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5" yWindow="-105" windowWidth="20730" windowHeight="11760" tabRatio="779" firstSheet="2" activeTab="2"/>
  </bookViews>
  <sheets>
    <sheet name="3 CHUA THƯC HIEN CHUYEN 2022" sheetId="11" state="hidden" r:id="rId1"/>
    <sheet name="DANH MUC 2022 KON RAY (4)" sheetId="18" state="hidden" r:id="rId2"/>
    <sheet name="BIEU 10CH DANH MUC KON RAY  (2" sheetId="47" r:id="rId3"/>
    <sheet name="DM DA THUC HIEN" sheetId="42" r:id="rId4"/>
    <sheet name="DANH MUC 2023 GOC" sheetId="12" state="hidden" r:id="rId5"/>
    <sheet name="Sheet7" sheetId="41" state="hidden" r:id="rId6"/>
    <sheet name="hnk+cln (2)" sheetId="35" state="hidden" r:id="rId7"/>
    <sheet name="hnk+cln" sheetId="34" state="hidden" r:id="rId8"/>
    <sheet name="danh mục thu hôi đất trong dau " sheetId="26" state="hidden" r:id="rId9"/>
    <sheet name="Năm 2022-2023" sheetId="23" state="hidden" r:id="rId10"/>
    <sheet name="Sheet4" sheetId="22" state="hidden" r:id="rId11"/>
    <sheet name="DANH MUC 2022 DA THUC HIEN" sheetId="17" state="hidden" r:id="rId12"/>
    <sheet name="rung" sheetId="20" state="hidden" r:id="rId13"/>
    <sheet name="luu" sheetId="21" state="hidden" r:id="rId14"/>
    <sheet name="DANH MUC 2021 CHUYEN 2022" sheetId="10" state="hidden" r:id="rId15"/>
    <sheet name="BIEN DONG " sheetId="2" state="hidden" r:id="rId16"/>
    <sheet name="da thuc hien" sheetId="13" state="hidden" r:id="rId17"/>
    <sheet name="Sheet2" sheetId="14" state="hidden" r:id="rId18"/>
    <sheet name="Sheet3" sheetId="15" state="hidden" r:id="rId19"/>
    <sheet name="Sheet1" sheetId="16" state="hidden" r:id="rId20"/>
    <sheet name="huy bo" sheetId="33" state="hidden" r:id="rId21"/>
    <sheet name="Sheet6" sheetId="32" state="hidden" r:id="rId22"/>
    <sheet name="3 NAM CHUYEN 2024" sheetId="45" r:id="rId23"/>
    <sheet name="3 NAM HUY BO" sheetId="44" r:id="rId24"/>
    <sheet name="2023- 2024" sheetId="49" r:id="rId25"/>
    <sheet name="DĂNG KY MƠI 2024" sheetId="40" state="hidden" r:id="rId26"/>
  </sheets>
  <externalReferences>
    <externalReference r:id="rId27"/>
    <externalReference r:id="rId28"/>
    <externalReference r:id="rId29"/>
    <externalReference r:id="rId30"/>
  </externalReferences>
  <definedNames>
    <definedName name="_xlnm._FilterDatabase" localSheetId="24" hidden="1">'2023- 2024'!$A$9:$CM$64</definedName>
    <definedName name="_xlnm._FilterDatabase" localSheetId="0" hidden="1">'3 CHUA THƯC HIEN CHUYEN 2022'!$A$9:$BO$23</definedName>
    <definedName name="_xlnm._FilterDatabase" localSheetId="22" hidden="1">'3 NAM CHUYEN 2024'!$A$8:$CL$26</definedName>
    <definedName name="_xlnm._FilterDatabase" localSheetId="2" hidden="1">'BIEU 10CH DANH MUC KON RAY  (2'!$A$9:$CL$122</definedName>
    <definedName name="_xlnm._FilterDatabase" localSheetId="14" hidden="1" xml:space="preserve"> 'DANH MUC 2021 CHUYEN 2022'!$A$9:$BO$34</definedName>
    <definedName name="_xlnm._FilterDatabase" localSheetId="11" hidden="1">'DANH MUC 2022 DA THUC HIEN'!$A$9:$CR$105</definedName>
    <definedName name="_xlnm._FilterDatabase" localSheetId="1" hidden="1">'DANH MUC 2022 KON RAY (4)'!$A$9:$CR$200</definedName>
    <definedName name="_xlnm._FilterDatabase" localSheetId="4" hidden="1">'DANH MUC 2023 GOC'!$A$8:$CL$169</definedName>
    <definedName name="_xlnm._FilterDatabase" localSheetId="3" hidden="1">'DM DA THUC HIEN'!$A$8:$CL$66</definedName>
    <definedName name="_xlnm._FilterDatabase" localSheetId="7" hidden="1">'hnk+cln'!$A$9:$CR$40</definedName>
    <definedName name="_xlnm._FilterDatabase" localSheetId="6" hidden="1">'hnk+cln (2)'!$A$9:$CR$48</definedName>
    <definedName name="_xlnm._FilterDatabase" localSheetId="20" hidden="1">'huy bo'!$A$9:$CR$34</definedName>
    <definedName name="_xlnm._FilterDatabase" localSheetId="9" hidden="1">'Năm 2022-2023'!$A$9:$CR$120</definedName>
    <definedName name="_xlnm._FilterDatabase" localSheetId="12" hidden="1">rung!$A$9:$CR$17</definedName>
    <definedName name="_xlnm._FilterDatabase" localSheetId="21" hidden="1">Sheet6!$A$9:$CR$166</definedName>
    <definedName name="_xlnm.Print_Area" localSheetId="24">'2023- 2024'!$A$1:$BT$64</definedName>
    <definedName name="_xlnm.Print_Area" localSheetId="0">'3 CHUA THƯC HIEN CHUYEN 2022'!$A$1:$BO$23</definedName>
    <definedName name="_xlnm.Print_Area" localSheetId="22">'3 NAM CHUYEN 2024'!$A$1:$BT$26</definedName>
    <definedName name="_xlnm.Print_Area" localSheetId="15">'BIEN DONG '!$A$1:$F$58</definedName>
    <definedName name="_xlnm.Print_Area" localSheetId="2">'BIEU 10CH DANH MUC KON RAY  (2'!$A$1:$BT$122</definedName>
    <definedName name="_xlnm.Print_Area" localSheetId="14">'DANH MUC 2021 CHUYEN 2022'!$A$1:$BP$34</definedName>
    <definedName name="_xlnm.Print_Area" localSheetId="11">'DANH MUC 2022 DA THUC HIEN'!$A$1:$BQ$105</definedName>
    <definedName name="_xlnm.Print_Area" localSheetId="1">'DANH MUC 2022 KON RAY (4)'!$A$1:$BQ$200</definedName>
    <definedName name="_xlnm.Print_Area" localSheetId="4">'DANH MUC 2023 GOC'!$A$1:$BT$169</definedName>
    <definedName name="_xlnm.Print_Area" localSheetId="3">'DM DA THUC HIEN'!$A$1:$BT$66</definedName>
    <definedName name="_xlnm.Print_Area" localSheetId="7">'hnk+cln'!$A$1:$DB$34</definedName>
    <definedName name="_xlnm.Print_Area" localSheetId="6">'hnk+cln (2)'!$A$1:$DB$42</definedName>
    <definedName name="_xlnm.Print_Area" localSheetId="9">'Năm 2022-2023'!$A$1:$BQ$120</definedName>
    <definedName name="_xlnm.Print_Area" localSheetId="12">rung!$A$1:$BQ$16</definedName>
    <definedName name="_xlnm.Print_Titles" localSheetId="0">'3 CHUA THƯC HIEN CHUYEN 2022'!$A:$BO,'3 CHUA THƯC HIEN CHUYEN 2022'!$5:$8</definedName>
    <definedName name="_xlnm.Print_Titles" localSheetId="22">'3 NAM CHUYEN 2024'!$A:$BT,'3 NAM CHUYEN 2024'!$5:$8</definedName>
    <definedName name="_xlnm.Print_Titles" localSheetId="15">'BIEN DONG '!$A:$F,'BIEN DONG '!$4:$5</definedName>
    <definedName name="_xlnm.Print_Titles" localSheetId="2">'BIEU 10CH DANH MUC KON RAY  (2'!$A:$BT,'BIEU 10CH DANH MUC KON RAY  (2'!$5:$8</definedName>
    <definedName name="_xlnm.Print_Titles" localSheetId="14">'DANH MUC 2021 CHUYEN 2022'!$A:$BO,'DANH MUC 2021 CHUYEN 2022'!$5:$8</definedName>
    <definedName name="_xlnm.Print_Titles" localSheetId="11">'DANH MUC 2022 DA THUC HIEN'!$A:$BO,'DANH MUC 2022 DA THUC HIEN'!$5:$8</definedName>
    <definedName name="_xlnm.Print_Titles" localSheetId="1">'DANH MUC 2022 KON RAY (4)'!$A:$BO,'DANH MUC 2022 KON RAY (4)'!$5:$8</definedName>
    <definedName name="_xlnm.Print_Titles" localSheetId="4">'DANH MUC 2023 GOC'!$A:$BT,'DANH MUC 2023 GOC'!$5:$8</definedName>
    <definedName name="_xlnm.Print_Titles" localSheetId="3">'DM DA THUC HIEN'!$A:$BT,'DM DA THUC HIEN'!$5:$8</definedName>
    <definedName name="_xlnm.Print_Titles" localSheetId="7">'hnk+cln'!$A:$BQ,'hnk+cln'!$5:$8</definedName>
    <definedName name="_xlnm.Print_Titles" localSheetId="6">'hnk+cln (2)'!$A:$BQ,'hnk+cln (2)'!$5:$8</definedName>
    <definedName name="_xlnm.Print_Titles" localSheetId="9">'Năm 2022-2023'!$A:$BQ,'Năm 2022-2023'!$5:$8</definedName>
    <definedName name="_xlnm.Print_Titles" localSheetId="12">rung!$A:$BO,rung!$5:$8</definedName>
  </definedNames>
  <calcPr calcId="145621"/>
</workbook>
</file>

<file path=xl/calcChain.xml><?xml version="1.0" encoding="utf-8"?>
<calcChain xmlns="http://schemas.openxmlformats.org/spreadsheetml/2006/main">
  <c r="BJ64" i="49" l="1"/>
  <c r="BI64" i="49"/>
  <c r="BH64" i="49"/>
  <c r="BG64" i="49"/>
  <c r="BF64" i="49"/>
  <c r="BE64" i="49"/>
  <c r="BD64" i="49"/>
  <c r="BC64" i="49"/>
  <c r="BB64" i="49"/>
  <c r="BA64" i="49"/>
  <c r="AZ64" i="49"/>
  <c r="AY64" i="49"/>
  <c r="AX64" i="49"/>
  <c r="AW64" i="49"/>
  <c r="AV64" i="49"/>
  <c r="AU64" i="49"/>
  <c r="AT64" i="49"/>
  <c r="AS64" i="49"/>
  <c r="AR64" i="49"/>
  <c r="AQ64" i="49"/>
  <c r="AP64" i="49"/>
  <c r="AO64" i="49"/>
  <c r="AN64" i="49"/>
  <c r="AM64" i="49"/>
  <c r="AL64" i="49"/>
  <c r="AK64" i="49"/>
  <c r="AJ64" i="49"/>
  <c r="AI64" i="49"/>
  <c r="AH64" i="49"/>
  <c r="AG64" i="49"/>
  <c r="AF64" i="49"/>
  <c r="AE64" i="49"/>
  <c r="AD64" i="49"/>
  <c r="AC64" i="49"/>
  <c r="AB64" i="49"/>
  <c r="AA64" i="49"/>
  <c r="Z64" i="49"/>
  <c r="Y64" i="49"/>
  <c r="X64" i="49"/>
  <c r="W64" i="49"/>
  <c r="V64" i="49"/>
  <c r="U64" i="49"/>
  <c r="T64" i="49"/>
  <c r="S64" i="49"/>
  <c r="R64" i="49"/>
  <c r="Q64" i="49"/>
  <c r="P64" i="49"/>
  <c r="O64" i="49"/>
  <c r="N64" i="49"/>
  <c r="M64" i="49"/>
  <c r="L64" i="49"/>
  <c r="K64" i="49"/>
  <c r="J64" i="49"/>
  <c r="I64" i="49"/>
  <c r="H64" i="49"/>
  <c r="G64" i="49"/>
  <c r="F64" i="49"/>
  <c r="E64" i="49"/>
  <c r="D64" i="49"/>
  <c r="G62" i="49" l="1"/>
  <c r="M62" i="49"/>
  <c r="AD62" i="49"/>
  <c r="U62" i="49" s="1"/>
  <c r="BG62" i="49"/>
  <c r="G63" i="49"/>
  <c r="M63" i="49"/>
  <c r="AD63" i="49"/>
  <c r="U63" i="49" s="1"/>
  <c r="BG63" i="49"/>
  <c r="G59" i="49"/>
  <c r="M59" i="49"/>
  <c r="AS59" i="49"/>
  <c r="AD59" i="49" s="1"/>
  <c r="U59" i="49" s="1"/>
  <c r="BG59" i="49"/>
  <c r="G60" i="49"/>
  <c r="M60" i="49"/>
  <c r="AS60" i="49"/>
  <c r="AD60" i="49" s="1"/>
  <c r="U60" i="49" s="1"/>
  <c r="BG60" i="49"/>
  <c r="G61" i="49"/>
  <c r="M61" i="49"/>
  <c r="AD61" i="49"/>
  <c r="BG61" i="49"/>
  <c r="G39" i="49"/>
  <c r="M39" i="49"/>
  <c r="U39" i="49"/>
  <c r="BG39" i="49"/>
  <c r="G40" i="49"/>
  <c r="M40" i="49"/>
  <c r="U40" i="49"/>
  <c r="BG40" i="49"/>
  <c r="G41" i="49"/>
  <c r="M41" i="49"/>
  <c r="U41" i="49"/>
  <c r="BG41" i="49"/>
  <c r="G42" i="49"/>
  <c r="M42" i="49"/>
  <c r="F42" i="49" s="1"/>
  <c r="AD42" i="49"/>
  <c r="U42" i="49" s="1"/>
  <c r="BG42" i="49"/>
  <c r="G43" i="49"/>
  <c r="M43" i="49"/>
  <c r="AD43" i="49"/>
  <c r="U43" i="49" s="1"/>
  <c r="BG43" i="49"/>
  <c r="G44" i="49"/>
  <c r="M44" i="49"/>
  <c r="AD44" i="49"/>
  <c r="U44" i="49" s="1"/>
  <c r="BG44" i="49"/>
  <c r="G45" i="49"/>
  <c r="M45" i="49"/>
  <c r="AD45" i="49"/>
  <c r="U45" i="49" s="1"/>
  <c r="BG45" i="49"/>
  <c r="G46" i="49"/>
  <c r="M46" i="49"/>
  <c r="AD46" i="49"/>
  <c r="U46" i="49" s="1"/>
  <c r="BG46" i="49"/>
  <c r="G47" i="49"/>
  <c r="M47" i="49"/>
  <c r="AD47" i="49"/>
  <c r="U47" i="49" s="1"/>
  <c r="BG47" i="49"/>
  <c r="G48" i="49"/>
  <c r="M48" i="49"/>
  <c r="AD48" i="49"/>
  <c r="U48" i="49" s="1"/>
  <c r="BG48" i="49"/>
  <c r="G49" i="49"/>
  <c r="M49" i="49"/>
  <c r="AD49" i="49"/>
  <c r="U49" i="49" s="1"/>
  <c r="BG49" i="49"/>
  <c r="G50" i="49"/>
  <c r="M50" i="49"/>
  <c r="AD50" i="49"/>
  <c r="U50" i="49" s="1"/>
  <c r="BG50" i="49"/>
  <c r="G51" i="49"/>
  <c r="M51" i="49"/>
  <c r="AD51" i="49"/>
  <c r="U51" i="49" s="1"/>
  <c r="BG51" i="49"/>
  <c r="G52" i="49"/>
  <c r="M52" i="49"/>
  <c r="AD52" i="49"/>
  <c r="U52" i="49" s="1"/>
  <c r="BG52" i="49"/>
  <c r="C53" i="49"/>
  <c r="G53" i="49"/>
  <c r="M53" i="49"/>
  <c r="AS53" i="49"/>
  <c r="BG53" i="49"/>
  <c r="G54" i="49"/>
  <c r="M54" i="49"/>
  <c r="AD54" i="49"/>
  <c r="U54" i="49" s="1"/>
  <c r="BG54" i="49"/>
  <c r="G55" i="49"/>
  <c r="M55" i="49"/>
  <c r="AD55" i="49"/>
  <c r="U55" i="49" s="1"/>
  <c r="BG55" i="49"/>
  <c r="G56" i="49"/>
  <c r="M56" i="49"/>
  <c r="AD56" i="49"/>
  <c r="U56" i="49" s="1"/>
  <c r="BG56" i="49"/>
  <c r="G57" i="49"/>
  <c r="M57" i="49"/>
  <c r="AD57" i="49"/>
  <c r="U57" i="49" s="1"/>
  <c r="BG57" i="49"/>
  <c r="G58" i="49"/>
  <c r="M58" i="49"/>
  <c r="AD58" i="49"/>
  <c r="U58" i="49" s="1"/>
  <c r="BG58" i="49"/>
  <c r="G33" i="49"/>
  <c r="M33" i="49"/>
  <c r="AD33" i="49"/>
  <c r="U33" i="49" s="1"/>
  <c r="BG33" i="49"/>
  <c r="G34" i="49"/>
  <c r="M34" i="49"/>
  <c r="AD34" i="49"/>
  <c r="U34" i="49" s="1"/>
  <c r="BG34" i="49"/>
  <c r="G35" i="49"/>
  <c r="M35" i="49"/>
  <c r="AD35" i="49"/>
  <c r="U35" i="49" s="1"/>
  <c r="BG35" i="49"/>
  <c r="G36" i="49"/>
  <c r="M36" i="49"/>
  <c r="AD36" i="49"/>
  <c r="BG36" i="49"/>
  <c r="G37" i="49"/>
  <c r="M37" i="49"/>
  <c r="AD37" i="49"/>
  <c r="U37" i="49" s="1"/>
  <c r="BG37" i="49"/>
  <c r="G38" i="49"/>
  <c r="M38" i="49"/>
  <c r="AD38" i="49"/>
  <c r="U38" i="49" s="1"/>
  <c r="BG38" i="49"/>
  <c r="G26" i="49"/>
  <c r="M26" i="49"/>
  <c r="AD26" i="49"/>
  <c r="BG26" i="49"/>
  <c r="G27" i="49"/>
  <c r="M27" i="49"/>
  <c r="AD27" i="49"/>
  <c r="U27" i="49" s="1"/>
  <c r="BG27" i="49"/>
  <c r="G28" i="49"/>
  <c r="M28" i="49"/>
  <c r="U28" i="49"/>
  <c r="BG28" i="49"/>
  <c r="G29" i="49"/>
  <c r="M29" i="49"/>
  <c r="AD29" i="49"/>
  <c r="BG29" i="49"/>
  <c r="G30" i="49"/>
  <c r="AD30" i="49"/>
  <c r="BG30" i="49"/>
  <c r="G31" i="49"/>
  <c r="M31" i="49"/>
  <c r="U31" i="49"/>
  <c r="BG31" i="49"/>
  <c r="G32" i="49"/>
  <c r="M32" i="49"/>
  <c r="U32" i="49"/>
  <c r="BG32" i="49"/>
  <c r="G17" i="49"/>
  <c r="M17" i="49"/>
  <c r="AS17" i="49"/>
  <c r="BG17" i="49"/>
  <c r="G18" i="49"/>
  <c r="M18" i="49"/>
  <c r="AS18" i="49"/>
  <c r="AD18" i="49" s="1"/>
  <c r="U18" i="49" s="1"/>
  <c r="BG18" i="49"/>
  <c r="G19" i="49"/>
  <c r="M19" i="49"/>
  <c r="AS19" i="49"/>
  <c r="AD19" i="49" s="1"/>
  <c r="U19" i="49" s="1"/>
  <c r="BG19" i="49"/>
  <c r="G20" i="49"/>
  <c r="M20" i="49"/>
  <c r="AS20" i="49"/>
  <c r="AD20" i="49" s="1"/>
  <c r="U20" i="49" s="1"/>
  <c r="BG20" i="49"/>
  <c r="G21" i="49"/>
  <c r="M21" i="49"/>
  <c r="F21" i="49" s="1"/>
  <c r="U21" i="49"/>
  <c r="BG21" i="49"/>
  <c r="G22" i="49"/>
  <c r="M22" i="49"/>
  <c r="AS22" i="49"/>
  <c r="AD22" i="49" s="1"/>
  <c r="U22" i="49" s="1"/>
  <c r="BG22" i="49"/>
  <c r="F23" i="49"/>
  <c r="U23" i="49"/>
  <c r="F24" i="49"/>
  <c r="U24" i="49"/>
  <c r="F25" i="49"/>
  <c r="U25" i="49"/>
  <c r="G12" i="49"/>
  <c r="M12" i="49"/>
  <c r="AD12" i="49"/>
  <c r="BG12" i="49"/>
  <c r="G13" i="49"/>
  <c r="M13" i="49"/>
  <c r="AD13" i="49"/>
  <c r="U13" i="49" s="1"/>
  <c r="BG13" i="49"/>
  <c r="G14" i="49"/>
  <c r="M14" i="49"/>
  <c r="AD14" i="49"/>
  <c r="U14" i="49" s="1"/>
  <c r="BG14" i="49"/>
  <c r="G15" i="49"/>
  <c r="M15" i="49"/>
  <c r="AD15" i="49"/>
  <c r="U15" i="49" s="1"/>
  <c r="BG15" i="49"/>
  <c r="G16" i="49"/>
  <c r="M16" i="49"/>
  <c r="AD16" i="49"/>
  <c r="BG16" i="49"/>
  <c r="G10" i="49"/>
  <c r="M10" i="49"/>
  <c r="AD10" i="49"/>
  <c r="BG10" i="49"/>
  <c r="G11" i="49"/>
  <c r="M11" i="49"/>
  <c r="AD11" i="49"/>
  <c r="U11" i="49" s="1"/>
  <c r="BG11" i="49"/>
  <c r="F27" i="49" l="1"/>
  <c r="F32" i="49"/>
  <c r="F55" i="49"/>
  <c r="F56" i="49"/>
  <c r="F33" i="49"/>
  <c r="F47" i="49"/>
  <c r="E47" i="49" s="1"/>
  <c r="C47" i="49" s="1"/>
  <c r="F43" i="49"/>
  <c r="F60" i="49"/>
  <c r="F31" i="49"/>
  <c r="E31" i="49" s="1"/>
  <c r="C31" i="49" s="1"/>
  <c r="F34" i="49"/>
  <c r="E23" i="49"/>
  <c r="F22" i="49"/>
  <c r="E22" i="49" s="1"/>
  <c r="C22" i="49" s="1"/>
  <c r="F20" i="49"/>
  <c r="F28" i="49"/>
  <c r="E28" i="49" s="1"/>
  <c r="E56" i="49"/>
  <c r="C56" i="49" s="1"/>
  <c r="U29" i="49"/>
  <c r="F50" i="49"/>
  <c r="E50" i="49" s="1"/>
  <c r="C50" i="49" s="1"/>
  <c r="F48" i="49"/>
  <c r="F58" i="49"/>
  <c r="E58" i="49" s="1"/>
  <c r="C58" i="49" s="1"/>
  <c r="F45" i="49"/>
  <c r="E45" i="49" s="1"/>
  <c r="C45" i="49" s="1"/>
  <c r="F10" i="49"/>
  <c r="U12" i="49"/>
  <c r="E21" i="49"/>
  <c r="C21" i="49" s="1"/>
  <c r="F63" i="49"/>
  <c r="E63" i="49" s="1"/>
  <c r="C63" i="49" s="1"/>
  <c r="E24" i="49"/>
  <c r="C24" i="49" s="1"/>
  <c r="F19" i="49"/>
  <c r="E19" i="49" s="1"/>
  <c r="C19" i="49" s="1"/>
  <c r="F35" i="49"/>
  <c r="U61" i="49"/>
  <c r="F11" i="49"/>
  <c r="E11" i="49" s="1"/>
  <c r="C11" i="49" s="1"/>
  <c r="F57" i="49"/>
  <c r="E57" i="49" s="1"/>
  <c r="C57" i="49" s="1"/>
  <c r="F40" i="49"/>
  <c r="F16" i="49"/>
  <c r="E55" i="49"/>
  <c r="C55" i="49" s="1"/>
  <c r="F44" i="49"/>
  <c r="E44" i="49" s="1"/>
  <c r="C44" i="49" s="1"/>
  <c r="F13" i="49"/>
  <c r="E13" i="49" s="1"/>
  <c r="C13" i="49" s="1"/>
  <c r="F18" i="49"/>
  <c r="F51" i="49"/>
  <c r="E51" i="49" s="1"/>
  <c r="C51" i="49" s="1"/>
  <c r="E35" i="49"/>
  <c r="C35" i="49" s="1"/>
  <c r="F14" i="49"/>
  <c r="E14" i="49" s="1"/>
  <c r="E25" i="49"/>
  <c r="C25" i="49" s="1"/>
  <c r="E33" i="49"/>
  <c r="C33" i="49" s="1"/>
  <c r="E48" i="49"/>
  <c r="C48" i="49" s="1"/>
  <c r="U30" i="49"/>
  <c r="F29" i="49"/>
  <c r="F38" i="49"/>
  <c r="E38" i="49" s="1"/>
  <c r="C38" i="49" s="1"/>
  <c r="F36" i="49"/>
  <c r="F54" i="49"/>
  <c r="F39" i="49"/>
  <c r="F30" i="49"/>
  <c r="F52" i="49"/>
  <c r="E52" i="49" s="1"/>
  <c r="C52" i="49" s="1"/>
  <c r="F49" i="49"/>
  <c r="E49" i="49" s="1"/>
  <c r="C49" i="49" s="1"/>
  <c r="F46" i="49"/>
  <c r="E46" i="49" s="1"/>
  <c r="C46" i="49" s="1"/>
  <c r="F41" i="49"/>
  <c r="E41" i="49" s="1"/>
  <c r="C41" i="49" s="1"/>
  <c r="F61" i="49"/>
  <c r="E61" i="49" s="1"/>
  <c r="F15" i="49"/>
  <c r="E15" i="49" s="1"/>
  <c r="C15" i="49" s="1"/>
  <c r="E34" i="49"/>
  <c r="C34" i="49" s="1"/>
  <c r="E43" i="49"/>
  <c r="C43" i="49" s="1"/>
  <c r="U26" i="49"/>
  <c r="F59" i="49"/>
  <c r="E59" i="49" s="1"/>
  <c r="C59" i="49" s="1"/>
  <c r="F37" i="49"/>
  <c r="E37" i="49" s="1"/>
  <c r="C37" i="49" s="1"/>
  <c r="AD53" i="49"/>
  <c r="U53" i="49" s="1"/>
  <c r="F62" i="49"/>
  <c r="E62" i="49" s="1"/>
  <c r="C62" i="49" s="1"/>
  <c r="C23" i="49"/>
  <c r="U10" i="49"/>
  <c r="E10" i="49" s="1"/>
  <c r="E18" i="49"/>
  <c r="C18" i="49" s="1"/>
  <c r="U16" i="49"/>
  <c r="E32" i="49"/>
  <c r="F12" i="49"/>
  <c r="E20" i="49"/>
  <c r="C20" i="49" s="1"/>
  <c r="U36" i="49"/>
  <c r="F17" i="49"/>
  <c r="E42" i="49"/>
  <c r="AD17" i="49"/>
  <c r="F26" i="49"/>
  <c r="E39" i="49"/>
  <c r="E40" i="49"/>
  <c r="E60" i="49"/>
  <c r="C60" i="49" s="1"/>
  <c r="E27" i="49"/>
  <c r="C27" i="49" s="1"/>
  <c r="BN122" i="47"/>
  <c r="BG121" i="47"/>
  <c r="AD121" i="47"/>
  <c r="U121" i="47" s="1"/>
  <c r="M121" i="47"/>
  <c r="G121" i="47"/>
  <c r="BG120" i="47"/>
  <c r="AD120" i="47"/>
  <c r="U120" i="47" s="1"/>
  <c r="M120" i="47"/>
  <c r="G120" i="47"/>
  <c r="BG119" i="47"/>
  <c r="AD119" i="47"/>
  <c r="U119" i="47" s="1"/>
  <c r="M119" i="47"/>
  <c r="G119" i="47"/>
  <c r="BG118" i="47"/>
  <c r="AD118" i="47"/>
  <c r="U118" i="47" s="1"/>
  <c r="M118" i="47"/>
  <c r="G118" i="47"/>
  <c r="BG117" i="47"/>
  <c r="AD117" i="47"/>
  <c r="U117" i="47" s="1"/>
  <c r="M117" i="47"/>
  <c r="G117" i="47"/>
  <c r="BG116" i="47"/>
  <c r="AD116" i="47"/>
  <c r="U116" i="47" s="1"/>
  <c r="M116" i="47"/>
  <c r="G116" i="47"/>
  <c r="BG115" i="47"/>
  <c r="AD115" i="47"/>
  <c r="U115" i="47" s="1"/>
  <c r="M115" i="47"/>
  <c r="G115" i="47"/>
  <c r="BG114" i="47"/>
  <c r="AD114" i="47"/>
  <c r="U114" i="47" s="1"/>
  <c r="M114" i="47"/>
  <c r="G114" i="47"/>
  <c r="BG113" i="47"/>
  <c r="AD113" i="47"/>
  <c r="U113" i="47" s="1"/>
  <c r="M113" i="47"/>
  <c r="G113" i="47"/>
  <c r="BG112" i="47"/>
  <c r="AD112" i="47"/>
  <c r="U112" i="47" s="1"/>
  <c r="M112" i="47"/>
  <c r="G112" i="47"/>
  <c r="BG111" i="47"/>
  <c r="AD111" i="47"/>
  <c r="U111" i="47" s="1"/>
  <c r="M111" i="47"/>
  <c r="G111" i="47"/>
  <c r="BJ110" i="47"/>
  <c r="BI110" i="47"/>
  <c r="BH110" i="47"/>
  <c r="BF110" i="47"/>
  <c r="BE110" i="47"/>
  <c r="BD110" i="47"/>
  <c r="BC110" i="47"/>
  <c r="BB110" i="47"/>
  <c r="BA110" i="47"/>
  <c r="AZ110" i="47"/>
  <c r="AY110" i="47"/>
  <c r="AX110" i="47"/>
  <c r="AW110" i="47"/>
  <c r="AV110" i="47"/>
  <c r="AU110" i="47"/>
  <c r="AT110" i="47"/>
  <c r="AS110" i="47"/>
  <c r="AR110" i="47"/>
  <c r="AQ110" i="47"/>
  <c r="AP110" i="47"/>
  <c r="AO110" i="47"/>
  <c r="AN110" i="47"/>
  <c r="AM110" i="47"/>
  <c r="AL110" i="47"/>
  <c r="AK110" i="47"/>
  <c r="AJ110" i="47"/>
  <c r="AI110" i="47"/>
  <c r="AH110" i="47"/>
  <c r="AG110" i="47"/>
  <c r="AF110" i="47"/>
  <c r="AE110" i="47"/>
  <c r="AC110" i="47"/>
  <c r="AB110" i="47"/>
  <c r="AA110" i="47"/>
  <c r="Z110" i="47"/>
  <c r="Y110" i="47"/>
  <c r="X110" i="47"/>
  <c r="W110" i="47"/>
  <c r="V110" i="47"/>
  <c r="T110" i="47"/>
  <c r="S110" i="47"/>
  <c r="R110" i="47"/>
  <c r="Q110" i="47"/>
  <c r="P110" i="47"/>
  <c r="O110" i="47"/>
  <c r="N110" i="47"/>
  <c r="L110" i="47"/>
  <c r="K110" i="47"/>
  <c r="J110" i="47"/>
  <c r="I110" i="47"/>
  <c r="H110" i="47"/>
  <c r="D110" i="47"/>
  <c r="BG109" i="47"/>
  <c r="BG108" i="47" s="1"/>
  <c r="AD109" i="47"/>
  <c r="U109" i="47" s="1"/>
  <c r="U108" i="47" s="1"/>
  <c r="M109" i="47"/>
  <c r="M108" i="47" s="1"/>
  <c r="G109" i="47"/>
  <c r="BK108" i="47"/>
  <c r="BK97" i="47" s="1"/>
  <c r="BJ108" i="47"/>
  <c r="BI108" i="47"/>
  <c r="BH108" i="47"/>
  <c r="BF108" i="47"/>
  <c r="BE108" i="47"/>
  <c r="BD108" i="47"/>
  <c r="BC108" i="47"/>
  <c r="BB108" i="47"/>
  <c r="BA108" i="47"/>
  <c r="AZ108" i="47"/>
  <c r="AY108" i="47"/>
  <c r="AX108" i="47"/>
  <c r="AW108" i="47"/>
  <c r="AV108" i="47"/>
  <c r="AU108" i="47"/>
  <c r="AT108" i="47"/>
  <c r="AS108" i="47"/>
  <c r="AR108" i="47"/>
  <c r="AQ108" i="47"/>
  <c r="AP108" i="47"/>
  <c r="AO108" i="47"/>
  <c r="AN108" i="47"/>
  <c r="AM108" i="47"/>
  <c r="AL108" i="47"/>
  <c r="AK108" i="47"/>
  <c r="AJ108" i="47"/>
  <c r="AI108" i="47"/>
  <c r="AH108" i="47"/>
  <c r="AG108" i="47"/>
  <c r="AF108" i="47"/>
  <c r="AE108" i="47"/>
  <c r="AC108" i="47"/>
  <c r="AB108" i="47"/>
  <c r="AA108" i="47"/>
  <c r="Z108" i="47"/>
  <c r="Y108" i="47"/>
  <c r="X108" i="47"/>
  <c r="W108" i="47"/>
  <c r="V108" i="47"/>
  <c r="T108" i="47"/>
  <c r="S108" i="47"/>
  <c r="R108" i="47"/>
  <c r="Q108" i="47"/>
  <c r="P108" i="47"/>
  <c r="O108" i="47"/>
  <c r="N108" i="47"/>
  <c r="L108" i="47"/>
  <c r="K108" i="47"/>
  <c r="J108" i="47"/>
  <c r="I108" i="47"/>
  <c r="H108" i="47"/>
  <c r="D108" i="47"/>
  <c r="BG107" i="47"/>
  <c r="AS107" i="47"/>
  <c r="AD107" i="47" s="1"/>
  <c r="U107" i="47" s="1"/>
  <c r="M107" i="47"/>
  <c r="G107" i="47"/>
  <c r="BG106" i="47"/>
  <c r="AS106" i="47"/>
  <c r="AD106" i="47" s="1"/>
  <c r="M106" i="47"/>
  <c r="G106" i="47"/>
  <c r="BG105" i="47"/>
  <c r="AD105" i="47"/>
  <c r="U105" i="47" s="1"/>
  <c r="M105" i="47"/>
  <c r="G105" i="47"/>
  <c r="BG104" i="47"/>
  <c r="AD104" i="47"/>
  <c r="U104" i="47" s="1"/>
  <c r="M104" i="47"/>
  <c r="G104" i="47"/>
  <c r="BG103" i="47"/>
  <c r="AD103" i="47"/>
  <c r="U103" i="47" s="1"/>
  <c r="M103" i="47"/>
  <c r="G103" i="47"/>
  <c r="BG102" i="47"/>
  <c r="AD102" i="47"/>
  <c r="U102" i="47" s="1"/>
  <c r="M102" i="47"/>
  <c r="G102" i="47"/>
  <c r="BG101" i="47"/>
  <c r="AD101" i="47"/>
  <c r="U101" i="47" s="1"/>
  <c r="M101" i="47"/>
  <c r="G101" i="47"/>
  <c r="BG100" i="47"/>
  <c r="AD100" i="47"/>
  <c r="U100" i="47" s="1"/>
  <c r="M100" i="47"/>
  <c r="G100" i="47"/>
  <c r="BG99" i="47"/>
  <c r="AS99" i="47"/>
  <c r="AD99" i="47" s="1"/>
  <c r="U99" i="47" s="1"/>
  <c r="M99" i="47"/>
  <c r="G99" i="47"/>
  <c r="C99" i="47"/>
  <c r="BJ98" i="47"/>
  <c r="BI98" i="47"/>
  <c r="BH98" i="47"/>
  <c r="BF98" i="47"/>
  <c r="BE98" i="47"/>
  <c r="BD98" i="47"/>
  <c r="BC98" i="47"/>
  <c r="BB98" i="47"/>
  <c r="BA98" i="47"/>
  <c r="AZ98" i="47"/>
  <c r="AY98" i="47"/>
  <c r="AX98" i="47"/>
  <c r="AW98" i="47"/>
  <c r="AV98" i="47"/>
  <c r="AU98" i="47"/>
  <c r="AT98" i="47"/>
  <c r="AR98" i="47"/>
  <c r="AQ98" i="47"/>
  <c r="AP98" i="47"/>
  <c r="AO98" i="47"/>
  <c r="AN98" i="47"/>
  <c r="AM98" i="47"/>
  <c r="AM97" i="47" s="1"/>
  <c r="AL98" i="47"/>
  <c r="AK98" i="47"/>
  <c r="AJ98" i="47"/>
  <c r="AI98" i="47"/>
  <c r="AH98" i="47"/>
  <c r="AG98" i="47"/>
  <c r="AF98" i="47"/>
  <c r="AE98" i="47"/>
  <c r="AE97" i="47" s="1"/>
  <c r="AC98" i="47"/>
  <c r="AB98" i="47"/>
  <c r="AA98" i="47"/>
  <c r="Z98" i="47"/>
  <c r="Y98" i="47"/>
  <c r="X98" i="47"/>
  <c r="W98" i="47"/>
  <c r="V98" i="47"/>
  <c r="T98" i="47"/>
  <c r="S98" i="47"/>
  <c r="R98" i="47"/>
  <c r="Q98" i="47"/>
  <c r="P98" i="47"/>
  <c r="O98" i="47"/>
  <c r="N98" i="47"/>
  <c r="L98" i="47"/>
  <c r="K98" i="47"/>
  <c r="J98" i="47"/>
  <c r="I98" i="47"/>
  <c r="H98" i="47"/>
  <c r="D98" i="47"/>
  <c r="BG96" i="47"/>
  <c r="AD96" i="47"/>
  <c r="U96" i="47" s="1"/>
  <c r="M96" i="47"/>
  <c r="G96" i="47"/>
  <c r="BG95" i="47"/>
  <c r="AD95" i="47"/>
  <c r="U95" i="47" s="1"/>
  <c r="M95" i="47"/>
  <c r="G95" i="47"/>
  <c r="BG94" i="47"/>
  <c r="AD94" i="47"/>
  <c r="U94" i="47" s="1"/>
  <c r="M94" i="47"/>
  <c r="G94" i="47"/>
  <c r="BG93" i="47"/>
  <c r="AD93" i="47"/>
  <c r="U93" i="47" s="1"/>
  <c r="M93" i="47"/>
  <c r="G93" i="47"/>
  <c r="BG92" i="47"/>
  <c r="AD92" i="47"/>
  <c r="U92" i="47" s="1"/>
  <c r="M92" i="47"/>
  <c r="G92" i="47"/>
  <c r="BG91" i="47"/>
  <c r="AD91" i="47"/>
  <c r="U91" i="47" s="1"/>
  <c r="M91" i="47"/>
  <c r="G91" i="47"/>
  <c r="BG90" i="47"/>
  <c r="AD90" i="47"/>
  <c r="U90" i="47" s="1"/>
  <c r="M90" i="47"/>
  <c r="G90" i="47"/>
  <c r="BG89" i="47"/>
  <c r="AD89" i="47"/>
  <c r="U89" i="47" s="1"/>
  <c r="M89" i="47"/>
  <c r="G89" i="47"/>
  <c r="BG88" i="47"/>
  <c r="AD88" i="47"/>
  <c r="U88" i="47" s="1"/>
  <c r="M88" i="47"/>
  <c r="G88" i="47"/>
  <c r="BG87" i="47"/>
  <c r="AD87" i="47"/>
  <c r="U87" i="47" s="1"/>
  <c r="M87" i="47"/>
  <c r="G87" i="47"/>
  <c r="BG86" i="47"/>
  <c r="AD86" i="47"/>
  <c r="U86" i="47" s="1"/>
  <c r="M86" i="47"/>
  <c r="G86" i="47"/>
  <c r="BJ85" i="47"/>
  <c r="BI85" i="47"/>
  <c r="BH85" i="47"/>
  <c r="BF85" i="47"/>
  <c r="BE85" i="47"/>
  <c r="BD85" i="47"/>
  <c r="BC85" i="47"/>
  <c r="BB85" i="47"/>
  <c r="BA85" i="47"/>
  <c r="AZ85" i="47"/>
  <c r="AY85" i="47"/>
  <c r="AX85" i="47"/>
  <c r="AW85" i="47"/>
  <c r="AV85" i="47"/>
  <c r="AU85" i="47"/>
  <c r="AT85" i="47"/>
  <c r="AS85" i="47"/>
  <c r="AR85" i="47"/>
  <c r="AQ85" i="47"/>
  <c r="AP85" i="47"/>
  <c r="AO85" i="47"/>
  <c r="AN85" i="47"/>
  <c r="AM85" i="47"/>
  <c r="AL85" i="47"/>
  <c r="AK85" i="47"/>
  <c r="AJ85" i="47"/>
  <c r="AI85" i="47"/>
  <c r="AH85" i="47"/>
  <c r="AG85" i="47"/>
  <c r="AF85" i="47"/>
  <c r="AE85" i="47"/>
  <c r="AC85" i="47"/>
  <c r="AB85" i="47"/>
  <c r="AA85" i="47"/>
  <c r="Z85" i="47"/>
  <c r="Y85" i="47"/>
  <c r="X85" i="47"/>
  <c r="W85" i="47"/>
  <c r="V85" i="47"/>
  <c r="T85" i="47"/>
  <c r="S85" i="47"/>
  <c r="R85" i="47"/>
  <c r="Q85" i="47"/>
  <c r="P85" i="47"/>
  <c r="O85" i="47"/>
  <c r="N85" i="47"/>
  <c r="L85" i="47"/>
  <c r="K85" i="47"/>
  <c r="J85" i="47"/>
  <c r="I85" i="47"/>
  <c r="H85" i="47"/>
  <c r="D85" i="47"/>
  <c r="BG84" i="47"/>
  <c r="U84" i="47"/>
  <c r="M84" i="47"/>
  <c r="G84" i="47"/>
  <c r="BG83" i="47"/>
  <c r="U83" i="47"/>
  <c r="M83" i="47"/>
  <c r="G83" i="47"/>
  <c r="BJ82" i="47"/>
  <c r="BI82" i="47"/>
  <c r="BH82" i="47"/>
  <c r="BF82" i="47"/>
  <c r="BE82" i="47"/>
  <c r="BD82" i="47"/>
  <c r="BC82" i="47"/>
  <c r="BB82" i="47"/>
  <c r="BA82" i="47"/>
  <c r="AZ82" i="47"/>
  <c r="AY82" i="47"/>
  <c r="AX82" i="47"/>
  <c r="AW82" i="47"/>
  <c r="AV82" i="47"/>
  <c r="AU82" i="47"/>
  <c r="AT82" i="47"/>
  <c r="AS82" i="47"/>
  <c r="AR82" i="47"/>
  <c r="AQ82" i="47"/>
  <c r="AP82" i="47"/>
  <c r="AO82" i="47"/>
  <c r="AN82" i="47"/>
  <c r="AM82" i="47"/>
  <c r="AL82" i="47"/>
  <c r="AK82" i="47"/>
  <c r="AJ82" i="47"/>
  <c r="AI82" i="47"/>
  <c r="AH82" i="47"/>
  <c r="AG82" i="47"/>
  <c r="AF82" i="47"/>
  <c r="AE82" i="47"/>
  <c r="AD82" i="47"/>
  <c r="AC82" i="47"/>
  <c r="AB82" i="47"/>
  <c r="AA82" i="47"/>
  <c r="Z82" i="47"/>
  <c r="Y82" i="47"/>
  <c r="X82" i="47"/>
  <c r="W82" i="47"/>
  <c r="V82" i="47"/>
  <c r="T82" i="47"/>
  <c r="S82" i="47"/>
  <c r="R82" i="47"/>
  <c r="Q82" i="47"/>
  <c r="P82" i="47"/>
  <c r="O82" i="47"/>
  <c r="N82" i="47"/>
  <c r="L82" i="47"/>
  <c r="K82" i="47"/>
  <c r="J82" i="47"/>
  <c r="I82" i="47"/>
  <c r="H82" i="47"/>
  <c r="D82" i="47"/>
  <c r="BG81" i="47"/>
  <c r="BG80" i="47" s="1"/>
  <c r="U81" i="47"/>
  <c r="U80" i="47" s="1"/>
  <c r="M81" i="47"/>
  <c r="M80" i="47" s="1"/>
  <c r="G81" i="47"/>
  <c r="G80" i="47" s="1"/>
  <c r="BK80" i="47"/>
  <c r="BJ80" i="47"/>
  <c r="BI80" i="47"/>
  <c r="BH80" i="47"/>
  <c r="BF80" i="47"/>
  <c r="BE80" i="47"/>
  <c r="BD80" i="47"/>
  <c r="BC80" i="47"/>
  <c r="BB80" i="47"/>
  <c r="BA80" i="47"/>
  <c r="AZ80" i="47"/>
  <c r="AY80" i="47"/>
  <c r="AX80" i="47"/>
  <c r="AW80" i="47"/>
  <c r="AV80" i="47"/>
  <c r="AU80" i="47"/>
  <c r="AT80" i="47"/>
  <c r="AS80" i="47"/>
  <c r="AR80" i="47"/>
  <c r="AQ80" i="47"/>
  <c r="AP80" i="47"/>
  <c r="AO80" i="47"/>
  <c r="AN80" i="47"/>
  <c r="AM80" i="47"/>
  <c r="AL80" i="47"/>
  <c r="AK80" i="47"/>
  <c r="AJ80" i="47"/>
  <c r="AI80" i="47"/>
  <c r="AH80" i="47"/>
  <c r="AG80" i="47"/>
  <c r="AF80" i="47"/>
  <c r="AE80" i="47"/>
  <c r="AD80" i="47"/>
  <c r="AC80" i="47"/>
  <c r="AB80" i="47"/>
  <c r="AA80" i="47"/>
  <c r="Z80" i="47"/>
  <c r="Y80" i="47"/>
  <c r="X80" i="47"/>
  <c r="W80" i="47"/>
  <c r="V80" i="47"/>
  <c r="T80" i="47"/>
  <c r="S80" i="47"/>
  <c r="R80" i="47"/>
  <c r="Q80" i="47"/>
  <c r="P80" i="47"/>
  <c r="O80" i="47"/>
  <c r="N80" i="47"/>
  <c r="L80" i="47"/>
  <c r="K80" i="47"/>
  <c r="J80" i="47"/>
  <c r="I80" i="47"/>
  <c r="H80" i="47"/>
  <c r="D80" i="47"/>
  <c r="BG79" i="47"/>
  <c r="AD79" i="47"/>
  <c r="U79" i="47" s="1"/>
  <c r="M79" i="47"/>
  <c r="G79" i="47"/>
  <c r="BG78" i="47"/>
  <c r="AD78" i="47"/>
  <c r="U78" i="47" s="1"/>
  <c r="M78" i="47"/>
  <c r="G78" i="47"/>
  <c r="BG77" i="47"/>
  <c r="AD77" i="47"/>
  <c r="U77" i="47" s="1"/>
  <c r="M77" i="47"/>
  <c r="G77" i="47"/>
  <c r="BG76" i="47"/>
  <c r="AD76" i="47"/>
  <c r="U76" i="47" s="1"/>
  <c r="M76" i="47"/>
  <c r="G76" i="47"/>
  <c r="BL75" i="47"/>
  <c r="BK75" i="47"/>
  <c r="BJ75" i="47"/>
  <c r="BI75" i="47"/>
  <c r="BH75" i="47"/>
  <c r="BF75" i="47"/>
  <c r="BE75" i="47"/>
  <c r="BD75" i="47"/>
  <c r="BC75" i="47"/>
  <c r="BB75" i="47"/>
  <c r="BA75" i="47"/>
  <c r="AZ75" i="47"/>
  <c r="AY75" i="47"/>
  <c r="AX75" i="47"/>
  <c r="AW75" i="47"/>
  <c r="AV75" i="47"/>
  <c r="AU75" i="47"/>
  <c r="AT75" i="47"/>
  <c r="AS75" i="47"/>
  <c r="AR75" i="47"/>
  <c r="AQ75" i="47"/>
  <c r="AP75" i="47"/>
  <c r="AO75" i="47"/>
  <c r="AN75" i="47"/>
  <c r="AM75" i="47"/>
  <c r="AL75" i="47"/>
  <c r="AK75" i="47"/>
  <c r="AJ75" i="47"/>
  <c r="AI75" i="47"/>
  <c r="AH75" i="47"/>
  <c r="AG75" i="47"/>
  <c r="AF75" i="47"/>
  <c r="AE75" i="47"/>
  <c r="AC75" i="47"/>
  <c r="AB75" i="47"/>
  <c r="AA75" i="47"/>
  <c r="Z75" i="47"/>
  <c r="Y75" i="47"/>
  <c r="X75" i="47"/>
  <c r="W75" i="47"/>
  <c r="V75" i="47"/>
  <c r="T75" i="47"/>
  <c r="S75" i="47"/>
  <c r="R75" i="47"/>
  <c r="Q75" i="47"/>
  <c r="P75" i="47"/>
  <c r="O75" i="47"/>
  <c r="N75" i="47"/>
  <c r="L75" i="47"/>
  <c r="K75" i="47"/>
  <c r="J75" i="47"/>
  <c r="I75" i="47"/>
  <c r="H75" i="47"/>
  <c r="D75" i="47"/>
  <c r="BG74" i="47"/>
  <c r="AD74" i="47"/>
  <c r="U74" i="47" s="1"/>
  <c r="M74" i="47"/>
  <c r="G74" i="47"/>
  <c r="BG73" i="47"/>
  <c r="AD73" i="47"/>
  <c r="U73" i="47" s="1"/>
  <c r="M73" i="47"/>
  <c r="G73" i="47"/>
  <c r="BG72" i="47"/>
  <c r="AD72" i="47"/>
  <c r="U72" i="47" s="1"/>
  <c r="M72" i="47"/>
  <c r="G72" i="47"/>
  <c r="BG71" i="47"/>
  <c r="AD71" i="47"/>
  <c r="U71" i="47" s="1"/>
  <c r="M71" i="47"/>
  <c r="G71" i="47"/>
  <c r="BJ70" i="47"/>
  <c r="BI70" i="47"/>
  <c r="BH70" i="47"/>
  <c r="BF70" i="47"/>
  <c r="BE70" i="47"/>
  <c r="BD70" i="47"/>
  <c r="BC70" i="47"/>
  <c r="BB70" i="47"/>
  <c r="BA70" i="47"/>
  <c r="AZ70" i="47"/>
  <c r="AY70" i="47"/>
  <c r="AX70" i="47"/>
  <c r="AW70" i="47"/>
  <c r="AV70" i="47"/>
  <c r="AU70" i="47"/>
  <c r="AT70" i="47"/>
  <c r="AS70" i="47"/>
  <c r="AR70" i="47"/>
  <c r="AQ70" i="47"/>
  <c r="AP70" i="47"/>
  <c r="AO70" i="47"/>
  <c r="AN70" i="47"/>
  <c r="AM70" i="47"/>
  <c r="AL70" i="47"/>
  <c r="AK70" i="47"/>
  <c r="AJ70" i="47"/>
  <c r="AI70" i="47"/>
  <c r="AH70" i="47"/>
  <c r="AG70" i="47"/>
  <c r="AF70" i="47"/>
  <c r="AE70" i="47"/>
  <c r="AC70" i="47"/>
  <c r="AB70" i="47"/>
  <c r="AA70" i="47"/>
  <c r="Z70" i="47"/>
  <c r="Y70" i="47"/>
  <c r="X70" i="47"/>
  <c r="W70" i="47"/>
  <c r="V70" i="47"/>
  <c r="T70" i="47"/>
  <c r="S70" i="47"/>
  <c r="R70" i="47"/>
  <c r="Q70" i="47"/>
  <c r="P70" i="47"/>
  <c r="O70" i="47"/>
  <c r="N70" i="47"/>
  <c r="L70" i="47"/>
  <c r="K70" i="47"/>
  <c r="J70" i="47"/>
  <c r="I70" i="47"/>
  <c r="H70" i="47"/>
  <c r="D70" i="47"/>
  <c r="BG69" i="47"/>
  <c r="AD69" i="47"/>
  <c r="U69" i="47" s="1"/>
  <c r="M69" i="47"/>
  <c r="G69" i="47"/>
  <c r="BG68" i="47"/>
  <c r="AD68" i="47"/>
  <c r="U68" i="47" s="1"/>
  <c r="M68" i="47"/>
  <c r="G68" i="47"/>
  <c r="BG67" i="47"/>
  <c r="AD67" i="47"/>
  <c r="U67" i="47" s="1"/>
  <c r="M67" i="47"/>
  <c r="G67" i="47"/>
  <c r="BG66" i="47"/>
  <c r="AD66" i="47"/>
  <c r="U66" i="47" s="1"/>
  <c r="M66" i="47"/>
  <c r="G66" i="47"/>
  <c r="BG65" i="47"/>
  <c r="AD65" i="47"/>
  <c r="U65" i="47" s="1"/>
  <c r="M65" i="47"/>
  <c r="G65" i="47"/>
  <c r="BG64" i="47"/>
  <c r="AD64" i="47"/>
  <c r="M64" i="47"/>
  <c r="G64" i="47"/>
  <c r="BL63" i="47"/>
  <c r="BK63" i="47"/>
  <c r="BJ63" i="47"/>
  <c r="BI63" i="47"/>
  <c r="BH63" i="47"/>
  <c r="BF63" i="47"/>
  <c r="BE63" i="47"/>
  <c r="BD63" i="47"/>
  <c r="BC63" i="47"/>
  <c r="BB63" i="47"/>
  <c r="BA63" i="47"/>
  <c r="AZ63" i="47"/>
  <c r="AY63" i="47"/>
  <c r="AX63" i="47"/>
  <c r="AW63" i="47"/>
  <c r="AV63" i="47"/>
  <c r="AU63" i="47"/>
  <c r="AT63" i="47"/>
  <c r="AS63" i="47"/>
  <c r="AR63" i="47"/>
  <c r="AQ63" i="47"/>
  <c r="AP63" i="47"/>
  <c r="AO63" i="47"/>
  <c r="AN63" i="47"/>
  <c r="AM63" i="47"/>
  <c r="AL63" i="47"/>
  <c r="AK63" i="47"/>
  <c r="AJ63" i="47"/>
  <c r="AI63" i="47"/>
  <c r="AH63" i="47"/>
  <c r="AG63" i="47"/>
  <c r="AF63" i="47"/>
  <c r="AE63" i="47"/>
  <c r="AC63" i="47"/>
  <c r="AB63" i="47"/>
  <c r="AA63" i="47"/>
  <c r="Z63" i="47"/>
  <c r="Y63" i="47"/>
  <c r="X63" i="47"/>
  <c r="W63" i="47"/>
  <c r="V63" i="47"/>
  <c r="T63" i="47"/>
  <c r="S63" i="47"/>
  <c r="R63" i="47"/>
  <c r="Q63" i="47"/>
  <c r="P63" i="47"/>
  <c r="O63" i="47"/>
  <c r="N63" i="47"/>
  <c r="L63" i="47"/>
  <c r="K63" i="47"/>
  <c r="J63" i="47"/>
  <c r="I63" i="47"/>
  <c r="H63" i="47"/>
  <c r="D63" i="47"/>
  <c r="BG61" i="47"/>
  <c r="AD61" i="47"/>
  <c r="U61" i="47" s="1"/>
  <c r="M61" i="47"/>
  <c r="G61" i="47"/>
  <c r="BG60" i="47"/>
  <c r="U60" i="47"/>
  <c r="M60" i="47"/>
  <c r="G60" i="47"/>
  <c r="BJ59" i="47"/>
  <c r="BI59" i="47"/>
  <c r="BH59" i="47"/>
  <c r="BF59" i="47"/>
  <c r="BE59" i="47"/>
  <c r="BD59" i="47"/>
  <c r="BC59" i="47"/>
  <c r="BB59" i="47"/>
  <c r="BA59" i="47"/>
  <c r="AZ59" i="47"/>
  <c r="AY59" i="47"/>
  <c r="AX59" i="47"/>
  <c r="AW59" i="47"/>
  <c r="AV59" i="47"/>
  <c r="AU59" i="47"/>
  <c r="AT59" i="47"/>
  <c r="AS59" i="47"/>
  <c r="AR59" i="47"/>
  <c r="AQ59" i="47"/>
  <c r="AP59" i="47"/>
  <c r="AO59" i="47"/>
  <c r="AN59" i="47"/>
  <c r="AM59" i="47"/>
  <c r="AL59" i="47"/>
  <c r="AK59" i="47"/>
  <c r="AJ59" i="47"/>
  <c r="AI59" i="47"/>
  <c r="AH59" i="47"/>
  <c r="AG59" i="47"/>
  <c r="AF59" i="47"/>
  <c r="AE59" i="47"/>
  <c r="AC59" i="47"/>
  <c r="AB59" i="47"/>
  <c r="AA59" i="47"/>
  <c r="Z59" i="47"/>
  <c r="Y59" i="47"/>
  <c r="X59" i="47"/>
  <c r="W59" i="47"/>
  <c r="V59" i="47"/>
  <c r="T59" i="47"/>
  <c r="S59" i="47"/>
  <c r="R59" i="47"/>
  <c r="Q59" i="47"/>
  <c r="P59" i="47"/>
  <c r="O59" i="47"/>
  <c r="N59" i="47"/>
  <c r="L59" i="47"/>
  <c r="K59" i="47"/>
  <c r="J59" i="47"/>
  <c r="I59" i="47"/>
  <c r="H59" i="47"/>
  <c r="D59" i="47"/>
  <c r="BG57" i="47"/>
  <c r="U57" i="47"/>
  <c r="M57" i="47"/>
  <c r="M55" i="47" s="1"/>
  <c r="G57" i="47"/>
  <c r="BG56" i="47"/>
  <c r="AD56" i="47"/>
  <c r="U56" i="47" s="1"/>
  <c r="G56" i="47"/>
  <c r="F56" i="47" s="1"/>
  <c r="BJ55" i="47"/>
  <c r="BI55" i="47"/>
  <c r="BH55" i="47"/>
  <c r="BF55" i="47"/>
  <c r="BE55" i="47"/>
  <c r="BD55" i="47"/>
  <c r="BC55" i="47"/>
  <c r="BB55" i="47"/>
  <c r="BA55" i="47"/>
  <c r="AZ55" i="47"/>
  <c r="AY55" i="47"/>
  <c r="AX55" i="47"/>
  <c r="AW55" i="47"/>
  <c r="AV55" i="47"/>
  <c r="AU55" i="47"/>
  <c r="AT55" i="47"/>
  <c r="AS55" i="47"/>
  <c r="AR55" i="47"/>
  <c r="AQ55" i="47"/>
  <c r="AP55" i="47"/>
  <c r="AO55" i="47"/>
  <c r="AN55" i="47"/>
  <c r="AM55" i="47"/>
  <c r="AL55" i="47"/>
  <c r="AK55" i="47"/>
  <c r="AJ55" i="47"/>
  <c r="AI55" i="47"/>
  <c r="AH55" i="47"/>
  <c r="AG55" i="47"/>
  <c r="AF55" i="47"/>
  <c r="AE55" i="47"/>
  <c r="AC55" i="47"/>
  <c r="AB55" i="47"/>
  <c r="AA55" i="47"/>
  <c r="Z55" i="47"/>
  <c r="Y55" i="47"/>
  <c r="X55" i="47"/>
  <c r="W55" i="47"/>
  <c r="V55" i="47"/>
  <c r="T55" i="47"/>
  <c r="S55" i="47"/>
  <c r="R55" i="47"/>
  <c r="Q55" i="47"/>
  <c r="P55" i="47"/>
  <c r="O55" i="47"/>
  <c r="N55" i="47"/>
  <c r="L55" i="47"/>
  <c r="K55" i="47"/>
  <c r="J55" i="47"/>
  <c r="I55" i="47"/>
  <c r="H55" i="47"/>
  <c r="D55" i="47"/>
  <c r="C54" i="47"/>
  <c r="BG53" i="47"/>
  <c r="AD53" i="47"/>
  <c r="M53" i="47"/>
  <c r="G53" i="47"/>
  <c r="BJ52" i="47"/>
  <c r="BI52" i="47"/>
  <c r="BH52" i="47"/>
  <c r="BF52" i="47"/>
  <c r="BE52" i="47"/>
  <c r="BD52" i="47"/>
  <c r="BC52" i="47"/>
  <c r="BB52" i="47"/>
  <c r="BA52" i="47"/>
  <c r="AZ52" i="47"/>
  <c r="AY52" i="47"/>
  <c r="AX52" i="47"/>
  <c r="AW52" i="47"/>
  <c r="AV52" i="47"/>
  <c r="AU52" i="47"/>
  <c r="AT52" i="47"/>
  <c r="AS52" i="47"/>
  <c r="AR52" i="47"/>
  <c r="AQ52" i="47"/>
  <c r="AP52" i="47"/>
  <c r="AO52" i="47"/>
  <c r="AN52" i="47"/>
  <c r="AM52" i="47"/>
  <c r="AL52" i="47"/>
  <c r="AK52" i="47"/>
  <c r="AJ52" i="47"/>
  <c r="AI52" i="47"/>
  <c r="AH52" i="47"/>
  <c r="AG52" i="47"/>
  <c r="AF52" i="47"/>
  <c r="AE52" i="47"/>
  <c r="AC52" i="47"/>
  <c r="AB52" i="47"/>
  <c r="AA52" i="47"/>
  <c r="Z52" i="47"/>
  <c r="Y52" i="47"/>
  <c r="X52" i="47"/>
  <c r="W52" i="47"/>
  <c r="V52" i="47"/>
  <c r="T52" i="47"/>
  <c r="S52" i="47"/>
  <c r="R52" i="47"/>
  <c r="Q52" i="47"/>
  <c r="P52" i="47"/>
  <c r="O52" i="47"/>
  <c r="N52" i="47"/>
  <c r="L52" i="47"/>
  <c r="K52" i="47"/>
  <c r="J52" i="47"/>
  <c r="I52" i="47"/>
  <c r="H52" i="47"/>
  <c r="D52" i="47"/>
  <c r="BG51" i="47"/>
  <c r="U51" i="47"/>
  <c r="M51" i="47"/>
  <c r="G51" i="47"/>
  <c r="BJ50" i="47"/>
  <c r="BI50" i="47"/>
  <c r="BH50" i="47"/>
  <c r="BF50" i="47"/>
  <c r="BE50" i="47"/>
  <c r="BD50" i="47"/>
  <c r="BC50" i="47"/>
  <c r="BB50" i="47"/>
  <c r="BA50" i="47"/>
  <c r="AZ50" i="47"/>
  <c r="AY50" i="47"/>
  <c r="AX50" i="47"/>
  <c r="AW50" i="47"/>
  <c r="AV50" i="47"/>
  <c r="AU50" i="47"/>
  <c r="AT50" i="47"/>
  <c r="AS50" i="47"/>
  <c r="AR50" i="47"/>
  <c r="AQ50" i="47"/>
  <c r="AP50" i="47"/>
  <c r="AO50" i="47"/>
  <c r="AN50" i="47"/>
  <c r="AM50" i="47"/>
  <c r="AL50" i="47"/>
  <c r="AK50" i="47"/>
  <c r="AJ50" i="47"/>
  <c r="AI50" i="47"/>
  <c r="AH50" i="47"/>
  <c r="AG50" i="47"/>
  <c r="AF50" i="47"/>
  <c r="AE50" i="47"/>
  <c r="AD50" i="47"/>
  <c r="AC50" i="47"/>
  <c r="AB50" i="47"/>
  <c r="AA50" i="47"/>
  <c r="Z50" i="47"/>
  <c r="Y50" i="47"/>
  <c r="X50" i="47"/>
  <c r="W50" i="47"/>
  <c r="V50" i="47"/>
  <c r="T50" i="47"/>
  <c r="S50" i="47"/>
  <c r="R50" i="47"/>
  <c r="Q50" i="47"/>
  <c r="P50" i="47"/>
  <c r="O50" i="47"/>
  <c r="N50" i="47"/>
  <c r="L50" i="47"/>
  <c r="K50" i="47"/>
  <c r="J50" i="47"/>
  <c r="I50" i="47"/>
  <c r="H50" i="47"/>
  <c r="D50" i="47"/>
  <c r="BG49" i="47"/>
  <c r="AD49" i="47"/>
  <c r="U49" i="47" s="1"/>
  <c r="M49" i="47"/>
  <c r="G49" i="47"/>
  <c r="BG48" i="47"/>
  <c r="AD48" i="47"/>
  <c r="U48" i="47" s="1"/>
  <c r="M48" i="47"/>
  <c r="G48" i="47"/>
  <c r="BJ47" i="47"/>
  <c r="BI47" i="47"/>
  <c r="BH47" i="47"/>
  <c r="BF47" i="47"/>
  <c r="BE47" i="47"/>
  <c r="BD47" i="47"/>
  <c r="BC47" i="47"/>
  <c r="BB47" i="47"/>
  <c r="BA47" i="47"/>
  <c r="AZ47" i="47"/>
  <c r="AY47" i="47"/>
  <c r="AX47" i="47"/>
  <c r="AW47" i="47"/>
  <c r="AV47" i="47"/>
  <c r="AU47" i="47"/>
  <c r="AT47" i="47"/>
  <c r="AS47" i="47"/>
  <c r="AR47" i="47"/>
  <c r="AQ47" i="47"/>
  <c r="AP47" i="47"/>
  <c r="AO47" i="47"/>
  <c r="AN47" i="47"/>
  <c r="AM47" i="47"/>
  <c r="AL47" i="47"/>
  <c r="AK47" i="47"/>
  <c r="AJ47" i="47"/>
  <c r="AI47" i="47"/>
  <c r="AH47" i="47"/>
  <c r="AG47" i="47"/>
  <c r="AF47" i="47"/>
  <c r="AE47" i="47"/>
  <c r="AC47" i="47"/>
  <c r="AB47" i="47"/>
  <c r="AA47" i="47"/>
  <c r="Z47" i="47"/>
  <c r="Y47" i="47"/>
  <c r="X47" i="47"/>
  <c r="W47" i="47"/>
  <c r="V47" i="47"/>
  <c r="T47" i="47"/>
  <c r="S47" i="47"/>
  <c r="R47" i="47"/>
  <c r="Q47" i="47"/>
  <c r="P47" i="47"/>
  <c r="O47" i="47"/>
  <c r="N47" i="47"/>
  <c r="L47" i="47"/>
  <c r="K47" i="47"/>
  <c r="J47" i="47"/>
  <c r="I47" i="47"/>
  <c r="H47" i="47"/>
  <c r="D47" i="47"/>
  <c r="BG46" i="47"/>
  <c r="AD46" i="47"/>
  <c r="U46" i="47" s="1"/>
  <c r="M46" i="47"/>
  <c r="G46" i="47"/>
  <c r="BG45" i="47"/>
  <c r="AD45" i="47"/>
  <c r="M45" i="47"/>
  <c r="G45" i="47"/>
  <c r="U44" i="47"/>
  <c r="F44" i="47"/>
  <c r="U43" i="47"/>
  <c r="F43" i="47"/>
  <c r="U42" i="47"/>
  <c r="F42" i="47"/>
  <c r="BJ41" i="47"/>
  <c r="BI41" i="47"/>
  <c r="BH41" i="47"/>
  <c r="BF41" i="47"/>
  <c r="BE41" i="47"/>
  <c r="BD41" i="47"/>
  <c r="BC41" i="47"/>
  <c r="BB41" i="47"/>
  <c r="BA41" i="47"/>
  <c r="AZ41" i="47"/>
  <c r="AY41" i="47"/>
  <c r="AX41" i="47"/>
  <c r="AW41" i="47"/>
  <c r="AV41" i="47"/>
  <c r="AU41" i="47"/>
  <c r="AT41" i="47"/>
  <c r="AS41" i="47"/>
  <c r="AR41" i="47"/>
  <c r="AQ41" i="47"/>
  <c r="AP41" i="47"/>
  <c r="AO41" i="47"/>
  <c r="AN41" i="47"/>
  <c r="AM41" i="47"/>
  <c r="AL41" i="47"/>
  <c r="AK41" i="47"/>
  <c r="AJ41" i="47"/>
  <c r="AI41" i="47"/>
  <c r="AH41" i="47"/>
  <c r="AG41" i="47"/>
  <c r="AF41" i="47"/>
  <c r="AE41" i="47"/>
  <c r="AC41" i="47"/>
  <c r="AB41" i="47"/>
  <c r="AA41" i="47"/>
  <c r="Z41" i="47"/>
  <c r="Y41" i="47"/>
  <c r="X41" i="47"/>
  <c r="W41" i="47"/>
  <c r="V41" i="47"/>
  <c r="T41" i="47"/>
  <c r="S41" i="47"/>
  <c r="R41" i="47"/>
  <c r="Q41" i="47"/>
  <c r="P41" i="47"/>
  <c r="O41" i="47"/>
  <c r="N41" i="47"/>
  <c r="L41" i="47"/>
  <c r="K41" i="47"/>
  <c r="J41" i="47"/>
  <c r="I41" i="47"/>
  <c r="H41" i="47"/>
  <c r="D41" i="47"/>
  <c r="BG40" i="47"/>
  <c r="AS40" i="47"/>
  <c r="AD40" i="47" s="1"/>
  <c r="U40" i="47" s="1"/>
  <c r="M40" i="47"/>
  <c r="G40" i="47"/>
  <c r="BG39" i="47"/>
  <c r="U39" i="47"/>
  <c r="M39" i="47"/>
  <c r="F39" i="47" s="1"/>
  <c r="G39" i="47"/>
  <c r="BG38" i="47"/>
  <c r="AS38" i="47"/>
  <c r="AD38" i="47" s="1"/>
  <c r="U38" i="47" s="1"/>
  <c r="M38" i="47"/>
  <c r="G38" i="47"/>
  <c r="BG37" i="47"/>
  <c r="AS37" i="47"/>
  <c r="AD37" i="47" s="1"/>
  <c r="U37" i="47" s="1"/>
  <c r="M37" i="47"/>
  <c r="G37" i="47"/>
  <c r="BG36" i="47"/>
  <c r="AS36" i="47"/>
  <c r="AD36" i="47" s="1"/>
  <c r="U36" i="47" s="1"/>
  <c r="M36" i="47"/>
  <c r="G36" i="47"/>
  <c r="BG35" i="47"/>
  <c r="AS35" i="47"/>
  <c r="AD35" i="47" s="1"/>
  <c r="U35" i="47" s="1"/>
  <c r="M35" i="47"/>
  <c r="G35" i="47"/>
  <c r="BN34" i="47"/>
  <c r="BF34" i="47"/>
  <c r="BE34" i="47"/>
  <c r="BD34" i="47"/>
  <c r="BC34" i="47"/>
  <c r="BB34" i="47"/>
  <c r="BA34" i="47"/>
  <c r="AZ34" i="47"/>
  <c r="AY34" i="47"/>
  <c r="AX34" i="47"/>
  <c r="AW34" i="47"/>
  <c r="AV34" i="47"/>
  <c r="AU34" i="47"/>
  <c r="AT34" i="47"/>
  <c r="AR34" i="47"/>
  <c r="AQ34" i="47"/>
  <c r="AP34" i="47"/>
  <c r="AO34" i="47"/>
  <c r="AN34" i="47"/>
  <c r="AM34" i="47"/>
  <c r="AL34" i="47"/>
  <c r="AK34" i="47"/>
  <c r="AJ34" i="47"/>
  <c r="AI34" i="47"/>
  <c r="AH34" i="47"/>
  <c r="AG34" i="47"/>
  <c r="AF34" i="47"/>
  <c r="AE34" i="47"/>
  <c r="AC34" i="47"/>
  <c r="AB34" i="47"/>
  <c r="AA34" i="47"/>
  <c r="Z34" i="47"/>
  <c r="Y34" i="47"/>
  <c r="X34" i="47"/>
  <c r="W34" i="47"/>
  <c r="V34" i="47"/>
  <c r="T34" i="47"/>
  <c r="S34" i="47"/>
  <c r="R34" i="47"/>
  <c r="Q34" i="47"/>
  <c r="P34" i="47"/>
  <c r="O34" i="47"/>
  <c r="N34" i="47"/>
  <c r="L34" i="47"/>
  <c r="K34" i="47"/>
  <c r="J34" i="47"/>
  <c r="I34" i="47"/>
  <c r="H34" i="47"/>
  <c r="D34" i="47"/>
  <c r="C32" i="47"/>
  <c r="BG30" i="47"/>
  <c r="AD30" i="47"/>
  <c r="U30" i="47" s="1"/>
  <c r="M30" i="47"/>
  <c r="G30" i="47"/>
  <c r="BG29" i="47"/>
  <c r="AD29" i="47"/>
  <c r="U29" i="47" s="1"/>
  <c r="M29" i="47"/>
  <c r="G29" i="47"/>
  <c r="BG28" i="47"/>
  <c r="AD28" i="47"/>
  <c r="U28" i="47" s="1"/>
  <c r="M28" i="47"/>
  <c r="G28" i="47"/>
  <c r="BG27" i="47"/>
  <c r="AD27" i="47"/>
  <c r="U27" i="47" s="1"/>
  <c r="M27" i="47"/>
  <c r="G27" i="47"/>
  <c r="BJ26" i="47"/>
  <c r="BI26" i="47"/>
  <c r="BH26" i="47"/>
  <c r="BF26" i="47"/>
  <c r="BE26" i="47"/>
  <c r="BD26" i="47"/>
  <c r="BC26" i="47"/>
  <c r="BB26" i="47"/>
  <c r="BA26" i="47"/>
  <c r="AZ26" i="47"/>
  <c r="AY26" i="47"/>
  <c r="AX26" i="47"/>
  <c r="AW26" i="47"/>
  <c r="AV26" i="47"/>
  <c r="AU26" i="47"/>
  <c r="AT26" i="47"/>
  <c r="AS26" i="47"/>
  <c r="AR26" i="47"/>
  <c r="AQ26" i="47"/>
  <c r="AP26" i="47"/>
  <c r="AO26" i="47"/>
  <c r="AN26" i="47"/>
  <c r="AM26" i="47"/>
  <c r="AL26" i="47"/>
  <c r="AK26" i="47"/>
  <c r="AJ26" i="47"/>
  <c r="AI26" i="47"/>
  <c r="AH26" i="47"/>
  <c r="AG26" i="47"/>
  <c r="AF26" i="47"/>
  <c r="AE26" i="47"/>
  <c r="AC26" i="47"/>
  <c r="AB26" i="47"/>
  <c r="AA26" i="47"/>
  <c r="Z26" i="47"/>
  <c r="Y26" i="47"/>
  <c r="X26" i="47"/>
  <c r="W26" i="47"/>
  <c r="V26" i="47"/>
  <c r="T26" i="47"/>
  <c r="S26" i="47"/>
  <c r="R26" i="47"/>
  <c r="Q26" i="47"/>
  <c r="P26" i="47"/>
  <c r="O26" i="47"/>
  <c r="N26" i="47"/>
  <c r="L26" i="47"/>
  <c r="K26" i="47"/>
  <c r="J26" i="47"/>
  <c r="I26" i="47"/>
  <c r="H26" i="47"/>
  <c r="D26" i="47"/>
  <c r="BG23" i="47"/>
  <c r="AD23" i="47"/>
  <c r="U23" i="47" s="1"/>
  <c r="M23" i="47"/>
  <c r="G23" i="47"/>
  <c r="F23" i="47" s="1"/>
  <c r="BG22" i="47"/>
  <c r="AD22" i="47"/>
  <c r="M22" i="47"/>
  <c r="G22" i="47"/>
  <c r="BN21" i="47"/>
  <c r="BM21" i="47"/>
  <c r="BL21" i="47"/>
  <c r="BK21" i="47"/>
  <c r="BJ21" i="47"/>
  <c r="BJ19" i="47" s="1"/>
  <c r="BI21" i="47"/>
  <c r="BI19" i="47" s="1"/>
  <c r="BH21" i="47"/>
  <c r="BH19" i="47" s="1"/>
  <c r="BF21" i="47"/>
  <c r="BF19" i="47" s="1"/>
  <c r="BE21" i="47"/>
  <c r="BE19" i="47" s="1"/>
  <c r="BD21" i="47"/>
  <c r="BD19" i="47" s="1"/>
  <c r="BC21" i="47"/>
  <c r="BC19" i="47" s="1"/>
  <c r="BB21" i="47"/>
  <c r="BB19" i="47" s="1"/>
  <c r="BA21" i="47"/>
  <c r="BA19" i="47" s="1"/>
  <c r="AZ21" i="47"/>
  <c r="AZ19" i="47" s="1"/>
  <c r="AY21" i="47"/>
  <c r="AY19" i="47" s="1"/>
  <c r="AX21" i="47"/>
  <c r="AX19" i="47" s="1"/>
  <c r="AW21" i="47"/>
  <c r="AW19" i="47" s="1"/>
  <c r="AV21" i="47"/>
  <c r="AV19" i="47" s="1"/>
  <c r="AU21" i="47"/>
  <c r="AU19" i="47" s="1"/>
  <c r="AT21" i="47"/>
  <c r="AT19" i="47" s="1"/>
  <c r="AS21" i="47"/>
  <c r="AS19" i="47" s="1"/>
  <c r="AR21" i="47"/>
  <c r="AR19" i="47" s="1"/>
  <c r="AQ21" i="47"/>
  <c r="AQ19" i="47" s="1"/>
  <c r="AP21" i="47"/>
  <c r="AP19" i="47" s="1"/>
  <c r="AO21" i="47"/>
  <c r="AO19" i="47" s="1"/>
  <c r="AN21" i="47"/>
  <c r="AN19" i="47" s="1"/>
  <c r="AM21" i="47"/>
  <c r="AL21" i="47"/>
  <c r="AL19" i="47" s="1"/>
  <c r="AK21" i="47"/>
  <c r="AK19" i="47" s="1"/>
  <c r="AJ21" i="47"/>
  <c r="AJ19" i="47" s="1"/>
  <c r="AI21" i="47"/>
  <c r="AI19" i="47" s="1"/>
  <c r="AH21" i="47"/>
  <c r="AH19" i="47" s="1"/>
  <c r="AG21" i="47"/>
  <c r="AG19" i="47" s="1"/>
  <c r="AF21" i="47"/>
  <c r="AF19" i="47" s="1"/>
  <c r="AE21" i="47"/>
  <c r="AC21" i="47"/>
  <c r="AC19" i="47" s="1"/>
  <c r="AB21" i="47"/>
  <c r="AB19" i="47" s="1"/>
  <c r="AA21" i="47"/>
  <c r="AA19" i="47" s="1"/>
  <c r="Z21" i="47"/>
  <c r="Z19" i="47" s="1"/>
  <c r="Y21" i="47"/>
  <c r="Y19" i="47" s="1"/>
  <c r="X21" i="47"/>
  <c r="X19" i="47" s="1"/>
  <c r="W21" i="47"/>
  <c r="W19" i="47" s="1"/>
  <c r="V21" i="47"/>
  <c r="V19" i="47" s="1"/>
  <c r="T21" i="47"/>
  <c r="T19" i="47" s="1"/>
  <c r="S21" i="47"/>
  <c r="S19" i="47" s="1"/>
  <c r="R21" i="47"/>
  <c r="R19" i="47" s="1"/>
  <c r="Q21" i="47"/>
  <c r="Q19" i="47" s="1"/>
  <c r="P21" i="47"/>
  <c r="P19" i="47" s="1"/>
  <c r="O21" i="47"/>
  <c r="O19" i="47" s="1"/>
  <c r="N21" i="47"/>
  <c r="N19" i="47" s="1"/>
  <c r="L21" i="47"/>
  <c r="L19" i="47" s="1"/>
  <c r="K21" i="47"/>
  <c r="K19" i="47" s="1"/>
  <c r="J21" i="47"/>
  <c r="J19" i="47" s="1"/>
  <c r="I21" i="47"/>
  <c r="I19" i="47" s="1"/>
  <c r="H21" i="47"/>
  <c r="H19" i="47" s="1"/>
  <c r="D21" i="47"/>
  <c r="D19" i="47" s="1"/>
  <c r="BG20" i="47"/>
  <c r="U20" i="47"/>
  <c r="C20" i="47"/>
  <c r="AM19" i="47"/>
  <c r="AE19" i="47"/>
  <c r="BG18" i="47"/>
  <c r="AD18" i="47"/>
  <c r="U18" i="47" s="1"/>
  <c r="M18" i="47"/>
  <c r="G18" i="47"/>
  <c r="BG17" i="47"/>
  <c r="AD17" i="47"/>
  <c r="U17" i="47" s="1"/>
  <c r="M17" i="47"/>
  <c r="G17" i="47"/>
  <c r="BJ16" i="47"/>
  <c r="BI16" i="47"/>
  <c r="BH16" i="47"/>
  <c r="BF16" i="47"/>
  <c r="BE16" i="47"/>
  <c r="BD16" i="47"/>
  <c r="BC16" i="47"/>
  <c r="BB16" i="47"/>
  <c r="BA16" i="47"/>
  <c r="AZ16" i="47"/>
  <c r="AY16" i="47"/>
  <c r="AX16" i="47"/>
  <c r="AW16" i="47"/>
  <c r="AV16" i="47"/>
  <c r="AU16" i="47"/>
  <c r="AT16" i="47"/>
  <c r="AS16" i="47"/>
  <c r="AR16" i="47"/>
  <c r="AQ16" i="47"/>
  <c r="AP16" i="47"/>
  <c r="AO16" i="47"/>
  <c r="AN16" i="47"/>
  <c r="AM16" i="47"/>
  <c r="AL16" i="47"/>
  <c r="AK16" i="47"/>
  <c r="AJ16" i="47"/>
  <c r="AI16" i="47"/>
  <c r="AH16" i="47"/>
  <c r="AG16" i="47"/>
  <c r="AF16" i="47"/>
  <c r="AE16" i="47"/>
  <c r="AC16" i="47"/>
  <c r="AB16" i="47"/>
  <c r="AA16" i="47"/>
  <c r="Z16" i="47"/>
  <c r="Y16" i="47"/>
  <c r="X16" i="47"/>
  <c r="W16" i="47"/>
  <c r="V16" i="47"/>
  <c r="T16" i="47"/>
  <c r="S16" i="47"/>
  <c r="R16" i="47"/>
  <c r="Q16" i="47"/>
  <c r="P16" i="47"/>
  <c r="O16" i="47"/>
  <c r="N16" i="47"/>
  <c r="L16" i="47"/>
  <c r="K16" i="47"/>
  <c r="J16" i="47"/>
  <c r="I16" i="47"/>
  <c r="H16" i="47"/>
  <c r="D16" i="47"/>
  <c r="D11" i="47" s="1"/>
  <c r="BG15" i="47"/>
  <c r="AD15" i="47"/>
  <c r="U15" i="47" s="1"/>
  <c r="M15" i="47"/>
  <c r="G15" i="47"/>
  <c r="BG14" i="47"/>
  <c r="AD14" i="47"/>
  <c r="U14" i="47" s="1"/>
  <c r="M14" i="47"/>
  <c r="G14" i="47"/>
  <c r="BG13" i="47"/>
  <c r="AD13" i="47"/>
  <c r="U13" i="47" s="1"/>
  <c r="M13" i="47"/>
  <c r="G13" i="47"/>
  <c r="BN12" i="47"/>
  <c r="BJ12" i="47"/>
  <c r="BI12" i="47"/>
  <c r="BH12" i="47"/>
  <c r="BF12" i="47"/>
  <c r="BE12" i="47"/>
  <c r="BD12" i="47"/>
  <c r="BC12" i="47"/>
  <c r="BB12" i="47"/>
  <c r="BA12" i="47"/>
  <c r="AZ12" i="47"/>
  <c r="AY12" i="47"/>
  <c r="AX12" i="47"/>
  <c r="AW12" i="47"/>
  <c r="AV12" i="47"/>
  <c r="AV11" i="47" s="1"/>
  <c r="AU12" i="47"/>
  <c r="AT12" i="47"/>
  <c r="AS12" i="47"/>
  <c r="AR12" i="47"/>
  <c r="AQ12" i="47"/>
  <c r="AP12" i="47"/>
  <c r="AO12" i="47"/>
  <c r="AN12" i="47"/>
  <c r="AN11" i="47" s="1"/>
  <c r="AM12" i="47"/>
  <c r="AL12" i="47"/>
  <c r="AK12" i="47"/>
  <c r="AJ12" i="47"/>
  <c r="AI12" i="47"/>
  <c r="AH12" i="47"/>
  <c r="AG12" i="47"/>
  <c r="AF12" i="47"/>
  <c r="AF11" i="47" s="1"/>
  <c r="AE12" i="47"/>
  <c r="AC12" i="47"/>
  <c r="AB12" i="47"/>
  <c r="AB11" i="47" s="1"/>
  <c r="AA12" i="47"/>
  <c r="Z12" i="47"/>
  <c r="Y12" i="47"/>
  <c r="X12" i="47"/>
  <c r="W12" i="47"/>
  <c r="W11" i="47" s="1"/>
  <c r="V12" i="47"/>
  <c r="T12" i="47"/>
  <c r="S12" i="47"/>
  <c r="S11" i="47" s="1"/>
  <c r="R12" i="47"/>
  <c r="Q12" i="47"/>
  <c r="P12" i="47"/>
  <c r="O12" i="47"/>
  <c r="N12" i="47"/>
  <c r="N11" i="47" s="1"/>
  <c r="L12" i="47"/>
  <c r="K12" i="47"/>
  <c r="J12" i="47"/>
  <c r="J11" i="47" s="1"/>
  <c r="I12" i="47"/>
  <c r="H12" i="47"/>
  <c r="E36" i="49" l="1"/>
  <c r="E29" i="49"/>
  <c r="E16" i="49"/>
  <c r="C16" i="49" s="1"/>
  <c r="E30" i="49"/>
  <c r="E54" i="49"/>
  <c r="C54" i="49" s="1"/>
  <c r="C28" i="49"/>
  <c r="C10" i="49"/>
  <c r="U17" i="49"/>
  <c r="C39" i="49"/>
  <c r="C29" i="49"/>
  <c r="C40" i="49"/>
  <c r="E26" i="49"/>
  <c r="C14" i="49"/>
  <c r="C36" i="49"/>
  <c r="BV32" i="49"/>
  <c r="C32" i="49"/>
  <c r="C61" i="49"/>
  <c r="C42" i="49"/>
  <c r="E12" i="49"/>
  <c r="AB10" i="47"/>
  <c r="AC97" i="47"/>
  <c r="AU97" i="47"/>
  <c r="BC97" i="47"/>
  <c r="F101" i="47"/>
  <c r="P97" i="47"/>
  <c r="AH97" i="47"/>
  <c r="AP97" i="47"/>
  <c r="AJ11" i="47"/>
  <c r="AJ10" i="47" s="1"/>
  <c r="AR11" i="47"/>
  <c r="AR10" i="47" s="1"/>
  <c r="AZ11" i="47"/>
  <c r="BG63" i="47"/>
  <c r="BG59" i="47"/>
  <c r="M21" i="47"/>
  <c r="M19" i="47" s="1"/>
  <c r="BF11" i="47"/>
  <c r="BF10" i="47" s="1"/>
  <c r="F40" i="47"/>
  <c r="M47" i="47"/>
  <c r="AE11" i="47"/>
  <c r="AE10" i="47" s="1"/>
  <c r="AI33" i="47"/>
  <c r="AI31" i="47" s="1"/>
  <c r="AQ33" i="47"/>
  <c r="AQ31" i="47" s="1"/>
  <c r="AQ25" i="47" s="1"/>
  <c r="F35" i="47"/>
  <c r="P11" i="47"/>
  <c r="P10" i="47" s="1"/>
  <c r="BG16" i="47"/>
  <c r="Z97" i="47"/>
  <c r="F114" i="47"/>
  <c r="E114" i="47" s="1"/>
  <c r="C114" i="47" s="1"/>
  <c r="M59" i="47"/>
  <c r="G75" i="47"/>
  <c r="G16" i="47"/>
  <c r="K33" i="47"/>
  <c r="K31" i="47" s="1"/>
  <c r="K25" i="47" s="1"/>
  <c r="T33" i="47"/>
  <c r="T31" i="47" s="1"/>
  <c r="T25" i="47" s="1"/>
  <c r="AL33" i="47"/>
  <c r="AL31" i="47" s="1"/>
  <c r="BG82" i="47"/>
  <c r="W97" i="47"/>
  <c r="AP11" i="47"/>
  <c r="AP10" i="47" s="1"/>
  <c r="AX11" i="47"/>
  <c r="F84" i="47"/>
  <c r="F94" i="47"/>
  <c r="F96" i="47"/>
  <c r="E96" i="47" s="1"/>
  <c r="C96" i="47" s="1"/>
  <c r="J97" i="47"/>
  <c r="R97" i="47"/>
  <c r="H11" i="47"/>
  <c r="H10" i="47" s="1"/>
  <c r="AY11" i="47"/>
  <c r="AY10" i="47" s="1"/>
  <c r="BH11" i="47"/>
  <c r="BH10" i="47" s="1"/>
  <c r="D10" i="47"/>
  <c r="F89" i="47"/>
  <c r="F91" i="47"/>
  <c r="E91" i="47" s="1"/>
  <c r="C91" i="47" s="1"/>
  <c r="F93" i="47"/>
  <c r="F95" i="47"/>
  <c r="E95" i="47" s="1"/>
  <c r="C95" i="47" s="1"/>
  <c r="F45" i="47"/>
  <c r="V62" i="47"/>
  <c r="V58" i="47" s="1"/>
  <c r="AZ10" i="47"/>
  <c r="BG21" i="47"/>
  <c r="BG19" i="47" s="1"/>
  <c r="AI11" i="47"/>
  <c r="AI10" i="47" s="1"/>
  <c r="AU33" i="47"/>
  <c r="AU31" i="47" s="1"/>
  <c r="AU25" i="47" s="1"/>
  <c r="BC33" i="47"/>
  <c r="BC31" i="47" s="1"/>
  <c r="BC25" i="47" s="1"/>
  <c r="F86" i="47"/>
  <c r="E86" i="47" s="1"/>
  <c r="F60" i="47"/>
  <c r="F117" i="47"/>
  <c r="E117" i="47" s="1"/>
  <c r="C117" i="47" s="1"/>
  <c r="F27" i="47"/>
  <c r="BG26" i="47"/>
  <c r="Z62" i="47"/>
  <c r="Z58" i="47" s="1"/>
  <c r="AI62" i="47"/>
  <c r="AI58" i="47" s="1"/>
  <c r="AQ62" i="47"/>
  <c r="AQ58" i="47" s="1"/>
  <c r="AY62" i="47"/>
  <c r="AY58" i="47" s="1"/>
  <c r="F90" i="47"/>
  <c r="BD11" i="47"/>
  <c r="BD10" i="47" s="1"/>
  <c r="M12" i="47"/>
  <c r="K11" i="47"/>
  <c r="K10" i="47" s="1"/>
  <c r="AJ33" i="47"/>
  <c r="AJ31" i="47" s="1"/>
  <c r="AJ25" i="47" s="1"/>
  <c r="U50" i="47"/>
  <c r="S62" i="47"/>
  <c r="S58" i="47" s="1"/>
  <c r="X11" i="47"/>
  <c r="X10" i="47" s="1"/>
  <c r="F22" i="47"/>
  <c r="M52" i="47"/>
  <c r="AD55" i="47"/>
  <c r="H33" i="47"/>
  <c r="H31" i="47" s="1"/>
  <c r="H25" i="47" s="1"/>
  <c r="F61" i="47"/>
  <c r="F118" i="47"/>
  <c r="E118" i="47" s="1"/>
  <c r="C118" i="47" s="1"/>
  <c r="AD16" i="47"/>
  <c r="Y11" i="47"/>
  <c r="Y10" i="47" s="1"/>
  <c r="Q11" i="47"/>
  <c r="Q10" i="47" s="1"/>
  <c r="Z11" i="47"/>
  <c r="Z10" i="47" s="1"/>
  <c r="G50" i="47"/>
  <c r="BJ62" i="47"/>
  <c r="BJ58" i="47" s="1"/>
  <c r="M63" i="47"/>
  <c r="F87" i="47"/>
  <c r="E87" i="47" s="1"/>
  <c r="C87" i="47" s="1"/>
  <c r="O97" i="47"/>
  <c r="X97" i="47"/>
  <c r="BF97" i="47"/>
  <c r="AD108" i="47"/>
  <c r="BJ11" i="47"/>
  <c r="BJ10" i="47" s="1"/>
  <c r="V33" i="47"/>
  <c r="V31" i="47" s="1"/>
  <c r="V25" i="47" s="1"/>
  <c r="BG41" i="47"/>
  <c r="BG47" i="47"/>
  <c r="BG50" i="47"/>
  <c r="L11" i="47"/>
  <c r="L10" i="47" s="1"/>
  <c r="BB11" i="47"/>
  <c r="AA11" i="47"/>
  <c r="AA10" i="47" s="1"/>
  <c r="N33" i="47"/>
  <c r="N31" i="47" s="1"/>
  <c r="R33" i="47"/>
  <c r="R31" i="47" s="1"/>
  <c r="R25" i="47" s="1"/>
  <c r="AA33" i="47"/>
  <c r="AA31" i="47" s="1"/>
  <c r="AA25" i="47" s="1"/>
  <c r="AZ33" i="47"/>
  <c r="AZ31" i="47" s="1"/>
  <c r="AZ25" i="47" s="1"/>
  <c r="G82" i="47"/>
  <c r="AL62" i="47"/>
  <c r="AL58" i="47" s="1"/>
  <c r="F102" i="47"/>
  <c r="AM11" i="47"/>
  <c r="AM10" i="47" s="1"/>
  <c r="AU11" i="47"/>
  <c r="AU10" i="47" s="1"/>
  <c r="BC11" i="47"/>
  <c r="BC10" i="47" s="1"/>
  <c r="AO33" i="47"/>
  <c r="AO31" i="47" s="1"/>
  <c r="AO25" i="47" s="1"/>
  <c r="F38" i="47"/>
  <c r="E38" i="47" s="1"/>
  <c r="C38" i="47" s="1"/>
  <c r="J33" i="47"/>
  <c r="J31" i="47" s="1"/>
  <c r="J25" i="47" s="1"/>
  <c r="F72" i="47"/>
  <c r="E72" i="47" s="1"/>
  <c r="C72" i="47" s="1"/>
  <c r="F88" i="47"/>
  <c r="E88" i="47" s="1"/>
  <c r="C88" i="47" s="1"/>
  <c r="AK97" i="47"/>
  <c r="F106" i="47"/>
  <c r="AG11" i="47"/>
  <c r="AG10" i="47" s="1"/>
  <c r="AW11" i="47"/>
  <c r="AW10" i="47" s="1"/>
  <c r="F28" i="47"/>
  <c r="E28" i="47" s="1"/>
  <c r="C28" i="47" s="1"/>
  <c r="E94" i="47"/>
  <c r="C94" i="47" s="1"/>
  <c r="BI97" i="47"/>
  <c r="AO11" i="47"/>
  <c r="AO10" i="47" s="1"/>
  <c r="BE11" i="47"/>
  <c r="BE10" i="47" s="1"/>
  <c r="E23" i="47"/>
  <c r="C23" i="47" s="1"/>
  <c r="G63" i="47"/>
  <c r="AF10" i="47"/>
  <c r="F15" i="47"/>
  <c r="E15" i="47" s="1"/>
  <c r="C15" i="47" s="1"/>
  <c r="L33" i="47"/>
  <c r="L31" i="47" s="1"/>
  <c r="L25" i="47" s="1"/>
  <c r="AE33" i="47"/>
  <c r="AE31" i="47" s="1"/>
  <c r="AE25" i="47" s="1"/>
  <c r="AM33" i="47"/>
  <c r="AM31" i="47" s="1"/>
  <c r="AM25" i="47" s="1"/>
  <c r="AV33" i="47"/>
  <c r="AV31" i="47" s="1"/>
  <c r="AV25" i="47" s="1"/>
  <c r="BD33" i="47"/>
  <c r="BD31" i="47" s="1"/>
  <c r="BD25" i="47" s="1"/>
  <c r="AY33" i="47"/>
  <c r="AY31" i="47" s="1"/>
  <c r="AY25" i="47" s="1"/>
  <c r="AD47" i="47"/>
  <c r="G47" i="47"/>
  <c r="M50" i="47"/>
  <c r="F74" i="47"/>
  <c r="E74" i="47" s="1"/>
  <c r="C74" i="47" s="1"/>
  <c r="H97" i="47"/>
  <c r="F100" i="47"/>
  <c r="E100" i="47" s="1"/>
  <c r="BA97" i="47"/>
  <c r="G110" i="47"/>
  <c r="K62" i="47"/>
  <c r="K58" i="47" s="1"/>
  <c r="AN10" i="47"/>
  <c r="V11" i="47"/>
  <c r="V10" i="47" s="1"/>
  <c r="AL11" i="47"/>
  <c r="AL10" i="47" s="1"/>
  <c r="AT11" i="47"/>
  <c r="AT10" i="47" s="1"/>
  <c r="F36" i="47"/>
  <c r="E36" i="47" s="1"/>
  <c r="C36" i="47" s="1"/>
  <c r="U55" i="47"/>
  <c r="G59" i="47"/>
  <c r="AC62" i="47"/>
  <c r="AT62" i="47"/>
  <c r="AT58" i="47" s="1"/>
  <c r="L62" i="47"/>
  <c r="L58" i="47" s="1"/>
  <c r="AD70" i="47"/>
  <c r="BB62" i="47"/>
  <c r="BB58" i="47" s="1"/>
  <c r="BG70" i="47"/>
  <c r="AF62" i="47"/>
  <c r="AF58" i="47" s="1"/>
  <c r="AN62" i="47"/>
  <c r="AN58" i="47" s="1"/>
  <c r="AV62" i="47"/>
  <c r="AV58" i="47" s="1"/>
  <c r="BD62" i="47"/>
  <c r="BD58" i="47" s="1"/>
  <c r="AT97" i="47"/>
  <c r="BB97" i="47"/>
  <c r="F104" i="47"/>
  <c r="E104" i="47" s="1"/>
  <c r="C104" i="47" s="1"/>
  <c r="F121" i="47"/>
  <c r="E121" i="47" s="1"/>
  <c r="C121" i="47" s="1"/>
  <c r="E102" i="47"/>
  <c r="C102" i="47" s="1"/>
  <c r="I11" i="47"/>
  <c r="I10" i="47" s="1"/>
  <c r="BG12" i="47"/>
  <c r="G21" i="47"/>
  <c r="G19" i="47" s="1"/>
  <c r="AT33" i="47"/>
  <c r="AT31" i="47" s="1"/>
  <c r="AT25" i="47" s="1"/>
  <c r="BB33" i="47"/>
  <c r="BB31" i="47" s="1"/>
  <c r="BB25" i="47" s="1"/>
  <c r="M41" i="47"/>
  <c r="AE62" i="47"/>
  <c r="AE58" i="47" s="1"/>
  <c r="AM62" i="47"/>
  <c r="AM58" i="47" s="1"/>
  <c r="AU62" i="47"/>
  <c r="AU58" i="47" s="1"/>
  <c r="BC62" i="47"/>
  <c r="BC58" i="47" s="1"/>
  <c r="M70" i="47"/>
  <c r="U82" i="47"/>
  <c r="E90" i="47"/>
  <c r="C90" i="47" s="1"/>
  <c r="AL97" i="47"/>
  <c r="G98" i="47"/>
  <c r="R11" i="47"/>
  <c r="R10" i="47" s="1"/>
  <c r="BI11" i="47"/>
  <c r="BI10" i="47" s="1"/>
  <c r="F14" i="47"/>
  <c r="E14" i="47" s="1"/>
  <c r="C14" i="47" s="1"/>
  <c r="Z33" i="47"/>
  <c r="Z31" i="47" s="1"/>
  <c r="Z25" i="47" s="1"/>
  <c r="S33" i="47"/>
  <c r="S31" i="47" s="1"/>
  <c r="S25" i="47" s="1"/>
  <c r="AB33" i="47"/>
  <c r="AB31" i="47" s="1"/>
  <c r="AB25" i="47" s="1"/>
  <c r="BG52" i="47"/>
  <c r="N62" i="47"/>
  <c r="N58" i="47" s="1"/>
  <c r="F73" i="47"/>
  <c r="E73" i="47" s="1"/>
  <c r="C73" i="47" s="1"/>
  <c r="V97" i="47"/>
  <c r="E101" i="47"/>
  <c r="C101" i="47" s="1"/>
  <c r="I97" i="47"/>
  <c r="Q97" i="47"/>
  <c r="AW97" i="47"/>
  <c r="BE97" i="47"/>
  <c r="AV10" i="47"/>
  <c r="AK11" i="47"/>
  <c r="AK10" i="47" s="1"/>
  <c r="AS11" i="47"/>
  <c r="AS10" i="47" s="1"/>
  <c r="BA11" i="47"/>
  <c r="BA10" i="47" s="1"/>
  <c r="U16" i="47"/>
  <c r="AD21" i="47"/>
  <c r="AD19" i="47" s="1"/>
  <c r="G26" i="47"/>
  <c r="F49" i="47"/>
  <c r="E49" i="47" s="1"/>
  <c r="C49" i="47" s="1"/>
  <c r="F57" i="47"/>
  <c r="E57" i="47" s="1"/>
  <c r="C57" i="47" s="1"/>
  <c r="U59" i="47"/>
  <c r="AG62" i="47"/>
  <c r="AG58" i="47" s="1"/>
  <c r="AO62" i="47"/>
  <c r="AO58" i="47" s="1"/>
  <c r="AW62" i="47"/>
  <c r="AW58" i="47" s="1"/>
  <c r="BE62" i="47"/>
  <c r="BE58" i="47" s="1"/>
  <c r="BG75" i="47"/>
  <c r="F92" i="47"/>
  <c r="E92" i="47" s="1"/>
  <c r="C92" i="47" s="1"/>
  <c r="F103" i="47"/>
  <c r="E103" i="47" s="1"/>
  <c r="C103" i="47" s="1"/>
  <c r="F113" i="47"/>
  <c r="F120" i="47"/>
  <c r="E120" i="47" s="1"/>
  <c r="C120" i="47" s="1"/>
  <c r="T11" i="47"/>
  <c r="T10" i="47" s="1"/>
  <c r="AC11" i="47"/>
  <c r="AC10" i="47" s="1"/>
  <c r="BB10" i="47"/>
  <c r="AH11" i="47"/>
  <c r="AH10" i="47" s="1"/>
  <c r="J10" i="47"/>
  <c r="S10" i="47"/>
  <c r="E43" i="47"/>
  <c r="C43" i="47" s="1"/>
  <c r="F46" i="47"/>
  <c r="E46" i="47" s="1"/>
  <c r="C46" i="47" s="1"/>
  <c r="AH62" i="47"/>
  <c r="AP62" i="47"/>
  <c r="AP58" i="47" s="1"/>
  <c r="AX62" i="47"/>
  <c r="AX58" i="47" s="1"/>
  <c r="BF62" i="47"/>
  <c r="BF58" i="47" s="1"/>
  <c r="AA62" i="47"/>
  <c r="AA58" i="47" s="1"/>
  <c r="AX97" i="47"/>
  <c r="F105" i="47"/>
  <c r="E105" i="47" s="1"/>
  <c r="C105" i="47" s="1"/>
  <c r="AD110" i="47"/>
  <c r="U110" i="47" s="1"/>
  <c r="F21" i="47"/>
  <c r="F19" i="47" s="1"/>
  <c r="AL25" i="47"/>
  <c r="AQ11" i="47"/>
  <c r="AQ10" i="47" s="1"/>
  <c r="U22" i="47"/>
  <c r="U21" i="47" s="1"/>
  <c r="U19" i="47" s="1"/>
  <c r="AI25" i="47"/>
  <c r="E44" i="47"/>
  <c r="C44" i="47" s="1"/>
  <c r="O62" i="47"/>
  <c r="O58" i="47" s="1"/>
  <c r="F64" i="47"/>
  <c r="F66" i="47"/>
  <c r="E66" i="47" s="1"/>
  <c r="C66" i="47" s="1"/>
  <c r="F68" i="47"/>
  <c r="E68" i="47" s="1"/>
  <c r="C68" i="47" s="1"/>
  <c r="P62" i="47"/>
  <c r="P58" i="47" s="1"/>
  <c r="F81" i="47"/>
  <c r="E81" i="47" s="1"/>
  <c r="C81" i="47" s="1"/>
  <c r="AD85" i="47"/>
  <c r="U85" i="47" s="1"/>
  <c r="F107" i="47"/>
  <c r="E107" i="47" s="1"/>
  <c r="C107" i="47" s="1"/>
  <c r="K97" i="47"/>
  <c r="S97" i="47"/>
  <c r="AA97" i="47"/>
  <c r="AI97" i="47"/>
  <c r="AQ97" i="47"/>
  <c r="AY97" i="47"/>
  <c r="L97" i="47"/>
  <c r="F111" i="47"/>
  <c r="E111" i="47" s="1"/>
  <c r="C111" i="47" s="1"/>
  <c r="F119" i="47"/>
  <c r="E119" i="47" s="1"/>
  <c r="C119" i="47" s="1"/>
  <c r="W10" i="47"/>
  <c r="N10" i="47"/>
  <c r="N25" i="47"/>
  <c r="F48" i="47"/>
  <c r="G70" i="47"/>
  <c r="Y62" i="47"/>
  <c r="Y58" i="47" s="1"/>
  <c r="H62" i="47"/>
  <c r="H58" i="47" s="1"/>
  <c r="M85" i="47"/>
  <c r="M110" i="47"/>
  <c r="F116" i="47"/>
  <c r="E116" i="47" s="1"/>
  <c r="C116" i="47" s="1"/>
  <c r="U70" i="47"/>
  <c r="E89" i="47"/>
  <c r="C89" i="47" s="1"/>
  <c r="E93" i="47"/>
  <c r="C93" i="47" s="1"/>
  <c r="AD12" i="47"/>
  <c r="AF33" i="47"/>
  <c r="AF31" i="47" s="1"/>
  <c r="AF25" i="47" s="1"/>
  <c r="AN33" i="47"/>
  <c r="AN31" i="47" s="1"/>
  <c r="AN25" i="47" s="1"/>
  <c r="E39" i="47"/>
  <c r="C39" i="47" s="1"/>
  <c r="W33" i="47"/>
  <c r="W31" i="47" s="1"/>
  <c r="W25" i="47" s="1"/>
  <c r="J62" i="47"/>
  <c r="J58" i="47" s="1"/>
  <c r="R62" i="47"/>
  <c r="R58" i="47" s="1"/>
  <c r="F77" i="47"/>
  <c r="E77" i="47" s="1"/>
  <c r="C77" i="47" s="1"/>
  <c r="F79" i="47"/>
  <c r="E79" i="47" s="1"/>
  <c r="C79" i="47" s="1"/>
  <c r="M82" i="47"/>
  <c r="M98" i="47"/>
  <c r="AV97" i="47"/>
  <c r="BD97" i="47"/>
  <c r="O11" i="47"/>
  <c r="O10" i="47" s="1"/>
  <c r="M16" i="47"/>
  <c r="M11" i="47" s="1"/>
  <c r="F30" i="47"/>
  <c r="X33" i="47"/>
  <c r="X31" i="47" s="1"/>
  <c r="X25" i="47" s="1"/>
  <c r="O33" i="47"/>
  <c r="O31" i="47" s="1"/>
  <c r="O25" i="47" s="1"/>
  <c r="AG33" i="47"/>
  <c r="AG31" i="47" s="1"/>
  <c r="AG25" i="47" s="1"/>
  <c r="AW33" i="47"/>
  <c r="AW31" i="47" s="1"/>
  <c r="AW25" i="47" s="1"/>
  <c r="BE33" i="47"/>
  <c r="BE31" i="47" s="1"/>
  <c r="BE25" i="47" s="1"/>
  <c r="F51" i="47"/>
  <c r="F50" i="47" s="1"/>
  <c r="BG55" i="47"/>
  <c r="AK62" i="47"/>
  <c r="AK58" i="47" s="1"/>
  <c r="AS62" i="47"/>
  <c r="AS58" i="47" s="1"/>
  <c r="BA62" i="47"/>
  <c r="BA58" i="47" s="1"/>
  <c r="F65" i="47"/>
  <c r="E65" i="47" s="1"/>
  <c r="C65" i="47" s="1"/>
  <c r="F67" i="47"/>
  <c r="E67" i="47" s="1"/>
  <c r="C67" i="47" s="1"/>
  <c r="F69" i="47"/>
  <c r="E69" i="47" s="1"/>
  <c r="C69" i="47" s="1"/>
  <c r="AB62" i="47"/>
  <c r="AB58" i="47" s="1"/>
  <c r="AJ62" i="47"/>
  <c r="AJ58" i="47" s="1"/>
  <c r="AR62" i="47"/>
  <c r="AR58" i="47" s="1"/>
  <c r="AZ62" i="47"/>
  <c r="AZ58" i="47" s="1"/>
  <c r="BH62" i="47"/>
  <c r="BH58" i="47" s="1"/>
  <c r="F83" i="47"/>
  <c r="E83" i="47" s="1"/>
  <c r="N97" i="47"/>
  <c r="AF97" i="47"/>
  <c r="AN97" i="47"/>
  <c r="F115" i="47"/>
  <c r="E115" i="47" s="1"/>
  <c r="C115" i="47" s="1"/>
  <c r="P33" i="47"/>
  <c r="P31" i="47" s="1"/>
  <c r="P25" i="47" s="1"/>
  <c r="G41" i="47"/>
  <c r="Y33" i="47"/>
  <c r="Y31" i="47" s="1"/>
  <c r="Y25" i="47" s="1"/>
  <c r="Q33" i="47"/>
  <c r="Q31" i="47" s="1"/>
  <c r="Q25" i="47" s="1"/>
  <c r="F53" i="47"/>
  <c r="F52" i="47" s="1"/>
  <c r="T62" i="47"/>
  <c r="T58" i="47" s="1"/>
  <c r="G85" i="47"/>
  <c r="BG85" i="47"/>
  <c r="BH97" i="47"/>
  <c r="F112" i="47"/>
  <c r="Y97" i="47"/>
  <c r="AG97" i="47"/>
  <c r="AO97" i="47"/>
  <c r="AB97" i="47"/>
  <c r="AJ97" i="47"/>
  <c r="AR97" i="47"/>
  <c r="AZ97" i="47"/>
  <c r="AX10" i="47"/>
  <c r="AD26" i="47"/>
  <c r="F29" i="47"/>
  <c r="E29" i="47" s="1"/>
  <c r="C29" i="47" s="1"/>
  <c r="I33" i="47"/>
  <c r="I31" i="47" s="1"/>
  <c r="I25" i="47" s="1"/>
  <c r="AR33" i="47"/>
  <c r="AR31" i="47" s="1"/>
  <c r="AR25" i="47" s="1"/>
  <c r="F71" i="47"/>
  <c r="E71" i="47" s="1"/>
  <c r="X62" i="47"/>
  <c r="X58" i="47" s="1"/>
  <c r="F76" i="47"/>
  <c r="E76" i="47" s="1"/>
  <c r="F78" i="47"/>
  <c r="E78" i="47" s="1"/>
  <c r="C78" i="47" s="1"/>
  <c r="BG98" i="47"/>
  <c r="T97" i="47"/>
  <c r="D33" i="47"/>
  <c r="E27" i="47"/>
  <c r="F18" i="47"/>
  <c r="E18" i="47" s="1"/>
  <c r="C18" i="47" s="1"/>
  <c r="U26" i="47"/>
  <c r="U34" i="47"/>
  <c r="F13" i="47"/>
  <c r="G12" i="47"/>
  <c r="G11" i="47" s="1"/>
  <c r="F17" i="47"/>
  <c r="M26" i="47"/>
  <c r="AH58" i="47"/>
  <c r="U64" i="47"/>
  <c r="AD63" i="47"/>
  <c r="U63" i="47" s="1"/>
  <c r="Q62" i="47"/>
  <c r="Q58" i="47" s="1"/>
  <c r="AH33" i="47"/>
  <c r="AH31" i="47" s="1"/>
  <c r="AH25" i="47" s="1"/>
  <c r="AP33" i="47"/>
  <c r="AP31" i="47" s="1"/>
  <c r="AP25" i="47" s="1"/>
  <c r="AX33" i="47"/>
  <c r="AX31" i="47" s="1"/>
  <c r="AX25" i="47" s="1"/>
  <c r="BF33" i="47"/>
  <c r="BF31" i="47" s="1"/>
  <c r="BF25" i="47" s="1"/>
  <c r="AD34" i="47"/>
  <c r="G34" i="47"/>
  <c r="F37" i="47"/>
  <c r="E37" i="47" s="1"/>
  <c r="C37" i="47" s="1"/>
  <c r="E40" i="47"/>
  <c r="C40" i="47" s="1"/>
  <c r="AD41" i="47"/>
  <c r="U45" i="47"/>
  <c r="AD52" i="47"/>
  <c r="U52" i="47" s="1"/>
  <c r="U53" i="47"/>
  <c r="I62" i="47"/>
  <c r="I58" i="47" s="1"/>
  <c r="E84" i="47"/>
  <c r="C84" i="47" s="1"/>
  <c r="BG34" i="47"/>
  <c r="U47" i="47"/>
  <c r="G52" i="47"/>
  <c r="E61" i="47"/>
  <c r="C61" i="47" s="1"/>
  <c r="BI62" i="47"/>
  <c r="BI58" i="47" s="1"/>
  <c r="E113" i="47"/>
  <c r="C113" i="47" s="1"/>
  <c r="U106" i="47"/>
  <c r="E106" i="47" s="1"/>
  <c r="C106" i="47" s="1"/>
  <c r="AD98" i="47"/>
  <c r="AK33" i="47"/>
  <c r="AK31" i="47" s="1"/>
  <c r="AK25" i="47" s="1"/>
  <c r="AS34" i="47"/>
  <c r="AS33" i="47" s="1"/>
  <c r="AS31" i="47" s="1"/>
  <c r="AS25" i="47" s="1"/>
  <c r="BA33" i="47"/>
  <c r="BA31" i="47" s="1"/>
  <c r="BA25" i="47" s="1"/>
  <c r="E56" i="47"/>
  <c r="AC58" i="47"/>
  <c r="G108" i="47"/>
  <c r="F109" i="47"/>
  <c r="BG110" i="47"/>
  <c r="BG97" i="47" s="1"/>
  <c r="M34" i="47"/>
  <c r="AC33" i="47"/>
  <c r="AC31" i="47" s="1"/>
  <c r="AC25" i="47" s="1"/>
  <c r="E35" i="47"/>
  <c r="E60" i="47"/>
  <c r="F59" i="47"/>
  <c r="W62" i="47"/>
  <c r="W58" i="47" s="1"/>
  <c r="M75" i="47"/>
  <c r="BJ97" i="47"/>
  <c r="E42" i="47"/>
  <c r="AD59" i="47"/>
  <c r="D97" i="47"/>
  <c r="D62" i="47"/>
  <c r="D58" i="47" s="1"/>
  <c r="AD75" i="47"/>
  <c r="U75" i="47" s="1"/>
  <c r="G55" i="47"/>
  <c r="AS98" i="47"/>
  <c r="AS97" i="47" s="1"/>
  <c r="E17" i="49" l="1"/>
  <c r="C17" i="49" s="1"/>
  <c r="C30" i="49"/>
  <c r="C26" i="49"/>
  <c r="C12" i="49"/>
  <c r="C64" i="49" s="1"/>
  <c r="BI34" i="47"/>
  <c r="BI33" i="47" s="1"/>
  <c r="BI31" i="47" s="1"/>
  <c r="BI25" i="47" s="1"/>
  <c r="BI24" i="47" s="1"/>
  <c r="BI122" i="47" s="1"/>
  <c r="M10" i="47"/>
  <c r="BG11" i="47"/>
  <c r="BG10" i="47" s="1"/>
  <c r="R24" i="47"/>
  <c r="R122" i="47" s="1"/>
  <c r="F41" i="47"/>
  <c r="F82" i="47"/>
  <c r="F47" i="47"/>
  <c r="G62" i="47"/>
  <c r="G58" i="47" s="1"/>
  <c r="G97" i="47"/>
  <c r="BC24" i="47"/>
  <c r="BC122" i="47" s="1"/>
  <c r="E45" i="47"/>
  <c r="C45" i="47" s="1"/>
  <c r="AE24" i="47"/>
  <c r="AE122" i="47" s="1"/>
  <c r="E64" i="47"/>
  <c r="E63" i="47" s="1"/>
  <c r="G10" i="47"/>
  <c r="F85" i="47"/>
  <c r="H24" i="47"/>
  <c r="H122" i="47" s="1"/>
  <c r="E53" i="47"/>
  <c r="C53" i="47" s="1"/>
  <c r="F110" i="47"/>
  <c r="BH34" i="47"/>
  <c r="BH33" i="47" s="1"/>
  <c r="BH31" i="47" s="1"/>
  <c r="BH25" i="47" s="1"/>
  <c r="BH24" i="47" s="1"/>
  <c r="BH122" i="47" s="1"/>
  <c r="AM24" i="47"/>
  <c r="AM122" i="47" s="1"/>
  <c r="BG62" i="47"/>
  <c r="BG58" i="47" s="1"/>
  <c r="F26" i="47"/>
  <c r="AU24" i="47"/>
  <c r="AU122" i="47" s="1"/>
  <c r="AD97" i="47"/>
  <c r="BJ34" i="47"/>
  <c r="BJ33" i="47" s="1"/>
  <c r="BJ31" i="47" s="1"/>
  <c r="BJ25" i="47" s="1"/>
  <c r="BJ24" i="47" s="1"/>
  <c r="BJ122" i="47" s="1"/>
  <c r="BG33" i="47"/>
  <c r="BG31" i="47" s="1"/>
  <c r="BG25" i="47" s="1"/>
  <c r="T24" i="47"/>
  <c r="T122" i="47" s="1"/>
  <c r="AL24" i="47"/>
  <c r="AL122" i="47" s="1"/>
  <c r="BD24" i="47"/>
  <c r="BD122" i="47" s="1"/>
  <c r="E48" i="47"/>
  <c r="E47" i="47" s="1"/>
  <c r="C47" i="47" s="1"/>
  <c r="E22" i="47"/>
  <c r="E21" i="47" s="1"/>
  <c r="E19" i="47" s="1"/>
  <c r="C19" i="47" s="1"/>
  <c r="M33" i="47"/>
  <c r="M31" i="47" s="1"/>
  <c r="M25" i="47" s="1"/>
  <c r="F75" i="47"/>
  <c r="AO24" i="47"/>
  <c r="AO122" i="47" s="1"/>
  <c r="E80" i="47"/>
  <c r="C80" i="47" s="1"/>
  <c r="F80" i="47"/>
  <c r="F55" i="47"/>
  <c r="AT24" i="47"/>
  <c r="AT122" i="47" s="1"/>
  <c r="M62" i="47"/>
  <c r="M58" i="47" s="1"/>
  <c r="AK24" i="47"/>
  <c r="AK122" i="47" s="1"/>
  <c r="M97" i="47"/>
  <c r="AS24" i="47"/>
  <c r="AS122" i="47" s="1"/>
  <c r="V24" i="47"/>
  <c r="V122" i="47" s="1"/>
  <c r="W24" i="47"/>
  <c r="W122" i="47" s="1"/>
  <c r="Z24" i="47"/>
  <c r="Z122" i="47" s="1"/>
  <c r="BE24" i="47"/>
  <c r="BE122" i="47" s="1"/>
  <c r="BF24" i="47"/>
  <c r="BF122" i="47" s="1"/>
  <c r="AW24" i="47"/>
  <c r="AW122" i="47" s="1"/>
  <c r="I24" i="47"/>
  <c r="I122" i="47" s="1"/>
  <c r="E30" i="47"/>
  <c r="C30" i="47" s="1"/>
  <c r="AX24" i="47"/>
  <c r="AX122" i="47" s="1"/>
  <c r="Y24" i="47"/>
  <c r="Y122" i="47" s="1"/>
  <c r="K24" i="47"/>
  <c r="K122" i="47" s="1"/>
  <c r="BB24" i="47"/>
  <c r="BB122" i="47" s="1"/>
  <c r="P24" i="47"/>
  <c r="P122" i="47" s="1"/>
  <c r="X24" i="47"/>
  <c r="X122" i="47" s="1"/>
  <c r="AQ24" i="47"/>
  <c r="AQ122" i="47" s="1"/>
  <c r="AR24" i="47"/>
  <c r="AR122" i="47" s="1"/>
  <c r="AN24" i="47"/>
  <c r="AN122" i="47" s="1"/>
  <c r="BA24" i="47"/>
  <c r="BA122" i="47" s="1"/>
  <c r="Q24" i="47"/>
  <c r="Q122" i="47" s="1"/>
  <c r="U41" i="47"/>
  <c r="AG24" i="47"/>
  <c r="AG122" i="47" s="1"/>
  <c r="AB24" i="47"/>
  <c r="AB122" i="47" s="1"/>
  <c r="AZ24" i="47"/>
  <c r="AZ122" i="47" s="1"/>
  <c r="AF24" i="47"/>
  <c r="AF122" i="47" s="1"/>
  <c r="N24" i="47"/>
  <c r="N122" i="47" s="1"/>
  <c r="J24" i="47"/>
  <c r="J122" i="47" s="1"/>
  <c r="O24" i="47"/>
  <c r="O122" i="47" s="1"/>
  <c r="AY24" i="47"/>
  <c r="AY122" i="47" s="1"/>
  <c r="AV24" i="47"/>
  <c r="AV122" i="47" s="1"/>
  <c r="F70" i="47"/>
  <c r="U12" i="47"/>
  <c r="AD11" i="47"/>
  <c r="AJ24" i="47"/>
  <c r="AJ122" i="47" s="1"/>
  <c r="F63" i="47"/>
  <c r="E112" i="47"/>
  <c r="C112" i="47" s="1"/>
  <c r="AC24" i="47"/>
  <c r="AC122" i="47" s="1"/>
  <c r="AP24" i="47"/>
  <c r="AP122" i="47" s="1"/>
  <c r="AA24" i="47"/>
  <c r="AA122" i="47" s="1"/>
  <c r="S24" i="47"/>
  <c r="S122" i="47" s="1"/>
  <c r="AI24" i="47"/>
  <c r="AI122" i="47" s="1"/>
  <c r="E51" i="47"/>
  <c r="F98" i="47"/>
  <c r="AH24" i="47"/>
  <c r="AH122" i="47" s="1"/>
  <c r="L24" i="47"/>
  <c r="L122" i="47" s="1"/>
  <c r="C83" i="47"/>
  <c r="E82" i="47"/>
  <c r="C82" i="47" s="1"/>
  <c r="U62" i="47"/>
  <c r="U58" i="47" s="1"/>
  <c r="U98" i="47"/>
  <c r="U97" i="47" s="1"/>
  <c r="AD62" i="47"/>
  <c r="AD58" i="47" s="1"/>
  <c r="E13" i="47"/>
  <c r="F12" i="47"/>
  <c r="C27" i="47"/>
  <c r="C64" i="47"/>
  <c r="C56" i="47"/>
  <c r="E55" i="47"/>
  <c r="C55" i="47" s="1"/>
  <c r="U33" i="47"/>
  <c r="U31" i="47" s="1"/>
  <c r="U25" i="47" s="1"/>
  <c r="F108" i="47"/>
  <c r="E109" i="47"/>
  <c r="C35" i="47"/>
  <c r="E34" i="47"/>
  <c r="F34" i="47"/>
  <c r="F33" i="47" s="1"/>
  <c r="F31" i="47" s="1"/>
  <c r="G33" i="47"/>
  <c r="G31" i="47" s="1"/>
  <c r="G25" i="47" s="1"/>
  <c r="D31" i="47"/>
  <c r="C76" i="47"/>
  <c r="E75" i="47"/>
  <c r="C75" i="47" s="1"/>
  <c r="BV60" i="47"/>
  <c r="E59" i="47"/>
  <c r="C60" i="47"/>
  <c r="E85" i="47"/>
  <c r="C85" i="47" s="1"/>
  <c r="C86" i="47"/>
  <c r="E17" i="47"/>
  <c r="F16" i="47"/>
  <c r="C42" i="47"/>
  <c r="E70" i="47"/>
  <c r="C70" i="47" s="1"/>
  <c r="C71" i="47"/>
  <c r="E98" i="47"/>
  <c r="C100" i="47"/>
  <c r="AD33" i="47"/>
  <c r="AD31" i="47" s="1"/>
  <c r="AD25" i="47" s="1"/>
  <c r="BG35" i="42"/>
  <c r="AD35" i="42"/>
  <c r="U35" i="42" s="1"/>
  <c r="M35" i="42"/>
  <c r="G35" i="42"/>
  <c r="BG34" i="42"/>
  <c r="AD34" i="42"/>
  <c r="U34" i="42" s="1"/>
  <c r="M34" i="42"/>
  <c r="G34" i="42"/>
  <c r="BG33" i="42"/>
  <c r="AD33" i="42"/>
  <c r="U33" i="42" s="1"/>
  <c r="M33" i="42"/>
  <c r="G33" i="42"/>
  <c r="F33" i="42" s="1"/>
  <c r="BG32" i="42"/>
  <c r="AD32" i="42"/>
  <c r="U32" i="42" s="1"/>
  <c r="M32" i="42"/>
  <c r="G32" i="42"/>
  <c r="BG28" i="42"/>
  <c r="AD28" i="42"/>
  <c r="U28" i="42" s="1"/>
  <c r="M28" i="42"/>
  <c r="G28" i="42"/>
  <c r="BG31" i="42"/>
  <c r="AD31" i="42"/>
  <c r="U31" i="42" s="1"/>
  <c r="M31" i="42"/>
  <c r="G31" i="42"/>
  <c r="BG30" i="42"/>
  <c r="AD30" i="42"/>
  <c r="U30" i="42" s="1"/>
  <c r="M30" i="42"/>
  <c r="G30" i="42"/>
  <c r="BG29" i="42"/>
  <c r="AD29" i="42"/>
  <c r="U29" i="42" s="1"/>
  <c r="M29" i="42"/>
  <c r="G29" i="42"/>
  <c r="BG27" i="42"/>
  <c r="AD27" i="42"/>
  <c r="U27" i="42" s="1"/>
  <c r="M27" i="42"/>
  <c r="G27" i="42"/>
  <c r="BG26" i="42"/>
  <c r="AD26" i="42"/>
  <c r="U26" i="42" s="1"/>
  <c r="M26" i="42"/>
  <c r="G26" i="42"/>
  <c r="BG25" i="42"/>
  <c r="AD25" i="42"/>
  <c r="U25" i="42" s="1"/>
  <c r="M25" i="42"/>
  <c r="G25" i="42"/>
  <c r="BG24" i="42"/>
  <c r="AD24" i="42"/>
  <c r="U24" i="42" s="1"/>
  <c r="M24" i="42"/>
  <c r="G24" i="42"/>
  <c r="BG23" i="42"/>
  <c r="AD23" i="42"/>
  <c r="U23" i="42" s="1"/>
  <c r="M23" i="42"/>
  <c r="G23" i="42"/>
  <c r="BG16" i="42"/>
  <c r="AD16" i="42"/>
  <c r="U16" i="42" s="1"/>
  <c r="M16" i="42"/>
  <c r="G16" i="42"/>
  <c r="BG15" i="42"/>
  <c r="AD15" i="42"/>
  <c r="U15" i="42" s="1"/>
  <c r="M15" i="42"/>
  <c r="G15" i="42"/>
  <c r="BG14" i="42"/>
  <c r="AD14" i="42"/>
  <c r="U14" i="42" s="1"/>
  <c r="M14" i="42"/>
  <c r="G14" i="42"/>
  <c r="BG13" i="42"/>
  <c r="AD13" i="42"/>
  <c r="U13" i="42" s="1"/>
  <c r="M13" i="42"/>
  <c r="G13" i="42"/>
  <c r="BG7" i="44"/>
  <c r="AD7" i="44"/>
  <c r="U7" i="44" s="1"/>
  <c r="M7" i="44"/>
  <c r="G7" i="44"/>
  <c r="H8" i="44"/>
  <c r="BG24" i="47" l="1"/>
  <c r="BG122" i="47" s="1"/>
  <c r="E41" i="47"/>
  <c r="C41" i="47" s="1"/>
  <c r="G24" i="47"/>
  <c r="G122" i="47" s="1"/>
  <c r="E52" i="47"/>
  <c r="C52" i="47" s="1"/>
  <c r="C21" i="47"/>
  <c r="C22" i="47"/>
  <c r="C48" i="47"/>
  <c r="U24" i="47"/>
  <c r="F25" i="47"/>
  <c r="F62" i="47"/>
  <c r="F58" i="47" s="1"/>
  <c r="F11" i="47"/>
  <c r="F10" i="47" s="1"/>
  <c r="F97" i="47"/>
  <c r="M24" i="47"/>
  <c r="M122" i="47" s="1"/>
  <c r="E26" i="47"/>
  <c r="C26" i="47" s="1"/>
  <c r="C51" i="47"/>
  <c r="E50" i="47"/>
  <c r="C50" i="47" s="1"/>
  <c r="AD24" i="47"/>
  <c r="AD10" i="47"/>
  <c r="U10" i="47" s="1"/>
  <c r="U11" i="47"/>
  <c r="E110" i="47"/>
  <c r="C110" i="47" s="1"/>
  <c r="C34" i="47"/>
  <c r="E16" i="47"/>
  <c r="C17" i="47"/>
  <c r="C16" i="47" s="1"/>
  <c r="C98" i="47"/>
  <c r="C13" i="47"/>
  <c r="E12" i="47"/>
  <c r="C109" i="47"/>
  <c r="E108" i="47"/>
  <c r="C108" i="47" s="1"/>
  <c r="E62" i="47"/>
  <c r="C62" i="47" s="1"/>
  <c r="C63" i="47"/>
  <c r="C59" i="47"/>
  <c r="D25" i="47"/>
  <c r="D24" i="47" s="1"/>
  <c r="F35" i="42"/>
  <c r="E35" i="42" s="1"/>
  <c r="C35" i="42" s="1"/>
  <c r="F34" i="42"/>
  <c r="E34" i="42" s="1"/>
  <c r="C34" i="42" s="1"/>
  <c r="F32" i="42"/>
  <c r="E32" i="42" s="1"/>
  <c r="C32" i="42" s="1"/>
  <c r="F13" i="42"/>
  <c r="E13" i="42" s="1"/>
  <c r="C13" i="42" s="1"/>
  <c r="F25" i="42"/>
  <c r="E25" i="42" s="1"/>
  <c r="C25" i="42" s="1"/>
  <c r="E33" i="42"/>
  <c r="C33" i="42" s="1"/>
  <c r="F24" i="42"/>
  <c r="E24" i="42" s="1"/>
  <c r="C24" i="42" s="1"/>
  <c r="F28" i="42"/>
  <c r="E28" i="42" s="1"/>
  <c r="C28" i="42" s="1"/>
  <c r="F27" i="42"/>
  <c r="E27" i="42" s="1"/>
  <c r="C27" i="42" s="1"/>
  <c r="F29" i="42"/>
  <c r="E29" i="42" s="1"/>
  <c r="C29" i="42" s="1"/>
  <c r="F31" i="42"/>
  <c r="E31" i="42" s="1"/>
  <c r="C31" i="42" s="1"/>
  <c r="F26" i="42"/>
  <c r="E26" i="42" s="1"/>
  <c r="C26" i="42" s="1"/>
  <c r="F30" i="42"/>
  <c r="E30" i="42" s="1"/>
  <c r="C30" i="42" s="1"/>
  <c r="F23" i="42"/>
  <c r="E23" i="42" s="1"/>
  <c r="C23" i="42" s="1"/>
  <c r="F15" i="42"/>
  <c r="E15" i="42" s="1"/>
  <c r="C15" i="42" s="1"/>
  <c r="F14" i="42"/>
  <c r="E14" i="42" s="1"/>
  <c r="C14" i="42" s="1"/>
  <c r="F16" i="42"/>
  <c r="E16" i="42" s="1"/>
  <c r="C16" i="42" s="1"/>
  <c r="C7" i="44"/>
  <c r="F24" i="47" l="1"/>
  <c r="F122" i="47" s="1"/>
  <c r="U122" i="47"/>
  <c r="E58" i="47"/>
  <c r="C58" i="47" s="1"/>
  <c r="E33" i="47"/>
  <c r="C33" i="47" s="1"/>
  <c r="E97" i="47"/>
  <c r="C97" i="47" s="1"/>
  <c r="AD122" i="47"/>
  <c r="E11" i="47"/>
  <c r="C12" i="47"/>
  <c r="D122" i="47"/>
  <c r="E31" i="47" l="1"/>
  <c r="E25" i="47" s="1"/>
  <c r="E24" i="47" s="1"/>
  <c r="C24" i="47" s="1"/>
  <c r="E10" i="47"/>
  <c r="C11" i="47"/>
  <c r="BN26" i="45"/>
  <c r="BM26" i="45"/>
  <c r="BL26" i="45"/>
  <c r="BK26" i="45"/>
  <c r="BJ26" i="45"/>
  <c r="BI26" i="45"/>
  <c r="BH26" i="45"/>
  <c r="BF26" i="45"/>
  <c r="BE26" i="45"/>
  <c r="BD26" i="45"/>
  <c r="BC26" i="45"/>
  <c r="BB26" i="45"/>
  <c r="BA26" i="45"/>
  <c r="AZ26" i="45"/>
  <c r="AY26" i="45"/>
  <c r="AX26" i="45"/>
  <c r="AW26" i="45"/>
  <c r="AV26" i="45"/>
  <c r="AU26" i="45"/>
  <c r="AT26" i="45"/>
  <c r="AR26" i="45"/>
  <c r="AQ26" i="45"/>
  <c r="AP26" i="45"/>
  <c r="AO26" i="45"/>
  <c r="AN26" i="45"/>
  <c r="AM26" i="45"/>
  <c r="AL26" i="45"/>
  <c r="AK26" i="45"/>
  <c r="AJ26" i="45"/>
  <c r="AI26" i="45"/>
  <c r="AH26" i="45"/>
  <c r="AG26" i="45"/>
  <c r="AF26" i="45"/>
  <c r="AE26" i="45"/>
  <c r="AC26" i="45"/>
  <c r="AB26" i="45"/>
  <c r="AA26" i="45"/>
  <c r="Z26" i="45"/>
  <c r="Y26" i="45"/>
  <c r="X26" i="45"/>
  <c r="W26" i="45"/>
  <c r="V26" i="45"/>
  <c r="T26" i="45"/>
  <c r="S26" i="45"/>
  <c r="R26" i="45"/>
  <c r="Q26" i="45"/>
  <c r="P26" i="45"/>
  <c r="O26" i="45"/>
  <c r="N26" i="45"/>
  <c r="L26" i="45"/>
  <c r="K26" i="45"/>
  <c r="J26" i="45"/>
  <c r="I26" i="45"/>
  <c r="H26" i="45"/>
  <c r="D26" i="45"/>
  <c r="BG25" i="45"/>
  <c r="AD25" i="45"/>
  <c r="U25" i="45" s="1"/>
  <c r="M25" i="45"/>
  <c r="G25" i="45"/>
  <c r="BG24" i="45"/>
  <c r="AD24" i="45"/>
  <c r="U24" i="45" s="1"/>
  <c r="M24" i="45"/>
  <c r="G24" i="45"/>
  <c r="BG23" i="45"/>
  <c r="AD23" i="45"/>
  <c r="U23" i="45" s="1"/>
  <c r="M23" i="45"/>
  <c r="G23" i="45"/>
  <c r="BG22" i="45"/>
  <c r="AD22" i="45"/>
  <c r="U22" i="45" s="1"/>
  <c r="M22" i="45"/>
  <c r="G22" i="45"/>
  <c r="BG21" i="45"/>
  <c r="AD21" i="45"/>
  <c r="U21" i="45" s="1"/>
  <c r="M21" i="45"/>
  <c r="G21" i="45"/>
  <c r="BG20" i="45"/>
  <c r="AD20" i="45"/>
  <c r="U20" i="45" s="1"/>
  <c r="M20" i="45"/>
  <c r="G20" i="45"/>
  <c r="BG19" i="45"/>
  <c r="AD19" i="45"/>
  <c r="U19" i="45" s="1"/>
  <c r="M19" i="45"/>
  <c r="G19" i="45"/>
  <c r="BG18" i="45"/>
  <c r="U18" i="45"/>
  <c r="M18" i="45"/>
  <c r="G18" i="45"/>
  <c r="BG17" i="45"/>
  <c r="AD17" i="45"/>
  <c r="U17" i="45" s="1"/>
  <c r="M17" i="45"/>
  <c r="G17" i="45"/>
  <c r="BG16" i="45"/>
  <c r="U16" i="45"/>
  <c r="M16" i="45"/>
  <c r="G16" i="45"/>
  <c r="BG15" i="45"/>
  <c r="U15" i="45"/>
  <c r="M15" i="45"/>
  <c r="G15" i="45"/>
  <c r="F15" i="45" s="1"/>
  <c r="BG14" i="45"/>
  <c r="U14" i="45"/>
  <c r="M14" i="45"/>
  <c r="F14" i="45" s="1"/>
  <c r="G14" i="45"/>
  <c r="BG13" i="45"/>
  <c r="AD13" i="45"/>
  <c r="U13" i="45" s="1"/>
  <c r="M13" i="45"/>
  <c r="G13" i="45"/>
  <c r="BG12" i="45"/>
  <c r="AD12" i="45"/>
  <c r="U12" i="45" s="1"/>
  <c r="M12" i="45"/>
  <c r="G12" i="45"/>
  <c r="BG11" i="45"/>
  <c r="AD11" i="45"/>
  <c r="U11" i="45" s="1"/>
  <c r="M11" i="45"/>
  <c r="G11" i="45"/>
  <c r="BG10" i="45"/>
  <c r="AD10" i="45"/>
  <c r="U10" i="45" s="1"/>
  <c r="M10" i="45"/>
  <c r="G10" i="45"/>
  <c r="BG9" i="45"/>
  <c r="AS9" i="45"/>
  <c r="AD9" i="45" s="1"/>
  <c r="M9" i="45"/>
  <c r="G9" i="45"/>
  <c r="C31" i="47" l="1"/>
  <c r="C25" i="47" s="1"/>
  <c r="E122" i="47"/>
  <c r="C122" i="47" s="1"/>
  <c r="C10" i="47"/>
  <c r="F17" i="45"/>
  <c r="E17" i="45" s="1"/>
  <c r="C17" i="45" s="1"/>
  <c r="F20" i="45"/>
  <c r="E20" i="45" s="1"/>
  <c r="C20" i="45" s="1"/>
  <c r="F22" i="45"/>
  <c r="F19" i="45"/>
  <c r="E19" i="45" s="1"/>
  <c r="C19" i="45" s="1"/>
  <c r="F23" i="45"/>
  <c r="E23" i="45" s="1"/>
  <c r="C23" i="45" s="1"/>
  <c r="G26" i="45"/>
  <c r="M26" i="45"/>
  <c r="F24" i="45"/>
  <c r="E24" i="45" s="1"/>
  <c r="C24" i="45" s="1"/>
  <c r="BG26" i="45"/>
  <c r="AS26" i="45"/>
  <c r="AD26" i="45"/>
  <c r="F10" i="45"/>
  <c r="E10" i="45" s="1"/>
  <c r="C10" i="45" s="1"/>
  <c r="F25" i="45"/>
  <c r="E25" i="45" s="1"/>
  <c r="C25" i="45" s="1"/>
  <c r="F18" i="45"/>
  <c r="E18" i="45" s="1"/>
  <c r="F11" i="45"/>
  <c r="E11" i="45" s="1"/>
  <c r="C11" i="45" s="1"/>
  <c r="E14" i="45"/>
  <c r="C14" i="45" s="1"/>
  <c r="F12" i="45"/>
  <c r="E12" i="45" s="1"/>
  <c r="C12" i="45" s="1"/>
  <c r="E22" i="45"/>
  <c r="C22" i="45" s="1"/>
  <c r="F9" i="45"/>
  <c r="F13" i="45"/>
  <c r="E13" i="45" s="1"/>
  <c r="C13" i="45" s="1"/>
  <c r="F16" i="45"/>
  <c r="E16" i="45" s="1"/>
  <c r="F21" i="45"/>
  <c r="E21" i="45" s="1"/>
  <c r="C21" i="45" s="1"/>
  <c r="U9" i="45"/>
  <c r="U26" i="45" s="1"/>
  <c r="E15" i="45"/>
  <c r="F30" i="44"/>
  <c r="A21" i="44"/>
  <c r="A22" i="44" s="1"/>
  <c r="A23" i="44" s="1"/>
  <c r="V33" i="44"/>
  <c r="U33" i="44"/>
  <c r="T33" i="44"/>
  <c r="S33" i="44"/>
  <c r="R33" i="44"/>
  <c r="Q33" i="44"/>
  <c r="P33" i="44"/>
  <c r="O33" i="44"/>
  <c r="N33" i="44"/>
  <c r="M33" i="44"/>
  <c r="L33" i="44"/>
  <c r="K33" i="44"/>
  <c r="J33" i="44"/>
  <c r="I33" i="44"/>
  <c r="G33" i="44"/>
  <c r="F33" i="44"/>
  <c r="V31" i="44"/>
  <c r="U31" i="44"/>
  <c r="T31" i="44"/>
  <c r="S31" i="44"/>
  <c r="R31" i="44"/>
  <c r="P31" i="44"/>
  <c r="O31" i="44"/>
  <c r="N31" i="44"/>
  <c r="M31" i="44"/>
  <c r="L31" i="44"/>
  <c r="K31" i="44"/>
  <c r="J31" i="44"/>
  <c r="I31" i="44"/>
  <c r="V30" i="44"/>
  <c r="U30" i="44"/>
  <c r="T30" i="44"/>
  <c r="S30" i="44"/>
  <c r="R30" i="44"/>
  <c r="Q30" i="44"/>
  <c r="P30" i="44"/>
  <c r="O30" i="44"/>
  <c r="N30" i="44"/>
  <c r="M30" i="44"/>
  <c r="L30" i="44"/>
  <c r="K30" i="44"/>
  <c r="J30" i="44"/>
  <c r="I30" i="44"/>
  <c r="G30" i="44"/>
  <c r="H29" i="44"/>
  <c r="H28" i="44"/>
  <c r="H27" i="44"/>
  <c r="H26" i="44"/>
  <c r="H25" i="44"/>
  <c r="H24" i="44"/>
  <c r="H23" i="44"/>
  <c r="H22" i="44"/>
  <c r="H21" i="44"/>
  <c r="H20" i="44"/>
  <c r="H19" i="44"/>
  <c r="H18" i="44"/>
  <c r="H17" i="44"/>
  <c r="H16" i="44"/>
  <c r="H15" i="44"/>
  <c r="H14" i="44"/>
  <c r="H13" i="44"/>
  <c r="H12" i="44"/>
  <c r="H11" i="44"/>
  <c r="H10" i="44"/>
  <c r="H9" i="44"/>
  <c r="U32" i="44" l="1"/>
  <c r="T32" i="44"/>
  <c r="L32" i="44"/>
  <c r="F26" i="45"/>
  <c r="R32" i="44"/>
  <c r="C15" i="45"/>
  <c r="C18" i="45"/>
  <c r="E9" i="45"/>
  <c r="C16" i="45"/>
  <c r="N32" i="44"/>
  <c r="O32" i="44"/>
  <c r="H31" i="44"/>
  <c r="P32" i="44"/>
  <c r="J32" i="44"/>
  <c r="K32" i="44"/>
  <c r="S32" i="44"/>
  <c r="H30" i="44"/>
  <c r="I32" i="44"/>
  <c r="V32" i="44"/>
  <c r="H33" i="44"/>
  <c r="L66" i="42"/>
  <c r="K66" i="42"/>
  <c r="J66" i="42"/>
  <c r="I66" i="42"/>
  <c r="H66" i="42"/>
  <c r="D66" i="42"/>
  <c r="BG65" i="42"/>
  <c r="AD65" i="42"/>
  <c r="U65" i="42" s="1"/>
  <c r="M65" i="42"/>
  <c r="G65" i="42"/>
  <c r="BG64" i="42"/>
  <c r="AD64" i="42"/>
  <c r="U64" i="42" s="1"/>
  <c r="M64" i="42"/>
  <c r="G64" i="42"/>
  <c r="BG63" i="42"/>
  <c r="AD63" i="42"/>
  <c r="U63" i="42" s="1"/>
  <c r="M63" i="42"/>
  <c r="G63" i="42"/>
  <c r="BG62" i="42"/>
  <c r="AD62" i="42"/>
  <c r="U62" i="42" s="1"/>
  <c r="M62" i="42"/>
  <c r="G62" i="42"/>
  <c r="BG61" i="42"/>
  <c r="AD61" i="42"/>
  <c r="U61" i="42" s="1"/>
  <c r="M61" i="42"/>
  <c r="G61" i="42"/>
  <c r="BG60" i="42"/>
  <c r="AD60" i="42"/>
  <c r="U60" i="42" s="1"/>
  <c r="M60" i="42"/>
  <c r="G60" i="42"/>
  <c r="BG59" i="42"/>
  <c r="AD59" i="42"/>
  <c r="U59" i="42" s="1"/>
  <c r="M59" i="42"/>
  <c r="G59" i="42"/>
  <c r="BG58" i="42"/>
  <c r="AD58" i="42"/>
  <c r="U58" i="42" s="1"/>
  <c r="M58" i="42"/>
  <c r="G58" i="42"/>
  <c r="BG57" i="42"/>
  <c r="AD57" i="42"/>
  <c r="U57" i="42" s="1"/>
  <c r="M57" i="42"/>
  <c r="G57" i="42"/>
  <c r="BG56" i="42"/>
  <c r="AD56" i="42"/>
  <c r="U56" i="42" s="1"/>
  <c r="M56" i="42"/>
  <c r="G56" i="42"/>
  <c r="BG55" i="42"/>
  <c r="AD55" i="42"/>
  <c r="U55" i="42" s="1"/>
  <c r="M55" i="42"/>
  <c r="G55" i="42"/>
  <c r="BG54" i="42"/>
  <c r="AD54" i="42"/>
  <c r="U54" i="42" s="1"/>
  <c r="M54" i="42"/>
  <c r="G54" i="42"/>
  <c r="BG53" i="42"/>
  <c r="AD53" i="42"/>
  <c r="U53" i="42" s="1"/>
  <c r="M53" i="42"/>
  <c r="G53" i="42"/>
  <c r="BG52" i="42"/>
  <c r="AD52" i="42"/>
  <c r="U52" i="42" s="1"/>
  <c r="M52" i="42"/>
  <c r="G52" i="42"/>
  <c r="BG51" i="42"/>
  <c r="AS51" i="42"/>
  <c r="AD51" i="42" s="1"/>
  <c r="U51" i="42" s="1"/>
  <c r="M51" i="42"/>
  <c r="G51" i="42"/>
  <c r="BG50" i="42"/>
  <c r="AD50" i="42"/>
  <c r="U50" i="42" s="1"/>
  <c r="M50" i="42"/>
  <c r="G50" i="42"/>
  <c r="BG49" i="42"/>
  <c r="AS49" i="42"/>
  <c r="AD49" i="42" s="1"/>
  <c r="U49" i="42" s="1"/>
  <c r="M49" i="42"/>
  <c r="G49" i="42"/>
  <c r="BG48" i="42"/>
  <c r="AS48" i="42"/>
  <c r="AD48" i="42" s="1"/>
  <c r="U48" i="42" s="1"/>
  <c r="M48" i="42"/>
  <c r="G48" i="42"/>
  <c r="BG47" i="42"/>
  <c r="AS47" i="42"/>
  <c r="AD47" i="42" s="1"/>
  <c r="U47" i="42" s="1"/>
  <c r="M47" i="42"/>
  <c r="G47" i="42"/>
  <c r="BG46" i="42"/>
  <c r="AS46" i="42"/>
  <c r="AD46" i="42" s="1"/>
  <c r="U46" i="42" s="1"/>
  <c r="M46" i="42"/>
  <c r="G46" i="42"/>
  <c r="BG45" i="42"/>
  <c r="AS45" i="42"/>
  <c r="AD45" i="42" s="1"/>
  <c r="U45" i="42" s="1"/>
  <c r="M45" i="42"/>
  <c r="G45" i="42"/>
  <c r="BG44" i="42"/>
  <c r="AS44" i="42"/>
  <c r="AD44" i="42" s="1"/>
  <c r="U44" i="42" s="1"/>
  <c r="M44" i="42"/>
  <c r="G44" i="42"/>
  <c r="BG43" i="42"/>
  <c r="AS43" i="42"/>
  <c r="AD43" i="42" s="1"/>
  <c r="U43" i="42" s="1"/>
  <c r="M43" i="42"/>
  <c r="G43" i="42"/>
  <c r="BG42" i="42"/>
  <c r="AD42" i="42"/>
  <c r="U42" i="42" s="1"/>
  <c r="M42" i="42"/>
  <c r="G42" i="42"/>
  <c r="BG41" i="42"/>
  <c r="AD41" i="42"/>
  <c r="U41" i="42" s="1"/>
  <c r="M41" i="42"/>
  <c r="G41" i="42"/>
  <c r="BG40" i="42"/>
  <c r="AS40" i="42"/>
  <c r="AD40" i="42" s="1"/>
  <c r="U40" i="42" s="1"/>
  <c r="M40" i="42"/>
  <c r="G40" i="42"/>
  <c r="BG39" i="42"/>
  <c r="AD39" i="42"/>
  <c r="U39" i="42" s="1"/>
  <c r="M39" i="42"/>
  <c r="G39" i="42"/>
  <c r="BG38" i="42"/>
  <c r="AD38" i="42"/>
  <c r="U38" i="42" s="1"/>
  <c r="M38" i="42"/>
  <c r="G38" i="42"/>
  <c r="BG37" i="42"/>
  <c r="AD37" i="42"/>
  <c r="U37" i="42" s="1"/>
  <c r="M37" i="42"/>
  <c r="G37" i="42"/>
  <c r="BG36" i="42"/>
  <c r="AD36" i="42"/>
  <c r="U36" i="42" s="1"/>
  <c r="M36" i="42"/>
  <c r="G36" i="42"/>
  <c r="BG22" i="42"/>
  <c r="U22" i="42"/>
  <c r="M22" i="42"/>
  <c r="G22" i="42"/>
  <c r="BG21" i="42"/>
  <c r="AD21" i="42"/>
  <c r="M21" i="42"/>
  <c r="G21" i="42"/>
  <c r="BG20" i="42"/>
  <c r="AD20" i="42"/>
  <c r="U20" i="42" s="1"/>
  <c r="M20" i="42"/>
  <c r="G20" i="42"/>
  <c r="BG19" i="42"/>
  <c r="AD19" i="42"/>
  <c r="U19" i="42" s="1"/>
  <c r="M19" i="42"/>
  <c r="G19" i="42"/>
  <c r="BG18" i="42"/>
  <c r="AD18" i="42"/>
  <c r="U18" i="42" s="1"/>
  <c r="M18" i="42"/>
  <c r="G18" i="42"/>
  <c r="BG17" i="42"/>
  <c r="AD17" i="42"/>
  <c r="U17" i="42" s="1"/>
  <c r="M17" i="42"/>
  <c r="G17" i="42"/>
  <c r="BG12" i="42"/>
  <c r="AD12" i="42"/>
  <c r="U12" i="42" s="1"/>
  <c r="M12" i="42"/>
  <c r="G12" i="42"/>
  <c r="BG11" i="42"/>
  <c r="AD11" i="42"/>
  <c r="U11" i="42" s="1"/>
  <c r="M11" i="42"/>
  <c r="G11" i="42"/>
  <c r="BG10" i="42"/>
  <c r="AD10" i="42"/>
  <c r="U10" i="42" s="1"/>
  <c r="M10" i="42"/>
  <c r="G10" i="42"/>
  <c r="BG79" i="12"/>
  <c r="AD79" i="12"/>
  <c r="U79" i="12" s="1"/>
  <c r="M79" i="12"/>
  <c r="G79" i="12"/>
  <c r="BG74" i="12"/>
  <c r="AD74" i="12"/>
  <c r="U74" i="12" s="1"/>
  <c r="M74" i="12"/>
  <c r="G74" i="12"/>
  <c r="BG72" i="12"/>
  <c r="AD72" i="12"/>
  <c r="U72" i="12" s="1"/>
  <c r="M72" i="12"/>
  <c r="G72" i="12"/>
  <c r="BG71" i="12"/>
  <c r="AD71" i="12"/>
  <c r="U71" i="12" s="1"/>
  <c r="M71" i="12"/>
  <c r="G71" i="12"/>
  <c r="F71" i="12" l="1"/>
  <c r="F74" i="12"/>
  <c r="F36" i="42"/>
  <c r="F38" i="42"/>
  <c r="E38" i="42" s="1"/>
  <c r="C38" i="42" s="1"/>
  <c r="F40" i="42"/>
  <c r="E40" i="42" s="1"/>
  <c r="C40" i="42" s="1"/>
  <c r="F79" i="12"/>
  <c r="F11" i="42"/>
  <c r="E11" i="42" s="1"/>
  <c r="C11" i="42" s="1"/>
  <c r="F45" i="42"/>
  <c r="E45" i="42" s="1"/>
  <c r="C45" i="42" s="1"/>
  <c r="E26" i="45"/>
  <c r="G66" i="42"/>
  <c r="M66" i="42"/>
  <c r="H32" i="44"/>
  <c r="C9" i="45"/>
  <c r="F22" i="42"/>
  <c r="E22" i="42" s="1"/>
  <c r="C22" i="42" s="1"/>
  <c r="F43" i="42"/>
  <c r="E43" i="42" s="1"/>
  <c r="C43" i="42" s="1"/>
  <c r="E79" i="12"/>
  <c r="C79" i="12" s="1"/>
  <c r="E74" i="12"/>
  <c r="C74" i="12" s="1"/>
  <c r="F49" i="42"/>
  <c r="E49" i="42" s="1"/>
  <c r="C49" i="42" s="1"/>
  <c r="F42" i="42"/>
  <c r="E42" i="42" s="1"/>
  <c r="C42" i="42" s="1"/>
  <c r="F46" i="42"/>
  <c r="E46" i="42" s="1"/>
  <c r="C46" i="42" s="1"/>
  <c r="F50" i="42"/>
  <c r="E50" i="42" s="1"/>
  <c r="C50" i="42" s="1"/>
  <c r="F47" i="42"/>
  <c r="E47" i="42" s="1"/>
  <c r="C47" i="42" s="1"/>
  <c r="F55" i="42"/>
  <c r="E55" i="42" s="1"/>
  <c r="F57" i="42"/>
  <c r="E57" i="42" s="1"/>
  <c r="C57" i="42" s="1"/>
  <c r="F59" i="42"/>
  <c r="E59" i="42" s="1"/>
  <c r="C59" i="42" s="1"/>
  <c r="F61" i="42"/>
  <c r="E61" i="42" s="1"/>
  <c r="C61" i="42" s="1"/>
  <c r="F63" i="42"/>
  <c r="E63" i="42" s="1"/>
  <c r="C63" i="42" s="1"/>
  <c r="F65" i="42"/>
  <c r="E65" i="42" s="1"/>
  <c r="C65" i="42" s="1"/>
  <c r="F20" i="42"/>
  <c r="E20" i="42" s="1"/>
  <c r="C20" i="42" s="1"/>
  <c r="F37" i="42"/>
  <c r="E37" i="42" s="1"/>
  <c r="C37" i="42" s="1"/>
  <c r="F39" i="42"/>
  <c r="E39" i="42" s="1"/>
  <c r="C39" i="42" s="1"/>
  <c r="F41" i="42"/>
  <c r="E41" i="42" s="1"/>
  <c r="C41" i="42" s="1"/>
  <c r="F48" i="42"/>
  <c r="E48" i="42" s="1"/>
  <c r="C48" i="42" s="1"/>
  <c r="F58" i="42"/>
  <c r="E58" i="42" s="1"/>
  <c r="C58" i="42" s="1"/>
  <c r="F60" i="42"/>
  <c r="E60" i="42" s="1"/>
  <c r="C60" i="42" s="1"/>
  <c r="F62" i="42"/>
  <c r="E62" i="42" s="1"/>
  <c r="C62" i="42" s="1"/>
  <c r="F64" i="42"/>
  <c r="E64" i="42" s="1"/>
  <c r="C64" i="42" s="1"/>
  <c r="F10" i="42"/>
  <c r="U21" i="42"/>
  <c r="F17" i="42"/>
  <c r="E17" i="42" s="1"/>
  <c r="C17" i="42" s="1"/>
  <c r="O66" i="42"/>
  <c r="F51" i="42"/>
  <c r="E51" i="42" s="1"/>
  <c r="C51" i="42" s="1"/>
  <c r="F52" i="42"/>
  <c r="E52" i="42" s="1"/>
  <c r="C52" i="42" s="1"/>
  <c r="F53" i="42"/>
  <c r="E53" i="42" s="1"/>
  <c r="AY66" i="42"/>
  <c r="AR66" i="42"/>
  <c r="AO66" i="42"/>
  <c r="AI66" i="42"/>
  <c r="BJ66" i="42"/>
  <c r="F12" i="42"/>
  <c r="E12" i="42" s="1"/>
  <c r="C12" i="42" s="1"/>
  <c r="F44" i="42"/>
  <c r="E44" i="42" s="1"/>
  <c r="C44" i="42" s="1"/>
  <c r="BI66" i="42"/>
  <c r="AW66" i="42"/>
  <c r="AM66" i="42"/>
  <c r="X66" i="42"/>
  <c r="AG66" i="42"/>
  <c r="BE66" i="42"/>
  <c r="F21" i="42"/>
  <c r="AU66" i="42"/>
  <c r="BC66" i="42"/>
  <c r="N66" i="42"/>
  <c r="AE66" i="42"/>
  <c r="F19" i="42"/>
  <c r="E19" i="42" s="1"/>
  <c r="C19" i="42" s="1"/>
  <c r="F18" i="42"/>
  <c r="E18" i="42" s="1"/>
  <c r="C18" i="42" s="1"/>
  <c r="Z66" i="42"/>
  <c r="AH66" i="42"/>
  <c r="AP66" i="42"/>
  <c r="AX66" i="42"/>
  <c r="BF66" i="42"/>
  <c r="E36" i="42"/>
  <c r="C36" i="42" s="1"/>
  <c r="F54" i="42"/>
  <c r="F56" i="42"/>
  <c r="F72" i="12"/>
  <c r="E72" i="12" s="1"/>
  <c r="C72" i="12" s="1"/>
  <c r="E71" i="12"/>
  <c r="C71" i="12" s="1"/>
  <c r="C26" i="45" l="1"/>
  <c r="E10" i="42"/>
  <c r="F66" i="42"/>
  <c r="AA66" i="42"/>
  <c r="AL66" i="42"/>
  <c r="BH66" i="42"/>
  <c r="AT66" i="42"/>
  <c r="Q66" i="42"/>
  <c r="Y66" i="42"/>
  <c r="AQ66" i="42"/>
  <c r="AC66" i="42"/>
  <c r="AJ66" i="42"/>
  <c r="BA66" i="42"/>
  <c r="BD66" i="42"/>
  <c r="W66" i="42"/>
  <c r="AK66" i="42"/>
  <c r="AN66" i="42"/>
  <c r="AV66" i="42"/>
  <c r="BG66" i="42"/>
  <c r="AF66" i="42"/>
  <c r="P66" i="42"/>
  <c r="S66" i="42"/>
  <c r="AZ66" i="42"/>
  <c r="BB66" i="42"/>
  <c r="AS66" i="42"/>
  <c r="C55" i="42"/>
  <c r="E54" i="42"/>
  <c r="E21" i="42"/>
  <c r="T66" i="42"/>
  <c r="E56" i="42"/>
  <c r="AB66" i="42"/>
  <c r="C53" i="42"/>
  <c r="R66" i="42"/>
  <c r="V66" i="42"/>
  <c r="C10" i="42" l="1"/>
  <c r="E66" i="42"/>
  <c r="C21" i="42"/>
  <c r="C56" i="42"/>
  <c r="C54" i="42"/>
  <c r="AD66" i="42"/>
  <c r="U66" i="42"/>
  <c r="C66" i="42" l="1"/>
  <c r="BG13" i="40" l="1"/>
  <c r="AD13" i="40"/>
  <c r="U13" i="40" s="1"/>
  <c r="M13" i="40"/>
  <c r="G13" i="40"/>
  <c r="F13" i="40" s="1"/>
  <c r="BG16" i="40"/>
  <c r="AD16" i="40"/>
  <c r="U16" i="40" s="1"/>
  <c r="M16" i="40"/>
  <c r="G16" i="40"/>
  <c r="BG11" i="40"/>
  <c r="AD11" i="40"/>
  <c r="U11" i="40" s="1"/>
  <c r="M11" i="40"/>
  <c r="G11" i="40"/>
  <c r="F16" i="40" l="1"/>
  <c r="E16" i="40" s="1"/>
  <c r="C16" i="40" s="1"/>
  <c r="E13" i="40"/>
  <c r="C13" i="40" s="1"/>
  <c r="F11" i="40"/>
  <c r="E11" i="40" s="1"/>
  <c r="C11" i="40" s="1"/>
  <c r="BG15" i="40"/>
  <c r="AD15" i="40"/>
  <c r="U15" i="40" s="1"/>
  <c r="M15" i="40"/>
  <c r="G15" i="40"/>
  <c r="BG14" i="40"/>
  <c r="AD14" i="40"/>
  <c r="U14" i="40" s="1"/>
  <c r="M14" i="40"/>
  <c r="G14" i="40"/>
  <c r="BG17" i="40"/>
  <c r="AD17" i="40"/>
  <c r="U17" i="40" s="1"/>
  <c r="M17" i="40"/>
  <c r="G17" i="40"/>
  <c r="F15" i="40" l="1"/>
  <c r="E15" i="40" s="1"/>
  <c r="C15" i="40" s="1"/>
  <c r="F14" i="40"/>
  <c r="E14" i="40" s="1"/>
  <c r="F17" i="40"/>
  <c r="E17" i="40" s="1"/>
  <c r="C17" i="40" s="1"/>
  <c r="C14" i="40" l="1"/>
  <c r="BG19" i="40"/>
  <c r="AD19" i="40"/>
  <c r="U19" i="40" s="1"/>
  <c r="M19" i="40"/>
  <c r="G19" i="40"/>
  <c r="BJ20" i="40"/>
  <c r="BI20" i="40"/>
  <c r="BH20" i="40"/>
  <c r="BG20" i="40"/>
  <c r="BF20" i="40"/>
  <c r="BE20" i="40"/>
  <c r="BD20" i="40"/>
  <c r="BC20" i="40"/>
  <c r="BB20" i="40"/>
  <c r="BA20" i="40"/>
  <c r="AZ20" i="40"/>
  <c r="AY20" i="40"/>
  <c r="AX20" i="40"/>
  <c r="AW20" i="40"/>
  <c r="AV20" i="40"/>
  <c r="AU20" i="40"/>
  <c r="AT20" i="40"/>
  <c r="AS20" i="40"/>
  <c r="AR20" i="40"/>
  <c r="AQ20" i="40"/>
  <c r="AP20" i="40"/>
  <c r="AO20" i="40"/>
  <c r="AN20" i="40"/>
  <c r="AM20" i="40"/>
  <c r="AL20" i="40"/>
  <c r="AK20" i="40"/>
  <c r="AJ20" i="40"/>
  <c r="AI20" i="40"/>
  <c r="AH20" i="40"/>
  <c r="AG20" i="40"/>
  <c r="AF20" i="40"/>
  <c r="AE20" i="40"/>
  <c r="AD20" i="40"/>
  <c r="AC20" i="40"/>
  <c r="AB20" i="40"/>
  <c r="AA20" i="40"/>
  <c r="Z20" i="40"/>
  <c r="Y20" i="40"/>
  <c r="X20" i="40"/>
  <c r="W20" i="40"/>
  <c r="V20" i="40"/>
  <c r="U20" i="40"/>
  <c r="T20" i="40"/>
  <c r="S20" i="40"/>
  <c r="R20" i="40"/>
  <c r="Q20" i="40"/>
  <c r="P20" i="40"/>
  <c r="O20" i="40"/>
  <c r="N20" i="40"/>
  <c r="M20" i="40"/>
  <c r="L20" i="40"/>
  <c r="K20" i="40"/>
  <c r="J20" i="40"/>
  <c r="I20" i="40"/>
  <c r="H20" i="40"/>
  <c r="G20" i="40"/>
  <c r="F20" i="40"/>
  <c r="E20" i="40"/>
  <c r="D20" i="40"/>
  <c r="BG32" i="40"/>
  <c r="AD32" i="40"/>
  <c r="U32" i="40" s="1"/>
  <c r="M32" i="40"/>
  <c r="G32" i="40"/>
  <c r="BG30" i="40"/>
  <c r="AD30" i="40"/>
  <c r="U30" i="40" s="1"/>
  <c r="M30" i="40"/>
  <c r="G30" i="40"/>
  <c r="BG18" i="40"/>
  <c r="AD18" i="40"/>
  <c r="U18" i="40" s="1"/>
  <c r="M18" i="40"/>
  <c r="G18" i="40"/>
  <c r="BG22" i="40"/>
  <c r="AD22" i="40"/>
  <c r="U22" i="40" s="1"/>
  <c r="M22" i="40"/>
  <c r="G22" i="40"/>
  <c r="BG12" i="40"/>
  <c r="AD12" i="40"/>
  <c r="U12" i="40" s="1"/>
  <c r="M12" i="40"/>
  <c r="G12" i="40"/>
  <c r="F32" i="40" l="1"/>
  <c r="F19" i="40"/>
  <c r="E19" i="40" s="1"/>
  <c r="C19" i="40" s="1"/>
  <c r="C20" i="40"/>
  <c r="F30" i="40"/>
  <c r="E30" i="40" s="1"/>
  <c r="C30" i="40" s="1"/>
  <c r="E32" i="40"/>
  <c r="C32" i="40" s="1"/>
  <c r="F18" i="40"/>
  <c r="E18" i="40" s="1"/>
  <c r="C18" i="40" s="1"/>
  <c r="F22" i="40"/>
  <c r="E22" i="40" s="1"/>
  <c r="C22" i="40" s="1"/>
  <c r="F12" i="40"/>
  <c r="E12" i="40" s="1"/>
  <c r="C12" i="40" s="1"/>
  <c r="BG10" i="40" l="1"/>
  <c r="AD10" i="40"/>
  <c r="U10" i="40" s="1"/>
  <c r="M10" i="40"/>
  <c r="G10" i="40"/>
  <c r="F10" i="40" l="1"/>
  <c r="E10" i="40" s="1"/>
  <c r="C10" i="40" s="1"/>
  <c r="BN44" i="40" l="1"/>
  <c r="BG41" i="40"/>
  <c r="AD41" i="40"/>
  <c r="U41" i="40" s="1"/>
  <c r="M41" i="40"/>
  <c r="G41" i="40"/>
  <c r="BG40" i="40"/>
  <c r="AD40" i="40"/>
  <c r="U40" i="40" s="1"/>
  <c r="M40" i="40"/>
  <c r="G40" i="40"/>
  <c r="BG39" i="40"/>
  <c r="AD39" i="40"/>
  <c r="U39" i="40" s="1"/>
  <c r="M39" i="40"/>
  <c r="G39" i="40"/>
  <c r="BG38" i="40"/>
  <c r="AD38" i="40"/>
  <c r="U38" i="40" s="1"/>
  <c r="M38" i="40"/>
  <c r="G38" i="40"/>
  <c r="BG43" i="40"/>
  <c r="AD43" i="40"/>
  <c r="U43" i="40" s="1"/>
  <c r="M43" i="40"/>
  <c r="G43" i="40"/>
  <c r="BG42" i="40"/>
  <c r="AD42" i="40"/>
  <c r="U42" i="40" s="1"/>
  <c r="M42" i="40"/>
  <c r="G42" i="40"/>
  <c r="BG37" i="40"/>
  <c r="AD37" i="40"/>
  <c r="U37" i="40" s="1"/>
  <c r="M37" i="40"/>
  <c r="G37" i="40"/>
  <c r="BG36" i="40"/>
  <c r="AD36" i="40"/>
  <c r="U36" i="40" s="1"/>
  <c r="M36" i="40"/>
  <c r="G36" i="40"/>
  <c r="BG35" i="40"/>
  <c r="AD35" i="40"/>
  <c r="U35" i="40" s="1"/>
  <c r="M35" i="40"/>
  <c r="G35" i="40"/>
  <c r="BJ34" i="40"/>
  <c r="BI34" i="40"/>
  <c r="BH34" i="40"/>
  <c r="BF34" i="40"/>
  <c r="BE34" i="40"/>
  <c r="BD34" i="40"/>
  <c r="BC34" i="40"/>
  <c r="BB34" i="40"/>
  <c r="BA34" i="40"/>
  <c r="AZ34" i="40"/>
  <c r="AY34" i="40"/>
  <c r="AX34" i="40"/>
  <c r="AW34" i="40"/>
  <c r="AV34" i="40"/>
  <c r="AU34" i="40"/>
  <c r="AT34" i="40"/>
  <c r="AS34" i="40"/>
  <c r="AR34" i="40"/>
  <c r="AQ34" i="40"/>
  <c r="AP34" i="40"/>
  <c r="AO34" i="40"/>
  <c r="AN34" i="40"/>
  <c r="AM34" i="40"/>
  <c r="AL34" i="40"/>
  <c r="AK34" i="40"/>
  <c r="AJ34" i="40"/>
  <c r="AI34" i="40"/>
  <c r="AH34" i="40"/>
  <c r="AG34" i="40"/>
  <c r="AF34" i="40"/>
  <c r="AE34" i="40"/>
  <c r="AC34" i="40"/>
  <c r="AB34" i="40"/>
  <c r="AA34" i="40"/>
  <c r="Z34" i="40"/>
  <c r="Y34" i="40"/>
  <c r="X34" i="40"/>
  <c r="W34" i="40"/>
  <c r="V34" i="40"/>
  <c r="T34" i="40"/>
  <c r="S34" i="40"/>
  <c r="R34" i="40"/>
  <c r="Q34" i="40"/>
  <c r="P34" i="40"/>
  <c r="O34" i="40"/>
  <c r="N34" i="40"/>
  <c r="L34" i="40"/>
  <c r="K34" i="40"/>
  <c r="J34" i="40"/>
  <c r="I34" i="40"/>
  <c r="H34" i="40"/>
  <c r="D34" i="40"/>
  <c r="BJ31" i="40"/>
  <c r="BI31" i="40"/>
  <c r="BH31" i="40"/>
  <c r="BF31" i="40"/>
  <c r="BE31" i="40"/>
  <c r="BD31" i="40"/>
  <c r="BC31" i="40"/>
  <c r="BB31" i="40"/>
  <c r="BA31" i="40"/>
  <c r="AZ31" i="40"/>
  <c r="AY31" i="40"/>
  <c r="AX31" i="40"/>
  <c r="AW31" i="40"/>
  <c r="AV31" i="40"/>
  <c r="AU31" i="40"/>
  <c r="AT31" i="40"/>
  <c r="AS31" i="40"/>
  <c r="AR31" i="40"/>
  <c r="AQ31" i="40"/>
  <c r="AP31" i="40"/>
  <c r="AO31" i="40"/>
  <c r="AN31" i="40"/>
  <c r="AM31" i="40"/>
  <c r="AL31" i="40"/>
  <c r="AK31" i="40"/>
  <c r="AJ31" i="40"/>
  <c r="AI31" i="40"/>
  <c r="AH31" i="40"/>
  <c r="AG31" i="40"/>
  <c r="AF31" i="40"/>
  <c r="AE31" i="40"/>
  <c r="AC31" i="40"/>
  <c r="AB31" i="40"/>
  <c r="AA31" i="40"/>
  <c r="Z31" i="40"/>
  <c r="Y31" i="40"/>
  <c r="X31" i="40"/>
  <c r="W31" i="40"/>
  <c r="V31" i="40"/>
  <c r="T31" i="40"/>
  <c r="S31" i="40"/>
  <c r="R31" i="40"/>
  <c r="Q31" i="40"/>
  <c r="P31" i="40"/>
  <c r="O31" i="40"/>
  <c r="N31" i="40"/>
  <c r="L31" i="40"/>
  <c r="K31" i="40"/>
  <c r="J31" i="40"/>
  <c r="I31" i="40"/>
  <c r="H31" i="40"/>
  <c r="D31" i="40"/>
  <c r="BK33" i="40"/>
  <c r="BL29" i="40"/>
  <c r="BK29" i="40"/>
  <c r="BJ29" i="40"/>
  <c r="BI29" i="40"/>
  <c r="BH29" i="40"/>
  <c r="BF29" i="40"/>
  <c r="BE29" i="40"/>
  <c r="BD29" i="40"/>
  <c r="BC29" i="40"/>
  <c r="BB29" i="40"/>
  <c r="BA29" i="40"/>
  <c r="AZ29" i="40"/>
  <c r="AY29" i="40"/>
  <c r="AX29" i="40"/>
  <c r="AW29" i="40"/>
  <c r="AV29" i="40"/>
  <c r="AU29" i="40"/>
  <c r="AT29" i="40"/>
  <c r="AS29" i="40"/>
  <c r="AR29" i="40"/>
  <c r="AQ29" i="40"/>
  <c r="AP29" i="40"/>
  <c r="AO29" i="40"/>
  <c r="AN29" i="40"/>
  <c r="AM29" i="40"/>
  <c r="AL29" i="40"/>
  <c r="AK29" i="40"/>
  <c r="AJ29" i="40"/>
  <c r="AI29" i="40"/>
  <c r="AH29" i="40"/>
  <c r="AG29" i="40"/>
  <c r="AF29" i="40"/>
  <c r="AE29" i="40"/>
  <c r="AC29" i="40"/>
  <c r="AB29" i="40"/>
  <c r="AA29" i="40"/>
  <c r="Z29" i="40"/>
  <c r="Y29" i="40"/>
  <c r="X29" i="40"/>
  <c r="W29" i="40"/>
  <c r="V29" i="40"/>
  <c r="T29" i="40"/>
  <c r="S29" i="40"/>
  <c r="R29" i="40"/>
  <c r="Q29" i="40"/>
  <c r="P29" i="40"/>
  <c r="O29" i="40"/>
  <c r="N29" i="40"/>
  <c r="L29" i="40"/>
  <c r="K29" i="40"/>
  <c r="J29" i="40"/>
  <c r="I29" i="40"/>
  <c r="H29" i="40"/>
  <c r="D29" i="40"/>
  <c r="BG28" i="40"/>
  <c r="AD28" i="40"/>
  <c r="M28" i="40"/>
  <c r="G28" i="40"/>
  <c r="BJ27" i="40"/>
  <c r="BI27" i="40"/>
  <c r="BH27" i="40"/>
  <c r="BF27" i="40"/>
  <c r="BE27" i="40"/>
  <c r="BD27" i="40"/>
  <c r="BC27" i="40"/>
  <c r="BB27" i="40"/>
  <c r="BA27" i="40"/>
  <c r="AZ27" i="40"/>
  <c r="AY27" i="40"/>
  <c r="AX27" i="40"/>
  <c r="AW27" i="40"/>
  <c r="AV27" i="40"/>
  <c r="AU27" i="40"/>
  <c r="AT27" i="40"/>
  <c r="AS27" i="40"/>
  <c r="AR27" i="40"/>
  <c r="AQ27" i="40"/>
  <c r="AP27" i="40"/>
  <c r="AO27" i="40"/>
  <c r="AN27" i="40"/>
  <c r="AM27" i="40"/>
  <c r="AL27" i="40"/>
  <c r="AK27" i="40"/>
  <c r="AJ27" i="40"/>
  <c r="AI27" i="40"/>
  <c r="AH27" i="40"/>
  <c r="AG27" i="40"/>
  <c r="AF27" i="40"/>
  <c r="AE27" i="40"/>
  <c r="AC27" i="40"/>
  <c r="AB27" i="40"/>
  <c r="AA27" i="40"/>
  <c r="Z27" i="40"/>
  <c r="Y27" i="40"/>
  <c r="X27" i="40"/>
  <c r="W27" i="40"/>
  <c r="V27" i="40"/>
  <c r="T27" i="40"/>
  <c r="S27" i="40"/>
  <c r="R27" i="40"/>
  <c r="Q27" i="40"/>
  <c r="P27" i="40"/>
  <c r="O27" i="40"/>
  <c r="N27" i="40"/>
  <c r="L27" i="40"/>
  <c r="K27" i="40"/>
  <c r="J27" i="40"/>
  <c r="I27" i="40"/>
  <c r="H27" i="40"/>
  <c r="D27" i="40"/>
  <c r="BG26" i="40"/>
  <c r="AD26" i="40"/>
  <c r="U26" i="40" s="1"/>
  <c r="M26" i="40"/>
  <c r="G26" i="40"/>
  <c r="BG25" i="40"/>
  <c r="AD25" i="40"/>
  <c r="U25" i="40" s="1"/>
  <c r="M25" i="40"/>
  <c r="G25" i="40"/>
  <c r="BG24" i="40"/>
  <c r="AD24" i="40"/>
  <c r="U24" i="40" s="1"/>
  <c r="M24" i="40"/>
  <c r="G24" i="40"/>
  <c r="BG23" i="40"/>
  <c r="AD23" i="40"/>
  <c r="U23" i="40" s="1"/>
  <c r="M23" i="40"/>
  <c r="G23" i="40"/>
  <c r="BG21" i="40"/>
  <c r="AD21" i="40"/>
  <c r="U21" i="40" s="1"/>
  <c r="M21" i="40"/>
  <c r="G21" i="40"/>
  <c r="F41" i="40" l="1"/>
  <c r="E41" i="40" s="1"/>
  <c r="C41" i="40" s="1"/>
  <c r="F21" i="40"/>
  <c r="E21" i="40" s="1"/>
  <c r="BG27" i="40"/>
  <c r="M27" i="40"/>
  <c r="AP33" i="40"/>
  <c r="G29" i="40"/>
  <c r="Z33" i="40"/>
  <c r="AB33" i="40"/>
  <c r="F26" i="40"/>
  <c r="Q33" i="40"/>
  <c r="F35" i="40"/>
  <c r="E35" i="40" s="1"/>
  <c r="F43" i="40"/>
  <c r="E43" i="40" s="1"/>
  <c r="C43" i="40" s="1"/>
  <c r="F23" i="40"/>
  <c r="E23" i="40" s="1"/>
  <c r="C23" i="40" s="1"/>
  <c r="F25" i="40"/>
  <c r="E25" i="40" s="1"/>
  <c r="C25" i="40" s="1"/>
  <c r="K33" i="40"/>
  <c r="F36" i="40"/>
  <c r="E36" i="40" s="1"/>
  <c r="C36" i="40" s="1"/>
  <c r="F42" i="40"/>
  <c r="E42" i="40" s="1"/>
  <c r="C42" i="40" s="1"/>
  <c r="F40" i="40"/>
  <c r="E40" i="40" s="1"/>
  <c r="C40" i="40" s="1"/>
  <c r="AT33" i="40"/>
  <c r="BB33" i="40"/>
  <c r="BF33" i="40"/>
  <c r="AL33" i="40"/>
  <c r="F24" i="40"/>
  <c r="E24" i="40" s="1"/>
  <c r="C24" i="40" s="1"/>
  <c r="G27" i="40"/>
  <c r="AO33" i="40"/>
  <c r="AA33" i="40"/>
  <c r="G31" i="40"/>
  <c r="AY33" i="40"/>
  <c r="M29" i="40"/>
  <c r="M31" i="40"/>
  <c r="F37" i="40"/>
  <c r="E37" i="40" s="1"/>
  <c r="C37" i="40" s="1"/>
  <c r="AK33" i="40"/>
  <c r="BA33" i="40"/>
  <c r="BG34" i="40"/>
  <c r="AC33" i="40"/>
  <c r="AW33" i="40"/>
  <c r="L33" i="40"/>
  <c r="V33" i="40"/>
  <c r="AG33" i="40"/>
  <c r="BE33" i="40"/>
  <c r="F38" i="40"/>
  <c r="E38" i="40" s="1"/>
  <c r="C38" i="40" s="1"/>
  <c r="W33" i="40"/>
  <c r="AQ33" i="40"/>
  <c r="N33" i="40"/>
  <c r="AI33" i="40"/>
  <c r="BH33" i="40"/>
  <c r="J33" i="40"/>
  <c r="R33" i="40"/>
  <c r="AH33" i="40"/>
  <c r="AX33" i="40"/>
  <c r="AZ33" i="40"/>
  <c r="BI33" i="40"/>
  <c r="I33" i="40"/>
  <c r="F39" i="40"/>
  <c r="E39" i="40" s="1"/>
  <c r="C39" i="40" s="1"/>
  <c r="S33" i="40"/>
  <c r="AD29" i="40"/>
  <c r="U29" i="40" s="1"/>
  <c r="AD27" i="40"/>
  <c r="U28" i="40"/>
  <c r="U27" i="40" s="1"/>
  <c r="AS33" i="40"/>
  <c r="D33" i="40"/>
  <c r="AJ33" i="40"/>
  <c r="AR33" i="40"/>
  <c r="T33" i="40"/>
  <c r="U31" i="40"/>
  <c r="AD31" i="40"/>
  <c r="BG29" i="40"/>
  <c r="Y33" i="40"/>
  <c r="M34" i="40"/>
  <c r="F28" i="40"/>
  <c r="AD34" i="40"/>
  <c r="U34" i="40" s="1"/>
  <c r="BJ33" i="40"/>
  <c r="BG31" i="40"/>
  <c r="O33" i="40"/>
  <c r="AE33" i="40"/>
  <c r="AM33" i="40"/>
  <c r="AU33" i="40"/>
  <c r="BC33" i="40"/>
  <c r="G34" i="40"/>
  <c r="H33" i="40"/>
  <c r="P33" i="40"/>
  <c r="X33" i="40"/>
  <c r="AF33" i="40"/>
  <c r="AN33" i="40"/>
  <c r="AV33" i="40"/>
  <c r="BD33" i="40"/>
  <c r="Y44" i="40" l="1"/>
  <c r="Y48" i="40" s="1"/>
  <c r="T44" i="40"/>
  <c r="T48" i="40" s="1"/>
  <c r="AM44" i="40"/>
  <c r="AM48" i="40" s="1"/>
  <c r="AL44" i="40"/>
  <c r="AL48" i="40" s="1"/>
  <c r="AE44" i="40"/>
  <c r="AE48" i="40" s="1"/>
  <c r="AP44" i="40"/>
  <c r="AP48" i="40" s="1"/>
  <c r="AV44" i="40"/>
  <c r="AV48" i="40" s="1"/>
  <c r="N44" i="40"/>
  <c r="N48" i="40" s="1"/>
  <c r="AF44" i="40"/>
  <c r="AF48" i="40" s="1"/>
  <c r="BB44" i="40"/>
  <c r="BB48" i="40" s="1"/>
  <c r="AA44" i="40"/>
  <c r="AA48" i="40" s="1"/>
  <c r="BI44" i="40"/>
  <c r="BI48" i="40" s="1"/>
  <c r="I44" i="40"/>
  <c r="I48" i="40" s="1"/>
  <c r="L44" i="40"/>
  <c r="L48" i="40" s="1"/>
  <c r="BH44" i="40"/>
  <c r="BH48" i="40" s="1"/>
  <c r="W44" i="40"/>
  <c r="W48" i="40" s="1"/>
  <c r="F31" i="40"/>
  <c r="AU44" i="40"/>
  <c r="AU48" i="40" s="1"/>
  <c r="E26" i="40"/>
  <c r="C26" i="40" s="1"/>
  <c r="BC44" i="40"/>
  <c r="BC48" i="40" s="1"/>
  <c r="AJ44" i="40"/>
  <c r="AJ48" i="40" s="1"/>
  <c r="AQ44" i="40"/>
  <c r="AQ48" i="40" s="1"/>
  <c r="O44" i="40"/>
  <c r="O48" i="40" s="1"/>
  <c r="X44" i="40"/>
  <c r="X48" i="40" s="1"/>
  <c r="V44" i="40"/>
  <c r="V48" i="40" s="1"/>
  <c r="AZ44" i="40"/>
  <c r="AZ48" i="40" s="1"/>
  <c r="AO44" i="40"/>
  <c r="AO48" i="40" s="1"/>
  <c r="S44" i="40"/>
  <c r="S48" i="40" s="1"/>
  <c r="AT44" i="40"/>
  <c r="AT48" i="40" s="1"/>
  <c r="BD44" i="40"/>
  <c r="BD48" i="40" s="1"/>
  <c r="F34" i="40"/>
  <c r="AG44" i="40"/>
  <c r="AG48" i="40" s="1"/>
  <c r="Z44" i="40"/>
  <c r="Z48" i="40" s="1"/>
  <c r="AH44" i="40"/>
  <c r="AH48" i="40" s="1"/>
  <c r="BE44" i="40"/>
  <c r="BE48" i="40" s="1"/>
  <c r="Q44" i="40"/>
  <c r="Q48" i="40" s="1"/>
  <c r="AN44" i="40"/>
  <c r="AN48" i="40" s="1"/>
  <c r="K44" i="40"/>
  <c r="K48" i="40" s="1"/>
  <c r="BJ44" i="40"/>
  <c r="BJ48" i="40" s="1"/>
  <c r="AW44" i="40"/>
  <c r="AW48" i="40" s="1"/>
  <c r="AY44" i="40"/>
  <c r="AY48" i="40" s="1"/>
  <c r="P44" i="40"/>
  <c r="P48" i="40" s="1"/>
  <c r="E29" i="40"/>
  <c r="C29" i="40" s="1"/>
  <c r="M33" i="40"/>
  <c r="AI44" i="40"/>
  <c r="AI48" i="40" s="1"/>
  <c r="H44" i="40"/>
  <c r="H48" i="40" s="1"/>
  <c r="F29" i="40"/>
  <c r="BF44" i="40"/>
  <c r="BF48" i="40" s="1"/>
  <c r="BA44" i="40"/>
  <c r="BA48" i="40" s="1"/>
  <c r="AS44" i="40"/>
  <c r="AS48" i="40" s="1"/>
  <c r="AB44" i="40"/>
  <c r="AB48" i="40" s="1"/>
  <c r="AR44" i="40"/>
  <c r="AR48" i="40" s="1"/>
  <c r="J44" i="40"/>
  <c r="J48" i="40" s="1"/>
  <c r="AC44" i="40"/>
  <c r="AC48" i="40" s="1"/>
  <c r="G33" i="40"/>
  <c r="BG33" i="40"/>
  <c r="AX44" i="40"/>
  <c r="AX48" i="40" s="1"/>
  <c r="R44" i="40"/>
  <c r="R48" i="40" s="1"/>
  <c r="F27" i="40"/>
  <c r="E28" i="40"/>
  <c r="C35" i="40"/>
  <c r="E34" i="40"/>
  <c r="C34" i="40" s="1"/>
  <c r="AK44" i="40"/>
  <c r="AK48" i="40" s="1"/>
  <c r="C21" i="40"/>
  <c r="AD33" i="40"/>
  <c r="AD44" i="40" l="1"/>
  <c r="AD48" i="40" s="1"/>
  <c r="F33" i="40"/>
  <c r="M44" i="40"/>
  <c r="M48" i="40" s="1"/>
  <c r="G44" i="40"/>
  <c r="G48" i="40" s="1"/>
  <c r="BG44" i="40"/>
  <c r="BG48" i="40" s="1"/>
  <c r="U33" i="40"/>
  <c r="C28" i="40"/>
  <c r="E27" i="40"/>
  <c r="C27" i="40" s="1"/>
  <c r="E31" i="40"/>
  <c r="C31" i="40" s="1"/>
  <c r="U44" i="40" l="1"/>
  <c r="U48" i="40" s="1"/>
  <c r="F44" i="40"/>
  <c r="F48" i="40" s="1"/>
  <c r="E33" i="40" l="1"/>
  <c r="C33" i="40" s="1"/>
  <c r="D44" i="40" l="1"/>
  <c r="D48" i="40" l="1"/>
  <c r="E44" i="40" l="1"/>
  <c r="E48" i="40" l="1"/>
  <c r="C44" i="40"/>
  <c r="C48" i="40" s="1"/>
  <c r="D52" i="12" l="1"/>
  <c r="BN52" i="12"/>
  <c r="H52" i="12"/>
  <c r="I52" i="12"/>
  <c r="J52" i="12"/>
  <c r="K52" i="12"/>
  <c r="L52" i="12"/>
  <c r="N52" i="12"/>
  <c r="O52" i="12"/>
  <c r="P52" i="12"/>
  <c r="Q52" i="12"/>
  <c r="R52" i="12"/>
  <c r="S52" i="12"/>
  <c r="T52" i="12"/>
  <c r="V52" i="12"/>
  <c r="W52" i="12"/>
  <c r="X52" i="12"/>
  <c r="Y52" i="12"/>
  <c r="Z52" i="12"/>
  <c r="AA52" i="12"/>
  <c r="AB52" i="12"/>
  <c r="AC52" i="12"/>
  <c r="AD52" i="12"/>
  <c r="AE52" i="12"/>
  <c r="AF52" i="12"/>
  <c r="AG52" i="12"/>
  <c r="AH52" i="12"/>
  <c r="AI52" i="12"/>
  <c r="AJ52" i="12"/>
  <c r="AK52" i="12"/>
  <c r="AL52" i="12"/>
  <c r="AM52" i="12"/>
  <c r="AN52" i="12"/>
  <c r="AO52" i="12"/>
  <c r="AP52" i="12"/>
  <c r="AQ52" i="12"/>
  <c r="AR52" i="12"/>
  <c r="AS52" i="12"/>
  <c r="AT52" i="12"/>
  <c r="AU52" i="12"/>
  <c r="AV52" i="12"/>
  <c r="AW52" i="12"/>
  <c r="AX52" i="12"/>
  <c r="AY52" i="12"/>
  <c r="AZ52" i="12"/>
  <c r="BA52" i="12"/>
  <c r="BB52" i="12"/>
  <c r="BC52" i="12"/>
  <c r="BD52" i="12"/>
  <c r="BE52" i="12"/>
  <c r="BF52" i="12"/>
  <c r="BG103" i="12"/>
  <c r="AD103" i="12"/>
  <c r="U103" i="12" s="1"/>
  <c r="M103" i="12"/>
  <c r="G103" i="12"/>
  <c r="BG150" i="12"/>
  <c r="AD150" i="12"/>
  <c r="U150" i="12" s="1"/>
  <c r="M150" i="12"/>
  <c r="G150" i="12"/>
  <c r="BG149" i="12"/>
  <c r="BG148" i="12" s="1"/>
  <c r="AD149" i="12"/>
  <c r="U149" i="12" s="1"/>
  <c r="M149" i="12"/>
  <c r="M148" i="12" s="1"/>
  <c r="G149" i="12"/>
  <c r="G148" i="12" s="1"/>
  <c r="BJ148" i="12"/>
  <c r="BI148" i="12"/>
  <c r="BH148" i="12"/>
  <c r="BF148" i="12"/>
  <c r="BE148" i="12"/>
  <c r="BD148" i="12"/>
  <c r="BC148" i="12"/>
  <c r="BB148" i="12"/>
  <c r="BA148" i="12"/>
  <c r="AZ148"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C148" i="12"/>
  <c r="AB148" i="12"/>
  <c r="AA148" i="12"/>
  <c r="Z148" i="12"/>
  <c r="Y148" i="12"/>
  <c r="X148" i="12"/>
  <c r="W148" i="12"/>
  <c r="V148" i="12"/>
  <c r="T148" i="12"/>
  <c r="S148" i="12"/>
  <c r="R148" i="12"/>
  <c r="Q148" i="12"/>
  <c r="P148" i="12"/>
  <c r="O148" i="12"/>
  <c r="N148" i="12"/>
  <c r="L148" i="12"/>
  <c r="K148" i="12"/>
  <c r="J148" i="12"/>
  <c r="I148" i="12"/>
  <c r="H148" i="12"/>
  <c r="D148" i="12"/>
  <c r="C56" i="12"/>
  <c r="U145" i="12"/>
  <c r="F145" i="12"/>
  <c r="U144" i="12"/>
  <c r="F144" i="12"/>
  <c r="U143" i="12"/>
  <c r="F143" i="12"/>
  <c r="BJ142" i="12"/>
  <c r="BI142" i="12"/>
  <c r="BH142" i="12"/>
  <c r="BG142" i="12"/>
  <c r="BF142" i="12"/>
  <c r="BE142" i="12"/>
  <c r="BD142" i="12"/>
  <c r="BC142" i="12"/>
  <c r="BB142" i="12"/>
  <c r="BA142" i="12"/>
  <c r="AZ142"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T142" i="12"/>
  <c r="S142" i="12"/>
  <c r="R142" i="12"/>
  <c r="Q142" i="12"/>
  <c r="P142" i="12"/>
  <c r="O142" i="12"/>
  <c r="N142" i="12"/>
  <c r="M142" i="12"/>
  <c r="L142" i="12"/>
  <c r="K142" i="12"/>
  <c r="J142" i="12"/>
  <c r="I142" i="12"/>
  <c r="H142" i="12"/>
  <c r="G142" i="12"/>
  <c r="D142" i="12"/>
  <c r="BN54" i="12"/>
  <c r="BN49" i="12"/>
  <c r="BN44" i="12"/>
  <c r="BN42" i="12"/>
  <c r="BN34" i="12"/>
  <c r="BN28" i="12"/>
  <c r="BN19" i="12"/>
  <c r="BN12" i="12"/>
  <c r="BG112" i="12"/>
  <c r="AD112" i="12"/>
  <c r="U112" i="12" s="1"/>
  <c r="M112" i="12"/>
  <c r="G112" i="12"/>
  <c r="BG111" i="12"/>
  <c r="AD111" i="12"/>
  <c r="U111" i="12" s="1"/>
  <c r="M111" i="12"/>
  <c r="G111" i="12"/>
  <c r="BG105" i="12"/>
  <c r="AD105" i="12"/>
  <c r="U105" i="12" s="1"/>
  <c r="M105" i="12"/>
  <c r="G105" i="12"/>
  <c r="BG166" i="12"/>
  <c r="AD166" i="12"/>
  <c r="U166" i="12" s="1"/>
  <c r="M166" i="12"/>
  <c r="G166" i="12"/>
  <c r="D151" i="12"/>
  <c r="H151" i="12"/>
  <c r="I151" i="12"/>
  <c r="J151" i="12"/>
  <c r="K151" i="12"/>
  <c r="L151" i="12"/>
  <c r="BG152" i="12"/>
  <c r="AD152" i="12"/>
  <c r="U152" i="12" s="1"/>
  <c r="M152" i="12"/>
  <c r="G152" i="12"/>
  <c r="BG167" i="12"/>
  <c r="AD167" i="12"/>
  <c r="U167" i="12" s="1"/>
  <c r="M167" i="12"/>
  <c r="G167" i="12"/>
  <c r="BG110" i="12"/>
  <c r="AD110" i="12"/>
  <c r="U110" i="12" s="1"/>
  <c r="M110" i="12"/>
  <c r="G110" i="12"/>
  <c r="D92" i="12"/>
  <c r="BK92" i="12"/>
  <c r="BJ92" i="12"/>
  <c r="BI92" i="12"/>
  <c r="BH92" i="12"/>
  <c r="BF92" i="12"/>
  <c r="BE92" i="12"/>
  <c r="BD92" i="12"/>
  <c r="BC92" i="12"/>
  <c r="BB92" i="12"/>
  <c r="BA92" i="12"/>
  <c r="AZ92"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T92" i="12"/>
  <c r="S92" i="12"/>
  <c r="R92" i="12"/>
  <c r="Q92" i="12"/>
  <c r="P92" i="12"/>
  <c r="O92" i="12"/>
  <c r="N92" i="12"/>
  <c r="L92" i="12"/>
  <c r="K92" i="12"/>
  <c r="J92" i="12"/>
  <c r="I92" i="12"/>
  <c r="H92" i="12"/>
  <c r="F103" i="12" l="1"/>
  <c r="E103" i="12" s="1"/>
  <c r="C103" i="12" s="1"/>
  <c r="F150" i="12"/>
  <c r="E150" i="12" s="1"/>
  <c r="C150" i="12" s="1"/>
  <c r="E144" i="12"/>
  <c r="C144" i="12" s="1"/>
  <c r="E145" i="12"/>
  <c r="C145" i="12" s="1"/>
  <c r="AD148" i="12"/>
  <c r="U148" i="12" s="1"/>
  <c r="F149" i="12"/>
  <c r="F148" i="12" s="1"/>
  <c r="E143" i="12"/>
  <c r="C143" i="12" s="1"/>
  <c r="U142" i="12"/>
  <c r="F142" i="12"/>
  <c r="F112" i="12"/>
  <c r="E112" i="12" s="1"/>
  <c r="C112" i="12" s="1"/>
  <c r="F111" i="12"/>
  <c r="E111" i="12" s="1"/>
  <c r="C111" i="12" s="1"/>
  <c r="F105" i="12"/>
  <c r="E105" i="12" s="1"/>
  <c r="C105" i="12" s="1"/>
  <c r="F166" i="12"/>
  <c r="E166" i="12" s="1"/>
  <c r="C166" i="12" s="1"/>
  <c r="F152" i="12"/>
  <c r="F151" i="12" s="1"/>
  <c r="G151" i="12"/>
  <c r="F167" i="12"/>
  <c r="E167" i="12" s="1"/>
  <c r="C167" i="12" s="1"/>
  <c r="F110" i="12"/>
  <c r="E110" i="12" s="1"/>
  <c r="C110" i="12" s="1"/>
  <c r="E149" i="12" l="1"/>
  <c r="C149" i="12" s="1"/>
  <c r="E142" i="12"/>
  <c r="C142" i="12" s="1"/>
  <c r="E152" i="12"/>
  <c r="C152" i="12" s="1"/>
  <c r="C151" i="12" s="1"/>
  <c r="BG113" i="12"/>
  <c r="AD113" i="12"/>
  <c r="U113" i="12" s="1"/>
  <c r="M113" i="12"/>
  <c r="G113" i="12"/>
  <c r="BG109" i="12"/>
  <c r="AD109" i="12"/>
  <c r="U109" i="12" s="1"/>
  <c r="M109" i="12"/>
  <c r="G109" i="12"/>
  <c r="E148" i="12" l="1"/>
  <c r="C148" i="12" s="1"/>
  <c r="E151" i="12"/>
  <c r="F113" i="12"/>
  <c r="E113" i="12" s="1"/>
  <c r="C113" i="12" s="1"/>
  <c r="F109" i="12"/>
  <c r="E109" i="12" s="1"/>
  <c r="C109" i="12" s="1"/>
  <c r="C116" i="12" l="1"/>
  <c r="C64" i="12"/>
  <c r="C63" i="12"/>
  <c r="C47" i="12"/>
  <c r="C27" i="12"/>
  <c r="BJ66" i="12"/>
  <c r="BI66" i="12"/>
  <c r="BH66" i="12"/>
  <c r="BF66" i="12"/>
  <c r="BE66" i="12"/>
  <c r="BD66" i="12"/>
  <c r="BC66" i="12"/>
  <c r="BB66" i="12"/>
  <c r="BA66" i="12"/>
  <c r="AZ66" i="12"/>
  <c r="AY66" i="12"/>
  <c r="AX66"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T66" i="12"/>
  <c r="S66" i="12"/>
  <c r="R66" i="12"/>
  <c r="Q66" i="12"/>
  <c r="P66" i="12"/>
  <c r="O66" i="12"/>
  <c r="N66" i="12"/>
  <c r="L66" i="12"/>
  <c r="K66" i="12"/>
  <c r="J66" i="12"/>
  <c r="I66" i="12"/>
  <c r="H66" i="12"/>
  <c r="D66" i="12"/>
  <c r="BJ34" i="12"/>
  <c r="BI34" i="12"/>
  <c r="BH34" i="12"/>
  <c r="BF34" i="12"/>
  <c r="BE34" i="12"/>
  <c r="BD34" i="12"/>
  <c r="BC34" i="12"/>
  <c r="BB34" i="12"/>
  <c r="BA34" i="12"/>
  <c r="AZ34" i="12"/>
  <c r="AY34" i="12"/>
  <c r="AX34" i="12"/>
  <c r="AW34" i="12"/>
  <c r="AV34" i="12"/>
  <c r="AU34" i="12"/>
  <c r="AT34" i="12"/>
  <c r="AR34" i="12"/>
  <c r="AQ34" i="12"/>
  <c r="AP34" i="12"/>
  <c r="AO34" i="12"/>
  <c r="AN34" i="12"/>
  <c r="AM34" i="12"/>
  <c r="AL34" i="12"/>
  <c r="AK34" i="12"/>
  <c r="AJ34" i="12"/>
  <c r="AI34" i="12"/>
  <c r="AH34" i="12"/>
  <c r="AG34" i="12"/>
  <c r="AF34" i="12"/>
  <c r="AE34" i="12"/>
  <c r="AC34" i="12"/>
  <c r="AB34" i="12"/>
  <c r="AA34" i="12"/>
  <c r="Z34" i="12"/>
  <c r="Y34" i="12"/>
  <c r="X34" i="12"/>
  <c r="W34" i="12"/>
  <c r="V34" i="12"/>
  <c r="T34" i="12"/>
  <c r="S34" i="12"/>
  <c r="R34" i="12"/>
  <c r="Q34" i="12"/>
  <c r="P34" i="12"/>
  <c r="O34" i="12"/>
  <c r="N34" i="12"/>
  <c r="L34" i="12"/>
  <c r="K34" i="12"/>
  <c r="J34" i="12"/>
  <c r="I34" i="12"/>
  <c r="H34" i="12"/>
  <c r="D34" i="12"/>
  <c r="BG62" i="12"/>
  <c r="AD62" i="12"/>
  <c r="AD61" i="12" s="1"/>
  <c r="M62" i="12"/>
  <c r="G62" i="12"/>
  <c r="D61" i="12"/>
  <c r="H61" i="12"/>
  <c r="I61" i="12"/>
  <c r="J61" i="12"/>
  <c r="K61" i="12"/>
  <c r="L61" i="12"/>
  <c r="N61" i="12"/>
  <c r="O61" i="12"/>
  <c r="P61" i="12"/>
  <c r="Q61" i="12"/>
  <c r="R61" i="12"/>
  <c r="S61" i="12"/>
  <c r="T61" i="12"/>
  <c r="V61" i="12"/>
  <c r="W61" i="12"/>
  <c r="X61" i="12"/>
  <c r="Y61" i="12"/>
  <c r="Z61" i="12"/>
  <c r="AA61" i="12"/>
  <c r="AB61" i="12"/>
  <c r="AC61" i="12"/>
  <c r="AE61" i="12"/>
  <c r="AF61" i="12"/>
  <c r="AG61" i="12"/>
  <c r="AH61" i="12"/>
  <c r="AI61" i="12"/>
  <c r="AJ61" i="12"/>
  <c r="AK61" i="12"/>
  <c r="AL61" i="12"/>
  <c r="AM61" i="12"/>
  <c r="AN61" i="12"/>
  <c r="AO61" i="12"/>
  <c r="AP61" i="12"/>
  <c r="AQ61" i="12"/>
  <c r="AR61" i="12"/>
  <c r="AS61" i="12"/>
  <c r="AT61" i="12"/>
  <c r="AU61" i="12"/>
  <c r="AV61" i="12"/>
  <c r="AW61" i="12"/>
  <c r="AX61" i="12"/>
  <c r="AY61" i="12"/>
  <c r="AZ61" i="12"/>
  <c r="BA61" i="12"/>
  <c r="BB61" i="12"/>
  <c r="BC61" i="12"/>
  <c r="BD61" i="12"/>
  <c r="BE61" i="12"/>
  <c r="BF61" i="12"/>
  <c r="BH61" i="12"/>
  <c r="BI61" i="12"/>
  <c r="BJ61" i="12"/>
  <c r="F62" i="12" l="1"/>
  <c r="BG61" i="12"/>
  <c r="M61" i="12"/>
  <c r="U62" i="12"/>
  <c r="G61" i="12"/>
  <c r="U61" i="12"/>
  <c r="F61" i="12" l="1"/>
  <c r="E62" i="12"/>
  <c r="E61" i="12" s="1"/>
  <c r="C62" i="12" l="1"/>
  <c r="C61" i="12"/>
  <c r="BG136" i="12"/>
  <c r="BG141" i="12"/>
  <c r="BG140" i="12"/>
  <c r="BG147" i="12"/>
  <c r="AD147" i="12"/>
  <c r="U147" i="12" s="1"/>
  <c r="M147" i="12"/>
  <c r="G147" i="12"/>
  <c r="BJ146" i="12"/>
  <c r="BI146" i="12"/>
  <c r="BH146" i="12"/>
  <c r="BF146" i="12"/>
  <c r="BE146" i="12"/>
  <c r="BD146" i="12"/>
  <c r="BC146" i="12"/>
  <c r="BB146" i="12"/>
  <c r="BA146" i="12"/>
  <c r="AZ146"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C146" i="12"/>
  <c r="AB146" i="12"/>
  <c r="AA146" i="12"/>
  <c r="Z146" i="12"/>
  <c r="Y146" i="12"/>
  <c r="X146" i="12"/>
  <c r="W146" i="12"/>
  <c r="V146" i="12"/>
  <c r="T146" i="12"/>
  <c r="S146" i="12"/>
  <c r="R146" i="12"/>
  <c r="Q146" i="12"/>
  <c r="P146" i="12"/>
  <c r="O146" i="12"/>
  <c r="N146" i="12"/>
  <c r="L146" i="12"/>
  <c r="K146" i="12"/>
  <c r="J146" i="12"/>
  <c r="I146" i="12"/>
  <c r="H146" i="12"/>
  <c r="D146" i="12"/>
  <c r="D78" i="12"/>
  <c r="H78" i="12"/>
  <c r="I78" i="12"/>
  <c r="J78" i="12"/>
  <c r="K78" i="12"/>
  <c r="L78" i="12"/>
  <c r="N78" i="12"/>
  <c r="O78" i="12"/>
  <c r="P78" i="12"/>
  <c r="Q78" i="12"/>
  <c r="R78" i="12"/>
  <c r="S78" i="12"/>
  <c r="T78" i="12"/>
  <c r="V78" i="12"/>
  <c r="W78" i="12"/>
  <c r="X78" i="12"/>
  <c r="Y78" i="12"/>
  <c r="Z78" i="12"/>
  <c r="AA78" i="12"/>
  <c r="AB78" i="12"/>
  <c r="AC78" i="12"/>
  <c r="AE78" i="12"/>
  <c r="AF78" i="12"/>
  <c r="AG78" i="12"/>
  <c r="AH78" i="12"/>
  <c r="AI78" i="12"/>
  <c r="AJ78" i="12"/>
  <c r="AK78" i="12"/>
  <c r="AL78" i="12"/>
  <c r="AM78" i="12"/>
  <c r="AN78" i="12"/>
  <c r="AO78" i="12"/>
  <c r="AP78" i="12"/>
  <c r="AQ78" i="12"/>
  <c r="AR78" i="12"/>
  <c r="AS78" i="12"/>
  <c r="AT78" i="12"/>
  <c r="AU78" i="12"/>
  <c r="AV78" i="12"/>
  <c r="AW78" i="12"/>
  <c r="AX78" i="12"/>
  <c r="AY78" i="12"/>
  <c r="AZ78" i="12"/>
  <c r="BA78" i="12"/>
  <c r="BB78" i="12"/>
  <c r="BC78" i="12"/>
  <c r="BD78" i="12"/>
  <c r="BE78" i="12"/>
  <c r="BF78" i="12"/>
  <c r="BH78" i="12"/>
  <c r="BI78" i="12"/>
  <c r="BJ78" i="12"/>
  <c r="H139" i="12"/>
  <c r="I139" i="12"/>
  <c r="J139" i="12"/>
  <c r="K139" i="12"/>
  <c r="L139" i="12"/>
  <c r="N139" i="12"/>
  <c r="O139" i="12"/>
  <c r="P139" i="12"/>
  <c r="Q139" i="12"/>
  <c r="R139" i="12"/>
  <c r="S139" i="12"/>
  <c r="T139" i="12"/>
  <c r="V139" i="12"/>
  <c r="W139" i="12"/>
  <c r="X139" i="12"/>
  <c r="Y139" i="12"/>
  <c r="Z139" i="12"/>
  <c r="AA139" i="12"/>
  <c r="AB139" i="12"/>
  <c r="AC139" i="12"/>
  <c r="AE139" i="12"/>
  <c r="AF139" i="12"/>
  <c r="AG139" i="12"/>
  <c r="AH139" i="12"/>
  <c r="AI139" i="12"/>
  <c r="AJ139" i="12"/>
  <c r="AK139" i="12"/>
  <c r="AL139" i="12"/>
  <c r="AM139" i="12"/>
  <c r="AN139" i="12"/>
  <c r="AO139" i="12"/>
  <c r="AP139" i="12"/>
  <c r="AQ139" i="12"/>
  <c r="AR139" i="12"/>
  <c r="AS139" i="12"/>
  <c r="AT139" i="12"/>
  <c r="AU139" i="12"/>
  <c r="AV139" i="12"/>
  <c r="AW139" i="12"/>
  <c r="AX139" i="12"/>
  <c r="AY139" i="12"/>
  <c r="AZ139" i="12"/>
  <c r="BA139" i="12"/>
  <c r="BB139" i="12"/>
  <c r="BC139" i="12"/>
  <c r="BD139" i="12"/>
  <c r="BE139" i="12"/>
  <c r="BF139" i="12"/>
  <c r="BH139" i="12"/>
  <c r="BI139" i="12"/>
  <c r="BJ139" i="12"/>
  <c r="BK139" i="12"/>
  <c r="BK114" i="12" s="1"/>
  <c r="D139" i="12"/>
  <c r="H153" i="12"/>
  <c r="I153" i="12"/>
  <c r="J153" i="12"/>
  <c r="K153" i="12"/>
  <c r="L153" i="12"/>
  <c r="N153" i="12"/>
  <c r="N151" i="12" s="1"/>
  <c r="O153" i="12"/>
  <c r="O151" i="12" s="1"/>
  <c r="P153" i="12"/>
  <c r="P151" i="12" s="1"/>
  <c r="Q153" i="12"/>
  <c r="Q151" i="12" s="1"/>
  <c r="R153" i="12"/>
  <c r="R151" i="12" s="1"/>
  <c r="S153" i="12"/>
  <c r="S151" i="12" s="1"/>
  <c r="T153" i="12"/>
  <c r="T151" i="12" s="1"/>
  <c r="V153" i="12"/>
  <c r="V151" i="12" s="1"/>
  <c r="W153" i="12"/>
  <c r="W151" i="12" s="1"/>
  <c r="X153" i="12"/>
  <c r="X151" i="12" s="1"/>
  <c r="Y153" i="12"/>
  <c r="Y151" i="12" s="1"/>
  <c r="Z153" i="12"/>
  <c r="Z151" i="12" s="1"/>
  <c r="AA153" i="12"/>
  <c r="AA151" i="12" s="1"/>
  <c r="AB153" i="12"/>
  <c r="AB151" i="12" s="1"/>
  <c r="AC153" i="12"/>
  <c r="AC151" i="12" s="1"/>
  <c r="AE153" i="12"/>
  <c r="AE151" i="12" s="1"/>
  <c r="AF153" i="12"/>
  <c r="AF151" i="12" s="1"/>
  <c r="AG153" i="12"/>
  <c r="AG151" i="12" s="1"/>
  <c r="AH153" i="12"/>
  <c r="AH151" i="12" s="1"/>
  <c r="AI153" i="12"/>
  <c r="AI151" i="12" s="1"/>
  <c r="AJ153" i="12"/>
  <c r="AJ151" i="12" s="1"/>
  <c r="AK153" i="12"/>
  <c r="AK151" i="12" s="1"/>
  <c r="AL153" i="12"/>
  <c r="AL151" i="12" s="1"/>
  <c r="AM153" i="12"/>
  <c r="AM151" i="12" s="1"/>
  <c r="AN153" i="12"/>
  <c r="AN151" i="12" s="1"/>
  <c r="AO153" i="12"/>
  <c r="AO151" i="12" s="1"/>
  <c r="AP153" i="12"/>
  <c r="AP151" i="12" s="1"/>
  <c r="AQ153" i="12"/>
  <c r="AQ151" i="12" s="1"/>
  <c r="AR153" i="12"/>
  <c r="AR151" i="12" s="1"/>
  <c r="AS153" i="12"/>
  <c r="AS151" i="12" s="1"/>
  <c r="AT153" i="12"/>
  <c r="AT151" i="12" s="1"/>
  <c r="AU153" i="12"/>
  <c r="AU151" i="12" s="1"/>
  <c r="AV153" i="12"/>
  <c r="AV151" i="12" s="1"/>
  <c r="AW153" i="12"/>
  <c r="AW151" i="12" s="1"/>
  <c r="AX153" i="12"/>
  <c r="AX151" i="12" s="1"/>
  <c r="AY153" i="12"/>
  <c r="AY151" i="12" s="1"/>
  <c r="AZ153" i="12"/>
  <c r="AZ151" i="12" s="1"/>
  <c r="BA153" i="12"/>
  <c r="BA151" i="12" s="1"/>
  <c r="BB153" i="12"/>
  <c r="BB151" i="12" s="1"/>
  <c r="BC153" i="12"/>
  <c r="BC151" i="12" s="1"/>
  <c r="BD153" i="12"/>
  <c r="BD151" i="12" s="1"/>
  <c r="BE153" i="12"/>
  <c r="BE151" i="12" s="1"/>
  <c r="BF153" i="12"/>
  <c r="BF151" i="12" s="1"/>
  <c r="BH153" i="12"/>
  <c r="BH151" i="12" s="1"/>
  <c r="BI153" i="12"/>
  <c r="BI151" i="12" s="1"/>
  <c r="BJ153" i="12"/>
  <c r="BJ151" i="12" s="1"/>
  <c r="D153" i="12"/>
  <c r="H115" i="12"/>
  <c r="I115" i="12"/>
  <c r="J115" i="12"/>
  <c r="K115" i="12"/>
  <c r="L115" i="12"/>
  <c r="N115" i="12"/>
  <c r="O115" i="12"/>
  <c r="P115" i="12"/>
  <c r="Q115" i="12"/>
  <c r="R115" i="12"/>
  <c r="S115" i="12"/>
  <c r="T115" i="12"/>
  <c r="V115" i="12"/>
  <c r="W115" i="12"/>
  <c r="X115" i="12"/>
  <c r="Y115" i="12"/>
  <c r="Z115" i="12"/>
  <c r="AA115" i="12"/>
  <c r="AB115" i="12"/>
  <c r="AC115" i="12"/>
  <c r="AE115" i="12"/>
  <c r="AF115" i="12"/>
  <c r="AG115" i="12"/>
  <c r="AH115" i="12"/>
  <c r="AI115" i="12"/>
  <c r="AJ115" i="12"/>
  <c r="AK115" i="12"/>
  <c r="AL115" i="12"/>
  <c r="AM115" i="12"/>
  <c r="AN115" i="12"/>
  <c r="AO115" i="12"/>
  <c r="AP115" i="12"/>
  <c r="AQ115" i="12"/>
  <c r="AR115" i="12"/>
  <c r="AT115" i="12"/>
  <c r="AU115" i="12"/>
  <c r="AV115" i="12"/>
  <c r="AW115" i="12"/>
  <c r="AX115" i="12"/>
  <c r="AY115" i="12"/>
  <c r="AZ115" i="12"/>
  <c r="BA115" i="12"/>
  <c r="BB115" i="12"/>
  <c r="BC115" i="12"/>
  <c r="BD115" i="12"/>
  <c r="BE115" i="12"/>
  <c r="BF115" i="12"/>
  <c r="BH115" i="12"/>
  <c r="BI115" i="12"/>
  <c r="BJ115" i="12"/>
  <c r="D115" i="12"/>
  <c r="BG45" i="12"/>
  <c r="BG44" i="12" s="1"/>
  <c r="AD45" i="12"/>
  <c r="AD44" i="12" s="1"/>
  <c r="M45" i="12"/>
  <c r="M44" i="12" s="1"/>
  <c r="G45" i="12"/>
  <c r="G44" i="12" s="1"/>
  <c r="BJ44" i="12"/>
  <c r="BI44" i="12"/>
  <c r="BH44" i="12"/>
  <c r="BF44" i="12"/>
  <c r="BE44" i="12"/>
  <c r="BD44" i="12"/>
  <c r="BC44" i="12"/>
  <c r="BB44" i="12"/>
  <c r="BA44" i="12"/>
  <c r="AZ44" i="12"/>
  <c r="AY44" i="12"/>
  <c r="AX44" i="12"/>
  <c r="AW44" i="12"/>
  <c r="AV44" i="12"/>
  <c r="AU44" i="12"/>
  <c r="AT44" i="12"/>
  <c r="AS44" i="12"/>
  <c r="AR44" i="12"/>
  <c r="AQ44" i="12"/>
  <c r="AP44" i="12"/>
  <c r="AO44" i="12"/>
  <c r="AN44" i="12"/>
  <c r="AM44" i="12"/>
  <c r="AL44" i="12"/>
  <c r="AK44" i="12"/>
  <c r="AJ44" i="12"/>
  <c r="AI44" i="12"/>
  <c r="AH44" i="12"/>
  <c r="AG44" i="12"/>
  <c r="AF44" i="12"/>
  <c r="AE44" i="12"/>
  <c r="AC44" i="12"/>
  <c r="AB44" i="12"/>
  <c r="AA44" i="12"/>
  <c r="Z44" i="12"/>
  <c r="Y44" i="12"/>
  <c r="X44" i="12"/>
  <c r="W44" i="12"/>
  <c r="V44" i="12"/>
  <c r="T44" i="12"/>
  <c r="S44" i="12"/>
  <c r="R44" i="12"/>
  <c r="Q44" i="12"/>
  <c r="P44" i="12"/>
  <c r="O44" i="12"/>
  <c r="N44" i="12"/>
  <c r="L44" i="12"/>
  <c r="K44" i="12"/>
  <c r="J44" i="12"/>
  <c r="I44" i="12"/>
  <c r="H44" i="12"/>
  <c r="D44" i="12"/>
  <c r="BG43" i="12"/>
  <c r="BG42" i="12" s="1"/>
  <c r="AD43" i="12"/>
  <c r="AD42" i="12" s="1"/>
  <c r="M43" i="12"/>
  <c r="M42" i="12" s="1"/>
  <c r="G43" i="12"/>
  <c r="BJ42" i="12"/>
  <c r="BI42" i="12"/>
  <c r="BH42" i="12"/>
  <c r="BF42" i="12"/>
  <c r="BE42" i="12"/>
  <c r="BD42" i="12"/>
  <c r="BC42" i="12"/>
  <c r="BB42" i="12"/>
  <c r="BA42" i="12"/>
  <c r="AZ42" i="12"/>
  <c r="AY42" i="12"/>
  <c r="AX42" i="12"/>
  <c r="AW42" i="12"/>
  <c r="AV42" i="12"/>
  <c r="AU42" i="12"/>
  <c r="AT42" i="12"/>
  <c r="AS42" i="12"/>
  <c r="AR42" i="12"/>
  <c r="AQ42" i="12"/>
  <c r="AP42" i="12"/>
  <c r="AO42" i="12"/>
  <c r="AN42" i="12"/>
  <c r="AM42" i="12"/>
  <c r="AL42" i="12"/>
  <c r="AK42" i="12"/>
  <c r="AJ42" i="12"/>
  <c r="AI42" i="12"/>
  <c r="AH42" i="12"/>
  <c r="AG42" i="12"/>
  <c r="AF42" i="12"/>
  <c r="AE42" i="12"/>
  <c r="AC42" i="12"/>
  <c r="AB42" i="12"/>
  <c r="AA42" i="12"/>
  <c r="Z42" i="12"/>
  <c r="Y42" i="12"/>
  <c r="X42" i="12"/>
  <c r="W42" i="12"/>
  <c r="V42" i="12"/>
  <c r="T42" i="12"/>
  <c r="S42" i="12"/>
  <c r="R42" i="12"/>
  <c r="Q42" i="12"/>
  <c r="P42" i="12"/>
  <c r="O42" i="12"/>
  <c r="N42" i="12"/>
  <c r="L42" i="12"/>
  <c r="K42" i="12"/>
  <c r="J42" i="12"/>
  <c r="I42" i="12"/>
  <c r="H42" i="12"/>
  <c r="D42" i="12"/>
  <c r="M151" i="12" l="1"/>
  <c r="BG151" i="12"/>
  <c r="H33" i="12"/>
  <c r="N33" i="12"/>
  <c r="W33" i="12"/>
  <c r="AF33" i="12"/>
  <c r="AN33" i="12"/>
  <c r="AV33" i="12"/>
  <c r="BD33" i="12"/>
  <c r="I33" i="12"/>
  <c r="R33" i="12"/>
  <c r="AA33" i="12"/>
  <c r="AJ33" i="12"/>
  <c r="AR33" i="12"/>
  <c r="AZ33" i="12"/>
  <c r="BI33" i="12"/>
  <c r="K33" i="12"/>
  <c r="T33" i="12"/>
  <c r="AC33" i="12"/>
  <c r="AL33" i="12"/>
  <c r="AT33" i="12"/>
  <c r="Q33" i="12"/>
  <c r="Z33" i="12"/>
  <c r="AI33" i="12"/>
  <c r="AQ33" i="12"/>
  <c r="AY33" i="12"/>
  <c r="BH33" i="12"/>
  <c r="D33" i="12"/>
  <c r="P33" i="12"/>
  <c r="Y33" i="12"/>
  <c r="AH33" i="12"/>
  <c r="AP33" i="12"/>
  <c r="AX33" i="12"/>
  <c r="J33" i="12"/>
  <c r="S33" i="12"/>
  <c r="AB33" i="12"/>
  <c r="AK33" i="12"/>
  <c r="BA33" i="12"/>
  <c r="BJ33" i="12"/>
  <c r="BF33" i="12"/>
  <c r="BB33" i="12"/>
  <c r="L33" i="12"/>
  <c r="V33" i="12"/>
  <c r="AE33" i="12"/>
  <c r="AM33" i="12"/>
  <c r="AU33" i="12"/>
  <c r="BC33" i="12"/>
  <c r="O33" i="12"/>
  <c r="X33" i="12"/>
  <c r="AG33" i="12"/>
  <c r="AO33" i="12"/>
  <c r="AW33" i="12"/>
  <c r="BE33" i="12"/>
  <c r="F147" i="12"/>
  <c r="F146" i="12" s="1"/>
  <c r="BG139" i="12"/>
  <c r="BG146" i="12"/>
  <c r="AD146" i="12"/>
  <c r="U146" i="12" s="1"/>
  <c r="M146" i="12"/>
  <c r="G146" i="12"/>
  <c r="F43" i="12"/>
  <c r="F42" i="12" s="1"/>
  <c r="U43" i="12"/>
  <c r="U42" i="12" s="1"/>
  <c r="G42" i="12"/>
  <c r="F45" i="12"/>
  <c r="F44" i="12" s="1"/>
  <c r="U45" i="12"/>
  <c r="U44" i="12" s="1"/>
  <c r="E147" i="12" l="1"/>
  <c r="C147" i="12" s="1"/>
  <c r="E43" i="12"/>
  <c r="C43" i="12" s="1"/>
  <c r="E45" i="12"/>
  <c r="C45" i="12" s="1"/>
  <c r="E44" i="12" l="1"/>
  <c r="C44" i="12" s="1"/>
  <c r="E146" i="12"/>
  <c r="C146" i="12" s="1"/>
  <c r="E42" i="12"/>
  <c r="C42" i="12" s="1"/>
  <c r="D28" i="12"/>
  <c r="H28" i="12"/>
  <c r="H26" i="12" s="1"/>
  <c r="I28" i="12"/>
  <c r="I26" i="12" s="1"/>
  <c r="J28" i="12"/>
  <c r="J26" i="12" s="1"/>
  <c r="K28" i="12"/>
  <c r="K26" i="12" s="1"/>
  <c r="L28" i="12"/>
  <c r="L26" i="12" s="1"/>
  <c r="N28" i="12"/>
  <c r="N26" i="12" s="1"/>
  <c r="O28" i="12"/>
  <c r="O26" i="12" s="1"/>
  <c r="P28" i="12"/>
  <c r="P26" i="12" s="1"/>
  <c r="Q28" i="12"/>
  <c r="Q26" i="12" s="1"/>
  <c r="R28" i="12"/>
  <c r="R26" i="12" s="1"/>
  <c r="S28" i="12"/>
  <c r="S26" i="12" s="1"/>
  <c r="T28" i="12"/>
  <c r="T26" i="12" s="1"/>
  <c r="V28" i="12"/>
  <c r="V26" i="12" s="1"/>
  <c r="W28" i="12"/>
  <c r="W26" i="12" s="1"/>
  <c r="X28" i="12"/>
  <c r="X26" i="12" s="1"/>
  <c r="Y28" i="12"/>
  <c r="Y26" i="12" s="1"/>
  <c r="Z28" i="12"/>
  <c r="Z26" i="12" s="1"/>
  <c r="AA28" i="12"/>
  <c r="AA26" i="12" s="1"/>
  <c r="AB28" i="12"/>
  <c r="AB26" i="12" s="1"/>
  <c r="AC28" i="12"/>
  <c r="AC26" i="12" s="1"/>
  <c r="AE28" i="12"/>
  <c r="AE26" i="12" s="1"/>
  <c r="AF28" i="12"/>
  <c r="AF26" i="12" s="1"/>
  <c r="AG28" i="12"/>
  <c r="AG26" i="12" s="1"/>
  <c r="AH28" i="12"/>
  <c r="AH26" i="12" s="1"/>
  <c r="AI28" i="12"/>
  <c r="AI26" i="12" s="1"/>
  <c r="AJ28" i="12"/>
  <c r="AJ26" i="12" s="1"/>
  <c r="AK28" i="12"/>
  <c r="AK26" i="12" s="1"/>
  <c r="AL28" i="12"/>
  <c r="AL26" i="12" s="1"/>
  <c r="AM28" i="12"/>
  <c r="AM26" i="12" s="1"/>
  <c r="AN28" i="12"/>
  <c r="AN26" i="12" s="1"/>
  <c r="AO28" i="12"/>
  <c r="AO26" i="12" s="1"/>
  <c r="AP28" i="12"/>
  <c r="AP26" i="12" s="1"/>
  <c r="AQ28" i="12"/>
  <c r="AQ26" i="12" s="1"/>
  <c r="AR28" i="12"/>
  <c r="AR26" i="12" s="1"/>
  <c r="AS28" i="12"/>
  <c r="AS26" i="12" s="1"/>
  <c r="AT28" i="12"/>
  <c r="AT26" i="12" s="1"/>
  <c r="AU28" i="12"/>
  <c r="AU26" i="12" s="1"/>
  <c r="AV28" i="12"/>
  <c r="AV26" i="12" s="1"/>
  <c r="AW28" i="12"/>
  <c r="AW26" i="12" s="1"/>
  <c r="AX28" i="12"/>
  <c r="AX26" i="12" s="1"/>
  <c r="AY28" i="12"/>
  <c r="AY26" i="12" s="1"/>
  <c r="AZ28" i="12"/>
  <c r="AZ26" i="12" s="1"/>
  <c r="BA28" i="12"/>
  <c r="BA26" i="12" s="1"/>
  <c r="BB28" i="12"/>
  <c r="BB26" i="12" s="1"/>
  <c r="BC28" i="12"/>
  <c r="BC26" i="12" s="1"/>
  <c r="BD28" i="12"/>
  <c r="BD26" i="12" s="1"/>
  <c r="BE28" i="12"/>
  <c r="BE26" i="12" s="1"/>
  <c r="BF28" i="12"/>
  <c r="BF26" i="12" s="1"/>
  <c r="BH28" i="12"/>
  <c r="BH26" i="12" s="1"/>
  <c r="BI28" i="12"/>
  <c r="BI26" i="12" s="1"/>
  <c r="BJ28" i="12"/>
  <c r="BJ26" i="12" s="1"/>
  <c r="BK28" i="12"/>
  <c r="BL28" i="12"/>
  <c r="BM28" i="12"/>
  <c r="D26" i="12" l="1"/>
  <c r="BG76" i="12" l="1"/>
  <c r="AD76" i="12"/>
  <c r="U76" i="12" s="1"/>
  <c r="M76" i="12"/>
  <c r="G76" i="12"/>
  <c r="F76" i="12" l="1"/>
  <c r="E76" i="12" s="1"/>
  <c r="C76" i="12" s="1"/>
  <c r="BG67" i="12" l="1"/>
  <c r="BG66" i="12" s="1"/>
  <c r="U67" i="12"/>
  <c r="U66" i="12" s="1"/>
  <c r="M67" i="12"/>
  <c r="M66" i="12" s="1"/>
  <c r="G67" i="12"/>
  <c r="G66" i="12" s="1"/>
  <c r="F67" i="12" l="1"/>
  <c r="BJ34" i="34"/>
  <c r="BI34" i="34"/>
  <c r="BH34" i="34"/>
  <c r="BF34" i="34"/>
  <c r="BE34" i="34"/>
  <c r="BD34" i="34"/>
  <c r="BC34" i="34"/>
  <c r="BB34" i="34"/>
  <c r="BA34" i="34"/>
  <c r="AZ34" i="34"/>
  <c r="AY34" i="34"/>
  <c r="AX34" i="34"/>
  <c r="AW34" i="34"/>
  <c r="AV34" i="34"/>
  <c r="AU34" i="34"/>
  <c r="AT34" i="34"/>
  <c r="AR34" i="34"/>
  <c r="AQ34" i="34"/>
  <c r="AP34" i="34"/>
  <c r="AO34" i="34"/>
  <c r="AN34" i="34"/>
  <c r="AM34" i="34"/>
  <c r="AL34" i="34"/>
  <c r="AK34" i="34"/>
  <c r="AJ34" i="34"/>
  <c r="AI34" i="34"/>
  <c r="AH34" i="34"/>
  <c r="AG34" i="34"/>
  <c r="AF34" i="34"/>
  <c r="AE34" i="34"/>
  <c r="AC34" i="34"/>
  <c r="AB34" i="34"/>
  <c r="AA34" i="34"/>
  <c r="Z34" i="34"/>
  <c r="Y34" i="34"/>
  <c r="X34" i="34"/>
  <c r="W34" i="34"/>
  <c r="V34" i="34"/>
  <c r="T34" i="34"/>
  <c r="S34" i="34"/>
  <c r="R34" i="34"/>
  <c r="Q34" i="34"/>
  <c r="P34" i="34"/>
  <c r="O34" i="34"/>
  <c r="N34" i="34"/>
  <c r="L34" i="34"/>
  <c r="K34" i="34"/>
  <c r="J34" i="34"/>
  <c r="I34" i="34"/>
  <c r="H34" i="34"/>
  <c r="D34" i="34"/>
  <c r="L42" i="35"/>
  <c r="K42" i="35"/>
  <c r="J42" i="35"/>
  <c r="I42" i="35"/>
  <c r="H42" i="35"/>
  <c r="D42" i="35"/>
  <c r="C48" i="35"/>
  <c r="B48" i="35"/>
  <c r="BG41" i="35"/>
  <c r="AD41" i="35"/>
  <c r="U41" i="35" s="1"/>
  <c r="M41" i="35"/>
  <c r="G41" i="35"/>
  <c r="BG40" i="35"/>
  <c r="AD40" i="35"/>
  <c r="U40" i="35" s="1"/>
  <c r="M40" i="35"/>
  <c r="G40" i="35"/>
  <c r="BG39" i="35"/>
  <c r="AD39" i="35"/>
  <c r="M39" i="35"/>
  <c r="G39" i="35"/>
  <c r="BG38" i="35"/>
  <c r="AD38" i="35"/>
  <c r="M38" i="35"/>
  <c r="G38" i="35"/>
  <c r="BG37" i="35"/>
  <c r="AD37" i="35"/>
  <c r="U37" i="35" s="1"/>
  <c r="M37" i="35"/>
  <c r="G37" i="35"/>
  <c r="BG36" i="35"/>
  <c r="AD36" i="35"/>
  <c r="U36" i="35" s="1"/>
  <c r="M36" i="35"/>
  <c r="G36" i="35"/>
  <c r="BG35" i="35"/>
  <c r="AD35" i="35"/>
  <c r="U35" i="35" s="1"/>
  <c r="M35" i="35"/>
  <c r="G35" i="35"/>
  <c r="BG34" i="35"/>
  <c r="AD34" i="35"/>
  <c r="U34" i="35" s="1"/>
  <c r="M34" i="35"/>
  <c r="G34" i="35"/>
  <c r="BG33" i="35"/>
  <c r="AD33" i="35"/>
  <c r="U33" i="35" s="1"/>
  <c r="M33" i="35"/>
  <c r="G33" i="35"/>
  <c r="BG32" i="35"/>
  <c r="AD32" i="35"/>
  <c r="M32" i="35"/>
  <c r="G32" i="35"/>
  <c r="BG31" i="35"/>
  <c r="U31" i="35"/>
  <c r="M31" i="35"/>
  <c r="G31" i="35"/>
  <c r="BG30" i="35"/>
  <c r="U30" i="35"/>
  <c r="M30" i="35"/>
  <c r="G30" i="35"/>
  <c r="BG29" i="35"/>
  <c r="U29" i="35"/>
  <c r="M29" i="35"/>
  <c r="G29" i="35"/>
  <c r="BG28" i="35"/>
  <c r="AD28" i="35"/>
  <c r="U28" i="35" s="1"/>
  <c r="M28" i="35"/>
  <c r="G28" i="35"/>
  <c r="BG27" i="35"/>
  <c r="U27" i="35"/>
  <c r="M27" i="35"/>
  <c r="G27" i="35"/>
  <c r="BG26" i="35"/>
  <c r="U26" i="35"/>
  <c r="M26" i="35"/>
  <c r="G26" i="35"/>
  <c r="BG25" i="35"/>
  <c r="U25" i="35"/>
  <c r="M25" i="35"/>
  <c r="G25" i="35"/>
  <c r="BG24" i="35"/>
  <c r="AD24" i="35"/>
  <c r="U24" i="35" s="1"/>
  <c r="M24" i="35"/>
  <c r="G24" i="35"/>
  <c r="BG23" i="35"/>
  <c r="AD23" i="35"/>
  <c r="U23" i="35" s="1"/>
  <c r="M23" i="35"/>
  <c r="G23" i="35"/>
  <c r="BG22" i="35"/>
  <c r="AD22" i="35"/>
  <c r="U22" i="35" s="1"/>
  <c r="M22" i="35"/>
  <c r="G22" i="35"/>
  <c r="BG21" i="35"/>
  <c r="AD21" i="35"/>
  <c r="U21" i="35" s="1"/>
  <c r="M21" i="35"/>
  <c r="G21" i="35"/>
  <c r="BG20" i="35"/>
  <c r="AD20" i="35"/>
  <c r="U20" i="35" s="1"/>
  <c r="M20" i="35"/>
  <c r="G20" i="35"/>
  <c r="BG19" i="35"/>
  <c r="AD19" i="35"/>
  <c r="U19" i="35" s="1"/>
  <c r="M19" i="35"/>
  <c r="G19" i="35"/>
  <c r="BG18" i="35"/>
  <c r="AD18" i="35"/>
  <c r="M18" i="35"/>
  <c r="G18" i="35"/>
  <c r="BG17" i="35"/>
  <c r="U17" i="35"/>
  <c r="M17" i="35"/>
  <c r="F17" i="35" s="1"/>
  <c r="G17" i="35"/>
  <c r="BG16" i="35"/>
  <c r="AS16" i="35"/>
  <c r="AD16" i="35" s="1"/>
  <c r="U16" i="35" s="1"/>
  <c r="M16" i="35"/>
  <c r="G16" i="35"/>
  <c r="BG15" i="35"/>
  <c r="AS15" i="35"/>
  <c r="AD15" i="35" s="1"/>
  <c r="U15" i="35" s="1"/>
  <c r="M15" i="35"/>
  <c r="G15" i="35"/>
  <c r="BG14" i="35"/>
  <c r="AS14" i="35"/>
  <c r="AD14" i="35" s="1"/>
  <c r="U14" i="35" s="1"/>
  <c r="M14" i="35"/>
  <c r="G14" i="35"/>
  <c r="BG13" i="35"/>
  <c r="AS13" i="35"/>
  <c r="M13" i="35"/>
  <c r="G13" i="35"/>
  <c r="BG12" i="35"/>
  <c r="AD12" i="35"/>
  <c r="U12" i="35" s="1"/>
  <c r="G12" i="35"/>
  <c r="F12" i="35" s="1"/>
  <c r="BG11" i="35"/>
  <c r="AD11" i="35"/>
  <c r="U11" i="35" s="1"/>
  <c r="M11" i="35"/>
  <c r="G11" i="35"/>
  <c r="BG10" i="35"/>
  <c r="AD10" i="35"/>
  <c r="U10" i="35" s="1"/>
  <c r="M10" i="35"/>
  <c r="G10" i="35"/>
  <c r="C40" i="34"/>
  <c r="B40" i="34"/>
  <c r="BG33" i="34"/>
  <c r="AD33" i="34"/>
  <c r="M33" i="34"/>
  <c r="G33" i="34"/>
  <c r="BG32" i="34"/>
  <c r="AD32" i="34"/>
  <c r="U32" i="34" s="1"/>
  <c r="M32" i="34"/>
  <c r="G32" i="34"/>
  <c r="BG31" i="34"/>
  <c r="AD31" i="34"/>
  <c r="U31" i="34" s="1"/>
  <c r="M31" i="34"/>
  <c r="G31" i="34"/>
  <c r="BG30" i="34"/>
  <c r="AD30" i="34"/>
  <c r="U30" i="34" s="1"/>
  <c r="M30" i="34"/>
  <c r="G30" i="34"/>
  <c r="BG29" i="34"/>
  <c r="AD29" i="34"/>
  <c r="U29" i="34" s="1"/>
  <c r="M29" i="34"/>
  <c r="G29" i="34"/>
  <c r="BG28" i="34"/>
  <c r="AD28" i="34"/>
  <c r="U28" i="34" s="1"/>
  <c r="M28" i="34"/>
  <c r="G28" i="34"/>
  <c r="BG27" i="34"/>
  <c r="U27" i="34"/>
  <c r="M27" i="34"/>
  <c r="G27" i="34"/>
  <c r="BG26" i="34"/>
  <c r="U26" i="34"/>
  <c r="M26" i="34"/>
  <c r="G26" i="34"/>
  <c r="BG25" i="34"/>
  <c r="AD25" i="34"/>
  <c r="U25" i="34" s="1"/>
  <c r="M25" i="34"/>
  <c r="G25" i="34"/>
  <c r="BG24" i="34"/>
  <c r="AD24" i="34"/>
  <c r="U24" i="34" s="1"/>
  <c r="M24" i="34"/>
  <c r="G24" i="34"/>
  <c r="BG23" i="34"/>
  <c r="U23" i="34"/>
  <c r="M23" i="34"/>
  <c r="G23" i="34"/>
  <c r="BG22" i="34"/>
  <c r="AD22" i="34"/>
  <c r="U22" i="34" s="1"/>
  <c r="M22" i="34"/>
  <c r="G22" i="34"/>
  <c r="BG21" i="34"/>
  <c r="U21" i="34"/>
  <c r="M21" i="34"/>
  <c r="G21" i="34"/>
  <c r="BG20" i="34"/>
  <c r="AD20" i="34"/>
  <c r="U20" i="34" s="1"/>
  <c r="M20" i="34"/>
  <c r="G20" i="34"/>
  <c r="BG19" i="34"/>
  <c r="AD19" i="34"/>
  <c r="U19" i="34" s="1"/>
  <c r="M19" i="34"/>
  <c r="G19" i="34"/>
  <c r="BG18" i="34"/>
  <c r="AD18" i="34"/>
  <c r="U18" i="34" s="1"/>
  <c r="M18" i="34"/>
  <c r="G18" i="34"/>
  <c r="BG17" i="34"/>
  <c r="AD17" i="34"/>
  <c r="M17" i="34"/>
  <c r="G17" i="34"/>
  <c r="BG16" i="34"/>
  <c r="U16" i="34"/>
  <c r="M16" i="34"/>
  <c r="F16" i="34" s="1"/>
  <c r="G16" i="34"/>
  <c r="BG15" i="34"/>
  <c r="AS15" i="34"/>
  <c r="AD15" i="34" s="1"/>
  <c r="U15" i="34" s="1"/>
  <c r="M15" i="34"/>
  <c r="G15" i="34"/>
  <c r="BG14" i="34"/>
  <c r="AS14" i="34"/>
  <c r="AD14" i="34" s="1"/>
  <c r="U14" i="34" s="1"/>
  <c r="M14" i="34"/>
  <c r="G14" i="34"/>
  <c r="BG13" i="34"/>
  <c r="AS13" i="34"/>
  <c r="AD13" i="34" s="1"/>
  <c r="U13" i="34" s="1"/>
  <c r="M13" i="34"/>
  <c r="G13" i="34"/>
  <c r="BG12" i="34"/>
  <c r="AS12" i="34"/>
  <c r="M12" i="34"/>
  <c r="G12" i="34"/>
  <c r="BG11" i="34"/>
  <c r="AD11" i="34"/>
  <c r="U11" i="34" s="1"/>
  <c r="G11" i="34"/>
  <c r="F11" i="34" s="1"/>
  <c r="BG10" i="34"/>
  <c r="AD10" i="34"/>
  <c r="U10" i="34" s="1"/>
  <c r="M10" i="34"/>
  <c r="G10" i="34"/>
  <c r="E34" i="33"/>
  <c r="D34" i="33"/>
  <c r="C34" i="33"/>
  <c r="C38" i="33" s="1"/>
  <c r="I169" i="32"/>
  <c r="E169" i="32"/>
  <c r="A56" i="32"/>
  <c r="A57" i="32" s="1"/>
  <c r="A58" i="32" s="1"/>
  <c r="A59" i="32" s="1"/>
  <c r="A60" i="32" s="1"/>
  <c r="E67" i="12" l="1"/>
  <c r="C67" i="12" s="1"/>
  <c r="F66" i="12"/>
  <c r="F18" i="35"/>
  <c r="F32" i="35"/>
  <c r="F40" i="35"/>
  <c r="E40" i="35" s="1"/>
  <c r="C40" i="35" s="1"/>
  <c r="F37" i="35"/>
  <c r="E37" i="35" s="1"/>
  <c r="C37" i="35" s="1"/>
  <c r="G34" i="34"/>
  <c r="M34" i="34"/>
  <c r="AS34" i="34"/>
  <c r="G42" i="35"/>
  <c r="BG34" i="34"/>
  <c r="F12" i="34"/>
  <c r="F15" i="34"/>
  <c r="E15" i="34" s="1"/>
  <c r="C15" i="34" s="1"/>
  <c r="F18" i="34"/>
  <c r="E18" i="34" s="1"/>
  <c r="F24" i="34"/>
  <c r="E24" i="34" s="1"/>
  <c r="C24" i="34" s="1"/>
  <c r="F25" i="34"/>
  <c r="E25" i="34" s="1"/>
  <c r="F23" i="34"/>
  <c r="E23" i="34" s="1"/>
  <c r="F13" i="34"/>
  <c r="E13" i="34" s="1"/>
  <c r="C13" i="34" s="1"/>
  <c r="F10" i="34"/>
  <c r="F31" i="34"/>
  <c r="E31" i="34" s="1"/>
  <c r="C31" i="34" s="1"/>
  <c r="F33" i="34"/>
  <c r="F19" i="34"/>
  <c r="E19" i="34" s="1"/>
  <c r="F22" i="34"/>
  <c r="F29" i="34"/>
  <c r="E29" i="34" s="1"/>
  <c r="C29" i="34" s="1"/>
  <c r="F20" i="34"/>
  <c r="E20" i="34" s="1"/>
  <c r="F26" i="34"/>
  <c r="E26" i="34" s="1"/>
  <c r="F28" i="34"/>
  <c r="E28" i="34" s="1"/>
  <c r="C28" i="34" s="1"/>
  <c r="F21" i="34"/>
  <c r="E21" i="34" s="1"/>
  <c r="F32" i="34"/>
  <c r="E32" i="34" s="1"/>
  <c r="C32" i="34" s="1"/>
  <c r="F30" i="34"/>
  <c r="E30" i="34" s="1"/>
  <c r="C30" i="34" s="1"/>
  <c r="F14" i="34"/>
  <c r="E14" i="34" s="1"/>
  <c r="C14" i="34" s="1"/>
  <c r="U33" i="34"/>
  <c r="F27" i="34"/>
  <c r="E27" i="34" s="1"/>
  <c r="E16" i="34"/>
  <c r="C16" i="34" s="1"/>
  <c r="U17" i="34"/>
  <c r="F25" i="35"/>
  <c r="F27" i="35"/>
  <c r="E27" i="35" s="1"/>
  <c r="F35" i="35"/>
  <c r="E35" i="35" s="1"/>
  <c r="C35" i="35" s="1"/>
  <c r="F41" i="35"/>
  <c r="E41" i="35" s="1"/>
  <c r="C41" i="35" s="1"/>
  <c r="F14" i="35"/>
  <c r="E14" i="35" s="1"/>
  <c r="C14" i="35" s="1"/>
  <c r="F19" i="35"/>
  <c r="E19" i="35" s="1"/>
  <c r="F10" i="35"/>
  <c r="E10" i="35" s="1"/>
  <c r="F28" i="35"/>
  <c r="F11" i="35"/>
  <c r="E11" i="35" s="1"/>
  <c r="C11" i="35" s="1"/>
  <c r="F15" i="35"/>
  <c r="E15" i="35" s="1"/>
  <c r="C15" i="35" s="1"/>
  <c r="F26" i="35"/>
  <c r="E26" i="35" s="1"/>
  <c r="F33" i="35"/>
  <c r="E33" i="35" s="1"/>
  <c r="C33" i="35" s="1"/>
  <c r="AI42" i="35"/>
  <c r="F34" i="35"/>
  <c r="E34" i="35" s="1"/>
  <c r="C34" i="35" s="1"/>
  <c r="F16" i="35"/>
  <c r="E16" i="35" s="1"/>
  <c r="C16" i="35" s="1"/>
  <c r="F36" i="35"/>
  <c r="E36" i="35" s="1"/>
  <c r="C36" i="35" s="1"/>
  <c r="AB42" i="35"/>
  <c r="BA42" i="35"/>
  <c r="F21" i="35"/>
  <c r="E21" i="35" s="1"/>
  <c r="F31" i="35"/>
  <c r="E31" i="35" s="1"/>
  <c r="F22" i="35"/>
  <c r="E22" i="35" s="1"/>
  <c r="F23" i="35"/>
  <c r="E23" i="35" s="1"/>
  <c r="C23" i="35" s="1"/>
  <c r="F30" i="35"/>
  <c r="E30" i="35" s="1"/>
  <c r="F29" i="35"/>
  <c r="E17" i="35"/>
  <c r="C17" i="35" s="1"/>
  <c r="U18" i="35"/>
  <c r="E18" i="35" s="1"/>
  <c r="F38" i="35"/>
  <c r="BF42" i="35"/>
  <c r="F24" i="35"/>
  <c r="E24" i="35" s="1"/>
  <c r="C24" i="35" s="1"/>
  <c r="F39" i="35"/>
  <c r="E12" i="35"/>
  <c r="W42" i="35"/>
  <c r="F20" i="35"/>
  <c r="E20" i="35" s="1"/>
  <c r="AQ42" i="35"/>
  <c r="F13" i="35"/>
  <c r="AD13" i="35"/>
  <c r="U32" i="35"/>
  <c r="U38" i="35"/>
  <c r="U39" i="35"/>
  <c r="AD12" i="34"/>
  <c r="AD34" i="34" s="1"/>
  <c r="E11" i="34"/>
  <c r="F17" i="34"/>
  <c r="E66" i="12" l="1"/>
  <c r="C66" i="12" s="1"/>
  <c r="E32" i="35"/>
  <c r="C32" i="35" s="1"/>
  <c r="E39" i="35"/>
  <c r="C39" i="35" s="1"/>
  <c r="F42" i="35"/>
  <c r="F34" i="34"/>
  <c r="E10" i="34"/>
  <c r="E22" i="34"/>
  <c r="C22" i="34" s="1"/>
  <c r="E33" i="34"/>
  <c r="BJ42" i="35"/>
  <c r="R42" i="35"/>
  <c r="AV42" i="35"/>
  <c r="AU42" i="35"/>
  <c r="AH42" i="35"/>
  <c r="E28" i="35"/>
  <c r="C28" i="35" s="1"/>
  <c r="AA42" i="35"/>
  <c r="T42" i="35"/>
  <c r="BB42" i="35"/>
  <c r="AZ42" i="35"/>
  <c r="AT42" i="35"/>
  <c r="AR42" i="35"/>
  <c r="AL42" i="35"/>
  <c r="Q42" i="35"/>
  <c r="AY42" i="35"/>
  <c r="AO42" i="35"/>
  <c r="AJ42" i="35"/>
  <c r="S42" i="35"/>
  <c r="C10" i="35"/>
  <c r="AX42" i="35"/>
  <c r="AF42" i="35"/>
  <c r="O42" i="35"/>
  <c r="Z42" i="35"/>
  <c r="BD42" i="35"/>
  <c r="BC42" i="35"/>
  <c r="AP42" i="35"/>
  <c r="E29" i="35"/>
  <c r="AE42" i="35"/>
  <c r="AS42" i="35"/>
  <c r="AC42" i="35"/>
  <c r="BE42" i="35"/>
  <c r="AM42" i="35"/>
  <c r="X42" i="35"/>
  <c r="E38" i="35"/>
  <c r="C38" i="35" s="1"/>
  <c r="AN42" i="35"/>
  <c r="AW42" i="35"/>
  <c r="Y42" i="35"/>
  <c r="AG42" i="35"/>
  <c r="AK42" i="35"/>
  <c r="P42" i="35"/>
  <c r="C30" i="35"/>
  <c r="U13" i="35"/>
  <c r="E13" i="35" s="1"/>
  <c r="N42" i="35"/>
  <c r="C12" i="35"/>
  <c r="C22" i="35"/>
  <c r="C18" i="35"/>
  <c r="C25" i="34"/>
  <c r="C26" i="34"/>
  <c r="E17" i="34"/>
  <c r="C11" i="34"/>
  <c r="U12" i="34"/>
  <c r="CL39" i="35" l="1"/>
  <c r="CM39" i="35" s="1"/>
  <c r="E42" i="35"/>
  <c r="E12" i="34"/>
  <c r="C12" i="34" s="1"/>
  <c r="U34" i="34"/>
  <c r="C10" i="34"/>
  <c r="C33" i="34"/>
  <c r="M42" i="35"/>
  <c r="BI42" i="35"/>
  <c r="C13" i="35"/>
  <c r="C42" i="35" s="1"/>
  <c r="V42" i="35"/>
  <c r="C17" i="34"/>
  <c r="BG168" i="12"/>
  <c r="AD168" i="12"/>
  <c r="U168" i="12" s="1"/>
  <c r="M168" i="12"/>
  <c r="G168" i="12"/>
  <c r="BG165" i="12"/>
  <c r="AD165" i="12"/>
  <c r="U165" i="12" s="1"/>
  <c r="M165" i="12"/>
  <c r="G165" i="12"/>
  <c r="BG164" i="12"/>
  <c r="AD164" i="12"/>
  <c r="U164" i="12" s="1"/>
  <c r="M164" i="12"/>
  <c r="G164" i="12"/>
  <c r="BG163" i="12"/>
  <c r="AD163" i="12"/>
  <c r="U163" i="12" s="1"/>
  <c r="M163" i="12"/>
  <c r="G163" i="12"/>
  <c r="BG162" i="12"/>
  <c r="AD162" i="12"/>
  <c r="U162" i="12" s="1"/>
  <c r="M162" i="12"/>
  <c r="G162" i="12"/>
  <c r="BG161" i="12"/>
  <c r="AD161" i="12"/>
  <c r="U161" i="12" s="1"/>
  <c r="M161" i="12"/>
  <c r="G161" i="12"/>
  <c r="BG160" i="12"/>
  <c r="AD160" i="12"/>
  <c r="U160" i="12" s="1"/>
  <c r="M160" i="12"/>
  <c r="G160" i="12"/>
  <c r="BG159" i="12"/>
  <c r="AD159" i="12"/>
  <c r="U159" i="12" s="1"/>
  <c r="M159" i="12"/>
  <c r="G159" i="12"/>
  <c r="BG158" i="12"/>
  <c r="AD158" i="12"/>
  <c r="U158" i="12" s="1"/>
  <c r="M158" i="12"/>
  <c r="G158" i="12"/>
  <c r="BG157" i="12"/>
  <c r="AD157" i="12"/>
  <c r="U157" i="12" s="1"/>
  <c r="M157" i="12"/>
  <c r="G157" i="12"/>
  <c r="E34" i="34" l="1"/>
  <c r="C34" i="34"/>
  <c r="F160" i="12"/>
  <c r="E160" i="12" s="1"/>
  <c r="C160" i="12" s="1"/>
  <c r="F161" i="12"/>
  <c r="E161" i="12" s="1"/>
  <c r="C161" i="12" s="1"/>
  <c r="F163" i="12"/>
  <c r="E163" i="12" s="1"/>
  <c r="C163" i="12" s="1"/>
  <c r="F165" i="12"/>
  <c r="E165" i="12" s="1"/>
  <c r="C165" i="12" s="1"/>
  <c r="F158" i="12"/>
  <c r="E158" i="12" s="1"/>
  <c r="C158" i="12" s="1"/>
  <c r="F162" i="12"/>
  <c r="E162" i="12" s="1"/>
  <c r="C162" i="12" s="1"/>
  <c r="F157" i="12"/>
  <c r="E157" i="12" s="1"/>
  <c r="C157" i="12" s="1"/>
  <c r="F164" i="12"/>
  <c r="E164" i="12" s="1"/>
  <c r="C164" i="12" s="1"/>
  <c r="F168" i="12"/>
  <c r="E168" i="12" s="1"/>
  <c r="C168" i="12" s="1"/>
  <c r="F159" i="12"/>
  <c r="E159" i="12" s="1"/>
  <c r="C159" i="12" s="1"/>
  <c r="BH42" i="35" l="1"/>
  <c r="BG42" i="35"/>
  <c r="BG53" i="12" l="1"/>
  <c r="BG52" i="12" s="1"/>
  <c r="U53" i="12"/>
  <c r="U52" i="12" s="1"/>
  <c r="M53" i="12"/>
  <c r="M52" i="12" s="1"/>
  <c r="G53" i="12"/>
  <c r="G52" i="12" s="1"/>
  <c r="F53" i="12" l="1"/>
  <c r="F52" i="12" s="1"/>
  <c r="AD42" i="35"/>
  <c r="U42" i="35"/>
  <c r="BJ19" i="12"/>
  <c r="BI19" i="12"/>
  <c r="BH19" i="12"/>
  <c r="BF19" i="12"/>
  <c r="BE19" i="12"/>
  <c r="BD19" i="12"/>
  <c r="BC19" i="12"/>
  <c r="BB19" i="12"/>
  <c r="BA19" i="12"/>
  <c r="AZ19" i="12"/>
  <c r="AY19" i="12"/>
  <c r="AX19" i="12"/>
  <c r="AW19" i="12"/>
  <c r="AV19" i="12"/>
  <c r="AU19" i="12"/>
  <c r="AT19" i="12"/>
  <c r="AS19" i="12"/>
  <c r="AR19" i="12"/>
  <c r="AQ19" i="12"/>
  <c r="AP19" i="12"/>
  <c r="AO19" i="12"/>
  <c r="AN19" i="12"/>
  <c r="AM19" i="12"/>
  <c r="AL19" i="12"/>
  <c r="AK19" i="12"/>
  <c r="AJ19" i="12"/>
  <c r="AI19" i="12"/>
  <c r="AH19" i="12"/>
  <c r="AG19" i="12"/>
  <c r="AF19" i="12"/>
  <c r="AE19" i="12"/>
  <c r="AC19" i="12"/>
  <c r="AB19" i="12"/>
  <c r="AA19" i="12"/>
  <c r="Z19" i="12"/>
  <c r="Y19" i="12"/>
  <c r="X19" i="12"/>
  <c r="W19" i="12"/>
  <c r="V19" i="12"/>
  <c r="T19" i="12"/>
  <c r="S19" i="12"/>
  <c r="R19" i="12"/>
  <c r="Q19" i="12"/>
  <c r="P19" i="12"/>
  <c r="O19" i="12"/>
  <c r="N19" i="12"/>
  <c r="L19" i="12"/>
  <c r="K19" i="12"/>
  <c r="J19" i="12"/>
  <c r="I19" i="12"/>
  <c r="H19" i="12"/>
  <c r="U93" i="12"/>
  <c r="U92" i="12" s="1"/>
  <c r="U96" i="12"/>
  <c r="U95" i="12"/>
  <c r="U60" i="12"/>
  <c r="U58" i="12"/>
  <c r="U55" i="12"/>
  <c r="U27" i="12"/>
  <c r="BG155" i="12"/>
  <c r="BG154" i="12"/>
  <c r="E53" i="12" l="1"/>
  <c r="AD155" i="12"/>
  <c r="U155" i="12" s="1"/>
  <c r="M155" i="12"/>
  <c r="G155" i="12"/>
  <c r="AD154" i="12"/>
  <c r="U154" i="12" s="1"/>
  <c r="M154" i="12"/>
  <c r="G154" i="12"/>
  <c r="BG153" i="12"/>
  <c r="C53" i="12" l="1"/>
  <c r="E52" i="12"/>
  <c r="M153" i="12"/>
  <c r="G153" i="12"/>
  <c r="AD153" i="12"/>
  <c r="AD151" i="12" s="1"/>
  <c r="U151" i="12" s="1"/>
  <c r="U153" i="12"/>
  <c r="F154" i="12"/>
  <c r="E154" i="12" s="1"/>
  <c r="C154" i="12" s="1"/>
  <c r="F155" i="12"/>
  <c r="E155" i="12" s="1"/>
  <c r="C155" i="12" s="1"/>
  <c r="BG108" i="12"/>
  <c r="AD108" i="12"/>
  <c r="U108" i="12" s="1"/>
  <c r="M108" i="12"/>
  <c r="G108" i="12"/>
  <c r="F153" i="12" l="1"/>
  <c r="F108" i="12"/>
  <c r="E108" i="12" s="1"/>
  <c r="C108" i="12" s="1"/>
  <c r="G50" i="12"/>
  <c r="F50" i="12" s="1"/>
  <c r="AD50" i="12"/>
  <c r="U50" i="12" s="1"/>
  <c r="BG50" i="12"/>
  <c r="E153" i="12" l="1"/>
  <c r="E50" i="12"/>
  <c r="C50" i="12" s="1"/>
  <c r="C153" i="12" l="1"/>
  <c r="BG86" i="12"/>
  <c r="AD86" i="12"/>
  <c r="U86" i="12" s="1"/>
  <c r="M86" i="12"/>
  <c r="G86" i="12"/>
  <c r="BG85" i="12"/>
  <c r="AD85" i="12"/>
  <c r="U85" i="12" s="1"/>
  <c r="M85" i="12"/>
  <c r="G85" i="12"/>
  <c r="BG84" i="12"/>
  <c r="AD84" i="12"/>
  <c r="U84" i="12" s="1"/>
  <c r="M84" i="12"/>
  <c r="G84" i="12"/>
  <c r="BG83" i="12"/>
  <c r="AD83" i="12"/>
  <c r="U83" i="12" s="1"/>
  <c r="M83" i="12"/>
  <c r="G83" i="12"/>
  <c r="BG82" i="12"/>
  <c r="AD82" i="12"/>
  <c r="U82" i="12" s="1"/>
  <c r="M82" i="12"/>
  <c r="G82" i="12"/>
  <c r="BG81" i="12"/>
  <c r="AD81" i="12"/>
  <c r="U81" i="12" s="1"/>
  <c r="M81" i="12"/>
  <c r="G81" i="12"/>
  <c r="F86" i="12" l="1"/>
  <c r="E86" i="12" s="1"/>
  <c r="C86" i="12" s="1"/>
  <c r="F85" i="12"/>
  <c r="E85" i="12" s="1"/>
  <c r="C85" i="12" s="1"/>
  <c r="F84" i="12"/>
  <c r="E84" i="12" s="1"/>
  <c r="C84" i="12" s="1"/>
  <c r="F81" i="12"/>
  <c r="E81" i="12" s="1"/>
  <c r="C81" i="12" s="1"/>
  <c r="F83" i="12"/>
  <c r="E83" i="12" s="1"/>
  <c r="C83" i="12" s="1"/>
  <c r="F82" i="12"/>
  <c r="E82" i="12" s="1"/>
  <c r="C82" i="12" s="1"/>
  <c r="BG24" i="12" l="1"/>
  <c r="AD24" i="12"/>
  <c r="U24" i="12" s="1"/>
  <c r="M24" i="12"/>
  <c r="G24" i="12"/>
  <c r="BG23" i="12"/>
  <c r="AD23" i="12"/>
  <c r="U23" i="12" s="1"/>
  <c r="M23" i="12"/>
  <c r="G23" i="12"/>
  <c r="BG22" i="12"/>
  <c r="AD22" i="12"/>
  <c r="U22" i="12" s="1"/>
  <c r="M22" i="12"/>
  <c r="G22" i="12"/>
  <c r="BG25" i="12"/>
  <c r="AD25" i="12"/>
  <c r="U25" i="12" s="1"/>
  <c r="M25" i="12"/>
  <c r="G25" i="12"/>
  <c r="BG21" i="12"/>
  <c r="AD21" i="12"/>
  <c r="U21" i="12" s="1"/>
  <c r="M21" i="12"/>
  <c r="G21" i="12"/>
  <c r="F24" i="12" l="1"/>
  <c r="E24" i="12" s="1"/>
  <c r="C24" i="12" s="1"/>
  <c r="F25" i="12"/>
  <c r="E25" i="12" s="1"/>
  <c r="C25" i="12" s="1"/>
  <c r="F23" i="12"/>
  <c r="E23" i="12" s="1"/>
  <c r="C23" i="12" s="1"/>
  <c r="F22" i="12"/>
  <c r="E22" i="12" s="1"/>
  <c r="C22" i="12" s="1"/>
  <c r="F21" i="12"/>
  <c r="E21" i="12" s="1"/>
  <c r="C21" i="12" s="1"/>
  <c r="BG193" i="26"/>
  <c r="AD193" i="26"/>
  <c r="U193" i="26" s="1"/>
  <c r="M193" i="26"/>
  <c r="G193" i="26"/>
  <c r="BG192" i="26"/>
  <c r="AD192" i="26"/>
  <c r="U192" i="26" s="1"/>
  <c r="M192" i="26"/>
  <c r="G192" i="26"/>
  <c r="BJ191" i="26"/>
  <c r="BI191" i="26"/>
  <c r="BH191" i="26"/>
  <c r="BF191" i="26"/>
  <c r="BE191" i="26"/>
  <c r="BD191" i="26"/>
  <c r="BC191" i="26"/>
  <c r="BB191" i="26"/>
  <c r="BA191" i="26"/>
  <c r="AZ191" i="26"/>
  <c r="AY191" i="26"/>
  <c r="AX191" i="26"/>
  <c r="AW191" i="26"/>
  <c r="AV191" i="26"/>
  <c r="AU191" i="26"/>
  <c r="AT191" i="26"/>
  <c r="AS191" i="26"/>
  <c r="AR191" i="26"/>
  <c r="AQ191" i="26"/>
  <c r="AP191" i="26"/>
  <c r="AO191" i="26"/>
  <c r="AN191" i="26"/>
  <c r="AM191" i="26"/>
  <c r="AL191" i="26"/>
  <c r="AK191" i="26"/>
  <c r="AJ191" i="26"/>
  <c r="AI191" i="26"/>
  <c r="AH191" i="26"/>
  <c r="AG191" i="26"/>
  <c r="AF191" i="26"/>
  <c r="AE191" i="26"/>
  <c r="AC191" i="26"/>
  <c r="AB191" i="26"/>
  <c r="AA191" i="26"/>
  <c r="Z191" i="26"/>
  <c r="Y191" i="26"/>
  <c r="X191" i="26"/>
  <c r="W191" i="26"/>
  <c r="V191" i="26"/>
  <c r="T191" i="26"/>
  <c r="S191" i="26"/>
  <c r="R191" i="26"/>
  <c r="Q191" i="26"/>
  <c r="P191" i="26"/>
  <c r="O191" i="26"/>
  <c r="N191" i="26"/>
  <c r="L191" i="26"/>
  <c r="K191" i="26"/>
  <c r="J191" i="26"/>
  <c r="I191" i="26"/>
  <c r="H191" i="26"/>
  <c r="D191" i="26"/>
  <c r="BG190" i="26"/>
  <c r="AD190" i="26"/>
  <c r="U190" i="26" s="1"/>
  <c r="M190" i="26"/>
  <c r="G190" i="26"/>
  <c r="BG189" i="26"/>
  <c r="AD189" i="26"/>
  <c r="U189" i="26" s="1"/>
  <c r="M189" i="26"/>
  <c r="G189" i="26"/>
  <c r="BG188" i="26"/>
  <c r="AD188" i="26"/>
  <c r="U188" i="26" s="1"/>
  <c r="M188" i="26"/>
  <c r="G188" i="26"/>
  <c r="BG187" i="26"/>
  <c r="AD187" i="26"/>
  <c r="U187" i="26" s="1"/>
  <c r="M187" i="26"/>
  <c r="G187" i="26"/>
  <c r="BG186" i="26"/>
  <c r="AD186" i="26"/>
  <c r="U186" i="26" s="1"/>
  <c r="M186" i="26"/>
  <c r="G186" i="26"/>
  <c r="BG185" i="26"/>
  <c r="AD185" i="26"/>
  <c r="U185" i="26" s="1"/>
  <c r="M185" i="26"/>
  <c r="G185" i="26"/>
  <c r="BG184" i="26"/>
  <c r="AD184" i="26"/>
  <c r="U184" i="26" s="1"/>
  <c r="M184" i="26"/>
  <c r="G184" i="26"/>
  <c r="BG183" i="26"/>
  <c r="AD183" i="26"/>
  <c r="U183" i="26" s="1"/>
  <c r="M183" i="26"/>
  <c r="G183" i="26"/>
  <c r="BG182" i="26"/>
  <c r="AD182" i="26"/>
  <c r="U182" i="26" s="1"/>
  <c r="M182" i="26"/>
  <c r="G182" i="26"/>
  <c r="BG181" i="26"/>
  <c r="AD181" i="26"/>
  <c r="M181" i="26"/>
  <c r="G181" i="26"/>
  <c r="BJ180" i="26"/>
  <c r="BI180" i="26"/>
  <c r="BH180" i="26"/>
  <c r="BF180" i="26"/>
  <c r="BE180" i="26"/>
  <c r="BD180" i="26"/>
  <c r="BC180" i="26"/>
  <c r="BB180" i="26"/>
  <c r="BA180" i="26"/>
  <c r="AZ180" i="26"/>
  <c r="AY180" i="26"/>
  <c r="AX180" i="26"/>
  <c r="AW180" i="26"/>
  <c r="AV180" i="26"/>
  <c r="AU180" i="26"/>
  <c r="AT180" i="26"/>
  <c r="AS180" i="26"/>
  <c r="AR180" i="26"/>
  <c r="AQ180" i="26"/>
  <c r="AP180" i="26"/>
  <c r="AO180" i="26"/>
  <c r="AN180" i="26"/>
  <c r="AM180" i="26"/>
  <c r="AL180" i="26"/>
  <c r="AK180" i="26"/>
  <c r="AJ180" i="26"/>
  <c r="AI180" i="26"/>
  <c r="AH180" i="26"/>
  <c r="AG180" i="26"/>
  <c r="AF180" i="26"/>
  <c r="AE180" i="26"/>
  <c r="AC180" i="26"/>
  <c r="AB180" i="26"/>
  <c r="AA180" i="26"/>
  <c r="Z180" i="26"/>
  <c r="Y180" i="26"/>
  <c r="X180" i="26"/>
  <c r="W180" i="26"/>
  <c r="V180" i="26"/>
  <c r="T180" i="26"/>
  <c r="S180" i="26"/>
  <c r="R180" i="26"/>
  <c r="Q180" i="26"/>
  <c r="P180" i="26"/>
  <c r="O180" i="26"/>
  <c r="N180" i="26"/>
  <c r="L180" i="26"/>
  <c r="K180" i="26"/>
  <c r="J180" i="26"/>
  <c r="I180" i="26"/>
  <c r="H180" i="26"/>
  <c r="D180" i="26"/>
  <c r="BG179" i="26"/>
  <c r="BG178" i="26" s="1"/>
  <c r="AD179" i="26"/>
  <c r="AD178" i="26" s="1"/>
  <c r="M179" i="26"/>
  <c r="M178" i="26" s="1"/>
  <c r="G179" i="26"/>
  <c r="G178" i="26" s="1"/>
  <c r="BJ178" i="26"/>
  <c r="BI178" i="26"/>
  <c r="BH178" i="26"/>
  <c r="BF178" i="26"/>
  <c r="BE178" i="26"/>
  <c r="BD178" i="26"/>
  <c r="BC178" i="26"/>
  <c r="BB178" i="26"/>
  <c r="BA178" i="26"/>
  <c r="AZ178" i="26"/>
  <c r="AY178" i="26"/>
  <c r="AX178" i="26"/>
  <c r="AW178" i="26"/>
  <c r="AV178" i="26"/>
  <c r="AU178" i="26"/>
  <c r="AT178" i="26"/>
  <c r="AS178" i="26"/>
  <c r="AR178" i="26"/>
  <c r="AQ178" i="26"/>
  <c r="AP178" i="26"/>
  <c r="AO178" i="26"/>
  <c r="AN178" i="26"/>
  <c r="AM178" i="26"/>
  <c r="AL178" i="26"/>
  <c r="AK178" i="26"/>
  <c r="AJ178" i="26"/>
  <c r="AI178" i="26"/>
  <c r="AH178" i="26"/>
  <c r="AG178" i="26"/>
  <c r="AF178" i="26"/>
  <c r="AE178" i="26"/>
  <c r="AC178" i="26"/>
  <c r="AB178" i="26"/>
  <c r="AA178" i="26"/>
  <c r="Z178" i="26"/>
  <c r="Y178" i="26"/>
  <c r="X178" i="26"/>
  <c r="W178" i="26"/>
  <c r="V178" i="26"/>
  <c r="T178" i="26"/>
  <c r="S178" i="26"/>
  <c r="R178" i="26"/>
  <c r="Q178" i="26"/>
  <c r="P178" i="26"/>
  <c r="O178" i="26"/>
  <c r="N178" i="26"/>
  <c r="L178" i="26"/>
  <c r="K178" i="26"/>
  <c r="J178" i="26"/>
  <c r="I178" i="26"/>
  <c r="H178" i="26"/>
  <c r="D178" i="26"/>
  <c r="BG176" i="26"/>
  <c r="AD176" i="26"/>
  <c r="U176" i="26" s="1"/>
  <c r="M176" i="26"/>
  <c r="G176" i="26"/>
  <c r="BG175" i="26"/>
  <c r="AD175" i="26"/>
  <c r="U175" i="26" s="1"/>
  <c r="M175" i="26"/>
  <c r="G175" i="26"/>
  <c r="BG174" i="26"/>
  <c r="AD174" i="26"/>
  <c r="U174" i="26" s="1"/>
  <c r="M174" i="26"/>
  <c r="G174" i="26"/>
  <c r="BG173" i="26"/>
  <c r="AD173" i="26"/>
  <c r="U173" i="26" s="1"/>
  <c r="M173" i="26"/>
  <c r="G173" i="26"/>
  <c r="BG172" i="26"/>
  <c r="AD172" i="26"/>
  <c r="U172" i="26" s="1"/>
  <c r="M172" i="26"/>
  <c r="G172" i="26"/>
  <c r="BG171" i="26"/>
  <c r="AD171" i="26"/>
  <c r="U171" i="26" s="1"/>
  <c r="M171" i="26"/>
  <c r="G171" i="26"/>
  <c r="BG170" i="26"/>
  <c r="AD170" i="26"/>
  <c r="M170" i="26"/>
  <c r="G170" i="26"/>
  <c r="BG169" i="26"/>
  <c r="AD169" i="26"/>
  <c r="U169" i="26" s="1"/>
  <c r="M169" i="26"/>
  <c r="G169" i="26"/>
  <c r="BG168" i="26"/>
  <c r="AD168" i="26"/>
  <c r="U168" i="26" s="1"/>
  <c r="M168" i="26"/>
  <c r="G168" i="26"/>
  <c r="BJ167" i="26"/>
  <c r="BI167" i="26"/>
  <c r="BH167" i="26"/>
  <c r="BF167" i="26"/>
  <c r="BE167" i="26"/>
  <c r="BD167" i="26"/>
  <c r="BC167" i="26"/>
  <c r="BB167" i="26"/>
  <c r="BA167" i="26"/>
  <c r="AZ167" i="26"/>
  <c r="AY167" i="26"/>
  <c r="AX167" i="26"/>
  <c r="AW167" i="26"/>
  <c r="AV167" i="26"/>
  <c r="AU167" i="26"/>
  <c r="AT167" i="26"/>
  <c r="AS167" i="26"/>
  <c r="AR167" i="26"/>
  <c r="AQ167" i="26"/>
  <c r="AP167" i="26"/>
  <c r="AO167" i="26"/>
  <c r="AN167" i="26"/>
  <c r="AM167" i="26"/>
  <c r="AL167" i="26"/>
  <c r="AK167" i="26"/>
  <c r="AJ167" i="26"/>
  <c r="AI167" i="26"/>
  <c r="AH167" i="26"/>
  <c r="AG167" i="26"/>
  <c r="AF167" i="26"/>
  <c r="AE167" i="26"/>
  <c r="AC167" i="26"/>
  <c r="AB167" i="26"/>
  <c r="AA167" i="26"/>
  <c r="Z167" i="26"/>
  <c r="Y167" i="26"/>
  <c r="X167" i="26"/>
  <c r="W167" i="26"/>
  <c r="V167" i="26"/>
  <c r="T167" i="26"/>
  <c r="S167" i="26"/>
  <c r="R167" i="26"/>
  <c r="Q167" i="26"/>
  <c r="P167" i="26"/>
  <c r="O167" i="26"/>
  <c r="N167" i="26"/>
  <c r="L167" i="26"/>
  <c r="K167" i="26"/>
  <c r="J167" i="26"/>
  <c r="I167" i="26"/>
  <c r="H167" i="26"/>
  <c r="D167" i="26"/>
  <c r="BG166" i="26"/>
  <c r="AD166" i="26"/>
  <c r="U166" i="26" s="1"/>
  <c r="M166" i="26"/>
  <c r="G166" i="26"/>
  <c r="BG165" i="26"/>
  <c r="AD165" i="26"/>
  <c r="U165" i="26" s="1"/>
  <c r="M165" i="26"/>
  <c r="G165" i="26"/>
  <c r="BG164" i="26"/>
  <c r="U164" i="26"/>
  <c r="M164" i="26"/>
  <c r="G164" i="26"/>
  <c r="BG163" i="26"/>
  <c r="AD163" i="26"/>
  <c r="U163" i="26" s="1"/>
  <c r="M163" i="26"/>
  <c r="G163" i="26"/>
  <c r="BG162" i="26"/>
  <c r="AD162" i="26"/>
  <c r="U162" i="26" s="1"/>
  <c r="M162" i="26"/>
  <c r="G162" i="26"/>
  <c r="BG161" i="26"/>
  <c r="AD161" i="26"/>
  <c r="U161" i="26" s="1"/>
  <c r="M161" i="26"/>
  <c r="G161" i="26"/>
  <c r="BG160" i="26"/>
  <c r="AD160" i="26"/>
  <c r="U160" i="26" s="1"/>
  <c r="M160" i="26"/>
  <c r="G160" i="26"/>
  <c r="BG159" i="26"/>
  <c r="AD159" i="26"/>
  <c r="U159" i="26" s="1"/>
  <c r="M159" i="26"/>
  <c r="G159" i="26"/>
  <c r="BG158" i="26"/>
  <c r="AD158" i="26"/>
  <c r="U158" i="26" s="1"/>
  <c r="M158" i="26"/>
  <c r="G158" i="26"/>
  <c r="BJ157" i="26"/>
  <c r="BI157" i="26"/>
  <c r="BH157" i="26"/>
  <c r="BF157" i="26"/>
  <c r="BE157" i="26"/>
  <c r="BD157" i="26"/>
  <c r="BC157" i="26"/>
  <c r="BB157" i="26"/>
  <c r="BA157" i="26"/>
  <c r="AZ157" i="26"/>
  <c r="AY157" i="26"/>
  <c r="AX157" i="26"/>
  <c r="AW157" i="26"/>
  <c r="AV157" i="26"/>
  <c r="AU157" i="26"/>
  <c r="AT157" i="26"/>
  <c r="AS157" i="26"/>
  <c r="AR157" i="26"/>
  <c r="AQ157" i="26"/>
  <c r="AP157" i="26"/>
  <c r="AO157" i="26"/>
  <c r="AN157" i="26"/>
  <c r="AM157" i="26"/>
  <c r="AL157" i="26"/>
  <c r="AK157" i="26"/>
  <c r="AJ157" i="26"/>
  <c r="AI157" i="26"/>
  <c r="AH157" i="26"/>
  <c r="AG157" i="26"/>
  <c r="AF157" i="26"/>
  <c r="AE157" i="26"/>
  <c r="AC157" i="26"/>
  <c r="AB157" i="26"/>
  <c r="AA157" i="26"/>
  <c r="Z157" i="26"/>
  <c r="Y157" i="26"/>
  <c r="X157" i="26"/>
  <c r="W157" i="26"/>
  <c r="V157" i="26"/>
  <c r="T157" i="26"/>
  <c r="S157" i="26"/>
  <c r="R157" i="26"/>
  <c r="Q157" i="26"/>
  <c r="P157" i="26"/>
  <c r="O157" i="26"/>
  <c r="N157" i="26"/>
  <c r="L157" i="26"/>
  <c r="K157" i="26"/>
  <c r="J157" i="26"/>
  <c r="I157" i="26"/>
  <c r="H157" i="26"/>
  <c r="D157" i="26"/>
  <c r="BG156" i="26"/>
  <c r="AD156" i="26"/>
  <c r="U156" i="26" s="1"/>
  <c r="M156" i="26"/>
  <c r="G156" i="26"/>
  <c r="BG155" i="26"/>
  <c r="AD155" i="26"/>
  <c r="U155" i="26" s="1"/>
  <c r="M155" i="26"/>
  <c r="G155" i="26"/>
  <c r="BG154" i="26"/>
  <c r="AD154" i="26"/>
  <c r="U154" i="26" s="1"/>
  <c r="M154" i="26"/>
  <c r="G154" i="26"/>
  <c r="BG153" i="26"/>
  <c r="AD153" i="26"/>
  <c r="U153" i="26" s="1"/>
  <c r="M153" i="26"/>
  <c r="G153" i="26"/>
  <c r="BG152" i="26"/>
  <c r="AD152" i="26"/>
  <c r="M152" i="26"/>
  <c r="G152" i="26"/>
  <c r="BL151" i="26"/>
  <c r="BK151" i="26"/>
  <c r="BJ151" i="26"/>
  <c r="BI151" i="26"/>
  <c r="BH151" i="26"/>
  <c r="BF151" i="26"/>
  <c r="BE151" i="26"/>
  <c r="BD151" i="26"/>
  <c r="BC151" i="26"/>
  <c r="BB151" i="26"/>
  <c r="BA151" i="26"/>
  <c r="AZ151" i="26"/>
  <c r="AY151" i="26"/>
  <c r="AX151" i="26"/>
  <c r="AW151" i="26"/>
  <c r="AV151" i="26"/>
  <c r="AU151" i="26"/>
  <c r="AT151" i="26"/>
  <c r="AS151" i="26"/>
  <c r="AR151" i="26"/>
  <c r="AQ151" i="26"/>
  <c r="AP151" i="26"/>
  <c r="AO151" i="26"/>
  <c r="AN151" i="26"/>
  <c r="AM151" i="26"/>
  <c r="AL151" i="26"/>
  <c r="AK151" i="26"/>
  <c r="AJ151" i="26"/>
  <c r="AI151" i="26"/>
  <c r="AH151" i="26"/>
  <c r="AG151" i="26"/>
  <c r="AF151" i="26"/>
  <c r="AE151" i="26"/>
  <c r="AC151" i="26"/>
  <c r="AB151" i="26"/>
  <c r="AA151" i="26"/>
  <c r="Z151" i="26"/>
  <c r="Y151" i="26"/>
  <c r="X151" i="26"/>
  <c r="W151" i="26"/>
  <c r="V151" i="26"/>
  <c r="T151" i="26"/>
  <c r="S151" i="26"/>
  <c r="R151" i="26"/>
  <c r="Q151" i="26"/>
  <c r="P151" i="26"/>
  <c r="O151" i="26"/>
  <c r="N151" i="26"/>
  <c r="L151" i="26"/>
  <c r="K151" i="26"/>
  <c r="J151" i="26"/>
  <c r="I151" i="26"/>
  <c r="H151" i="26"/>
  <c r="D151" i="26"/>
  <c r="BG150" i="26"/>
  <c r="BG149" i="26" s="1"/>
  <c r="AD150" i="26"/>
  <c r="U150" i="26" s="1"/>
  <c r="U149" i="26" s="1"/>
  <c r="M150" i="26"/>
  <c r="M149" i="26" s="1"/>
  <c r="G150" i="26"/>
  <c r="G149" i="26" s="1"/>
  <c r="BJ149" i="26"/>
  <c r="BI149" i="26"/>
  <c r="BH149" i="26"/>
  <c r="BF149" i="26"/>
  <c r="BE149" i="26"/>
  <c r="BD149" i="26"/>
  <c r="BC149" i="26"/>
  <c r="BB149" i="26"/>
  <c r="BA149" i="26"/>
  <c r="AZ149" i="26"/>
  <c r="AY149" i="26"/>
  <c r="AX149" i="26"/>
  <c r="AW149" i="26"/>
  <c r="AV149" i="26"/>
  <c r="AU149" i="26"/>
  <c r="AT149" i="26"/>
  <c r="AS149" i="26"/>
  <c r="AR149" i="26"/>
  <c r="AQ149" i="26"/>
  <c r="AP149" i="26"/>
  <c r="AO149" i="26"/>
  <c r="AN149" i="26"/>
  <c r="AM149" i="26"/>
  <c r="AL149" i="26"/>
  <c r="AK149" i="26"/>
  <c r="AJ149" i="26"/>
  <c r="AI149" i="26"/>
  <c r="AH149" i="26"/>
  <c r="AG149" i="26"/>
  <c r="AF149" i="26"/>
  <c r="AE149" i="26"/>
  <c r="AC149" i="26"/>
  <c r="AB149" i="26"/>
  <c r="AA149" i="26"/>
  <c r="Z149" i="26"/>
  <c r="Y149" i="26"/>
  <c r="X149" i="26"/>
  <c r="W149" i="26"/>
  <c r="V149" i="26"/>
  <c r="T149" i="26"/>
  <c r="S149" i="26"/>
  <c r="R149" i="26"/>
  <c r="Q149" i="26"/>
  <c r="P149" i="26"/>
  <c r="O149" i="26"/>
  <c r="N149" i="26"/>
  <c r="L149" i="26"/>
  <c r="K149" i="26"/>
  <c r="J149" i="26"/>
  <c r="I149" i="26"/>
  <c r="H149" i="26"/>
  <c r="D149" i="26"/>
  <c r="BG148" i="26"/>
  <c r="AD148" i="26"/>
  <c r="U148" i="26" s="1"/>
  <c r="M148" i="26"/>
  <c r="G148" i="26"/>
  <c r="BG147" i="26"/>
  <c r="AD147" i="26"/>
  <c r="U147" i="26" s="1"/>
  <c r="M147" i="26"/>
  <c r="G147" i="26"/>
  <c r="BG146" i="26"/>
  <c r="AD146" i="26"/>
  <c r="U146" i="26" s="1"/>
  <c r="M146" i="26"/>
  <c r="G146" i="26"/>
  <c r="BG145" i="26"/>
  <c r="AD145" i="26"/>
  <c r="U145" i="26" s="1"/>
  <c r="M145" i="26"/>
  <c r="G145" i="26"/>
  <c r="BG144" i="26"/>
  <c r="AD144" i="26"/>
  <c r="U144" i="26" s="1"/>
  <c r="M144" i="26"/>
  <c r="G144" i="26"/>
  <c r="BG143" i="26"/>
  <c r="AD143" i="26"/>
  <c r="U143" i="26" s="1"/>
  <c r="M143" i="26"/>
  <c r="G143" i="26"/>
  <c r="BL142" i="26"/>
  <c r="BK142" i="26"/>
  <c r="BJ142" i="26"/>
  <c r="BI142" i="26"/>
  <c r="BH142" i="26"/>
  <c r="BF142" i="26"/>
  <c r="BE142" i="26"/>
  <c r="BD142" i="26"/>
  <c r="BC142" i="26"/>
  <c r="BB142" i="26"/>
  <c r="BA142" i="26"/>
  <c r="AZ142" i="26"/>
  <c r="AY142" i="26"/>
  <c r="AX142" i="26"/>
  <c r="AW142" i="26"/>
  <c r="AV142" i="26"/>
  <c r="AU142" i="26"/>
  <c r="AT142" i="26"/>
  <c r="AS142" i="26"/>
  <c r="AR142" i="26"/>
  <c r="AQ142" i="26"/>
  <c r="AP142" i="26"/>
  <c r="AO142" i="26"/>
  <c r="AN142" i="26"/>
  <c r="AM142" i="26"/>
  <c r="AL142" i="26"/>
  <c r="AK142" i="26"/>
  <c r="AJ142" i="26"/>
  <c r="AI142" i="26"/>
  <c r="AH142" i="26"/>
  <c r="AG142" i="26"/>
  <c r="AF142" i="26"/>
  <c r="AE142" i="26"/>
  <c r="AC142" i="26"/>
  <c r="AB142" i="26"/>
  <c r="AA142" i="26"/>
  <c r="Z142" i="26"/>
  <c r="Y142" i="26"/>
  <c r="X142" i="26"/>
  <c r="W142" i="26"/>
  <c r="V142" i="26"/>
  <c r="T142" i="26"/>
  <c r="S142" i="26"/>
  <c r="R142" i="26"/>
  <c r="Q142" i="26"/>
  <c r="P142" i="26"/>
  <c r="O142" i="26"/>
  <c r="N142" i="26"/>
  <c r="L142" i="26"/>
  <c r="K142" i="26"/>
  <c r="J142" i="26"/>
  <c r="I142" i="26"/>
  <c r="H142" i="26"/>
  <c r="D142" i="26"/>
  <c r="BG140" i="26"/>
  <c r="U140" i="26"/>
  <c r="M140" i="26"/>
  <c r="G140" i="26"/>
  <c r="BJ139" i="26"/>
  <c r="BJ138" i="26" s="1"/>
  <c r="BI139" i="26"/>
  <c r="BI138" i="26" s="1"/>
  <c r="BH139" i="26"/>
  <c r="BF139" i="26"/>
  <c r="BF138" i="26" s="1"/>
  <c r="BE139" i="26"/>
  <c r="BE138" i="26" s="1"/>
  <c r="BD139" i="26"/>
  <c r="BD138" i="26" s="1"/>
  <c r="BC139" i="26"/>
  <c r="BC138" i="26" s="1"/>
  <c r="BB139" i="26"/>
  <c r="BB138" i="26" s="1"/>
  <c r="BA139" i="26"/>
  <c r="BA138" i="26" s="1"/>
  <c r="AZ139" i="26"/>
  <c r="AZ138" i="26" s="1"/>
  <c r="AY139" i="26"/>
  <c r="AY138" i="26" s="1"/>
  <c r="AX139" i="26"/>
  <c r="AX138" i="26" s="1"/>
  <c r="AW139" i="26"/>
  <c r="AW138" i="26" s="1"/>
  <c r="AV139" i="26"/>
  <c r="AV138" i="26" s="1"/>
  <c r="AU139" i="26"/>
  <c r="AU138" i="26" s="1"/>
  <c r="AT139" i="26"/>
  <c r="AT138" i="26" s="1"/>
  <c r="AS139" i="26"/>
  <c r="AS138" i="26" s="1"/>
  <c r="AR139" i="26"/>
  <c r="AR138" i="26" s="1"/>
  <c r="AQ139" i="26"/>
  <c r="AQ138" i="26" s="1"/>
  <c r="AP139" i="26"/>
  <c r="AP138" i="26" s="1"/>
  <c r="AO139" i="26"/>
  <c r="AO138" i="26" s="1"/>
  <c r="AN139" i="26"/>
  <c r="AN138" i="26" s="1"/>
  <c r="AM139" i="26"/>
  <c r="AM138" i="26" s="1"/>
  <c r="AL139" i="26"/>
  <c r="AL138" i="26" s="1"/>
  <c r="AK139" i="26"/>
  <c r="AK138" i="26" s="1"/>
  <c r="AJ139" i="26"/>
  <c r="AJ138" i="26" s="1"/>
  <c r="AI139" i="26"/>
  <c r="AI138" i="26" s="1"/>
  <c r="AH139" i="26"/>
  <c r="AH138" i="26" s="1"/>
  <c r="AG139" i="26"/>
  <c r="AG138" i="26" s="1"/>
  <c r="AF139" i="26"/>
  <c r="AF138" i="26" s="1"/>
  <c r="AE139" i="26"/>
  <c r="AE138" i="26" s="1"/>
  <c r="AD139" i="26"/>
  <c r="AC139" i="26"/>
  <c r="AC138" i="26" s="1"/>
  <c r="AB139" i="26"/>
  <c r="AB138" i="26" s="1"/>
  <c r="AA139" i="26"/>
  <c r="AA138" i="26" s="1"/>
  <c r="Z139" i="26"/>
  <c r="Z138" i="26" s="1"/>
  <c r="Y139" i="26"/>
  <c r="Y138" i="26" s="1"/>
  <c r="X139" i="26"/>
  <c r="X138" i="26" s="1"/>
  <c r="W139" i="26"/>
  <c r="W138" i="26" s="1"/>
  <c r="V139" i="26"/>
  <c r="V138" i="26" s="1"/>
  <c r="T139" i="26"/>
  <c r="T138" i="26" s="1"/>
  <c r="S139" i="26"/>
  <c r="S138" i="26" s="1"/>
  <c r="R139" i="26"/>
  <c r="R138" i="26" s="1"/>
  <c r="Q139" i="26"/>
  <c r="Q138" i="26" s="1"/>
  <c r="P139" i="26"/>
  <c r="P138" i="26" s="1"/>
  <c r="O139" i="26"/>
  <c r="O138" i="26" s="1"/>
  <c r="N139" i="26"/>
  <c r="N138" i="26" s="1"/>
  <c r="L139" i="26"/>
  <c r="L138" i="26" s="1"/>
  <c r="K139" i="26"/>
  <c r="K138" i="26" s="1"/>
  <c r="J139" i="26"/>
  <c r="J138" i="26" s="1"/>
  <c r="I139" i="26"/>
  <c r="I138" i="26" s="1"/>
  <c r="H139" i="26"/>
  <c r="H138" i="26" s="1"/>
  <c r="D139" i="26"/>
  <c r="D138" i="26" s="1"/>
  <c r="AD138" i="26"/>
  <c r="BG136" i="26"/>
  <c r="AD136" i="26"/>
  <c r="U136" i="26" s="1"/>
  <c r="M136" i="26"/>
  <c r="G136" i="26"/>
  <c r="BG135" i="26"/>
  <c r="AD135" i="26"/>
  <c r="U135" i="26" s="1"/>
  <c r="M135" i="26"/>
  <c r="G135" i="26"/>
  <c r="AD134" i="26"/>
  <c r="M134" i="26"/>
  <c r="G134" i="26"/>
  <c r="BG133" i="26"/>
  <c r="U133" i="26"/>
  <c r="M133" i="26"/>
  <c r="G133" i="26"/>
  <c r="BG132" i="26"/>
  <c r="U132" i="26"/>
  <c r="M132" i="26"/>
  <c r="G132" i="26"/>
  <c r="BG131" i="26"/>
  <c r="U131" i="26"/>
  <c r="M131" i="26"/>
  <c r="G131" i="26"/>
  <c r="BG130" i="26"/>
  <c r="U130" i="26"/>
  <c r="M130" i="26"/>
  <c r="G130" i="26"/>
  <c r="BJ129" i="26"/>
  <c r="BI129" i="26"/>
  <c r="BH129" i="26"/>
  <c r="BF129" i="26"/>
  <c r="BE129" i="26"/>
  <c r="BD129" i="26"/>
  <c r="BC129" i="26"/>
  <c r="BB129" i="26"/>
  <c r="BA129" i="26"/>
  <c r="AZ129" i="26"/>
  <c r="AY129" i="26"/>
  <c r="AX129" i="26"/>
  <c r="AW129" i="26"/>
  <c r="AV129" i="26"/>
  <c r="AU129" i="26"/>
  <c r="AT129" i="26"/>
  <c r="AS129" i="26"/>
  <c r="AR129" i="26"/>
  <c r="AQ129" i="26"/>
  <c r="AP129" i="26"/>
  <c r="AO129" i="26"/>
  <c r="AN129" i="26"/>
  <c r="AM129" i="26"/>
  <c r="AL129" i="26"/>
  <c r="AK129" i="26"/>
  <c r="AJ129" i="26"/>
  <c r="AI129" i="26"/>
  <c r="AH129" i="26"/>
  <c r="AG129" i="26"/>
  <c r="AF129" i="26"/>
  <c r="AE129" i="26"/>
  <c r="AC129" i="26"/>
  <c r="AB129" i="26"/>
  <c r="AA129" i="26"/>
  <c r="Z129" i="26"/>
  <c r="Y129" i="26"/>
  <c r="X129" i="26"/>
  <c r="W129" i="26"/>
  <c r="V129" i="26"/>
  <c r="T129" i="26"/>
  <c r="S129" i="26"/>
  <c r="R129" i="26"/>
  <c r="Q129" i="26"/>
  <c r="P129" i="26"/>
  <c r="O129" i="26"/>
  <c r="N129" i="26"/>
  <c r="L129" i="26"/>
  <c r="K129" i="26"/>
  <c r="J129" i="26"/>
  <c r="I129" i="26"/>
  <c r="H129" i="26"/>
  <c r="D129" i="26"/>
  <c r="BG128" i="26"/>
  <c r="U128" i="26"/>
  <c r="M128" i="26"/>
  <c r="G128" i="26"/>
  <c r="C128" i="26"/>
  <c r="BG127" i="26"/>
  <c r="U127" i="26"/>
  <c r="M127" i="26"/>
  <c r="G127" i="26"/>
  <c r="C127" i="26"/>
  <c r="BG126" i="26"/>
  <c r="U126" i="26"/>
  <c r="M126" i="26"/>
  <c r="G126" i="26"/>
  <c r="C126" i="26"/>
  <c r="BG124" i="26"/>
  <c r="BG123" i="26" s="1"/>
  <c r="AD124" i="26"/>
  <c r="AD123" i="26" s="1"/>
  <c r="M124" i="26"/>
  <c r="M123" i="26" s="1"/>
  <c r="G124" i="26"/>
  <c r="G123" i="26" s="1"/>
  <c r="BF123" i="26"/>
  <c r="BE123" i="26"/>
  <c r="BD123" i="26"/>
  <c r="BC123" i="26"/>
  <c r="BB123" i="26"/>
  <c r="BA123" i="26"/>
  <c r="AZ123" i="26"/>
  <c r="AY123" i="26"/>
  <c r="AX123" i="26"/>
  <c r="AW123" i="26"/>
  <c r="AV123" i="26"/>
  <c r="AU123" i="26"/>
  <c r="AT123" i="26"/>
  <c r="AS123" i="26"/>
  <c r="AR123" i="26"/>
  <c r="AQ123" i="26"/>
  <c r="AP123" i="26"/>
  <c r="AO123" i="26"/>
  <c r="AN123" i="26"/>
  <c r="AM123" i="26"/>
  <c r="AL123" i="26"/>
  <c r="AK123" i="26"/>
  <c r="AJ123" i="26"/>
  <c r="AI123" i="26"/>
  <c r="AH123" i="26"/>
  <c r="AG123" i="26"/>
  <c r="AF123" i="26"/>
  <c r="AE123" i="26"/>
  <c r="AC123" i="26"/>
  <c r="AB123" i="26"/>
  <c r="AA123" i="26"/>
  <c r="Z123" i="26"/>
  <c r="Y123" i="26"/>
  <c r="X123" i="26"/>
  <c r="W123" i="26"/>
  <c r="V123" i="26"/>
  <c r="T123" i="26"/>
  <c r="S123" i="26"/>
  <c r="R123" i="26"/>
  <c r="Q123" i="26"/>
  <c r="P123" i="26"/>
  <c r="O123" i="26"/>
  <c r="N123" i="26"/>
  <c r="L123" i="26"/>
  <c r="K123" i="26"/>
  <c r="J123" i="26"/>
  <c r="I123" i="26"/>
  <c r="H123" i="26"/>
  <c r="D123" i="26"/>
  <c r="BG122" i="26"/>
  <c r="AD122" i="26"/>
  <c r="U122" i="26" s="1"/>
  <c r="M122" i="26"/>
  <c r="G122" i="26"/>
  <c r="BG121" i="26"/>
  <c r="AD121" i="26"/>
  <c r="M121" i="26"/>
  <c r="G121" i="26"/>
  <c r="BK120" i="26"/>
  <c r="BJ120" i="26"/>
  <c r="BI120" i="26"/>
  <c r="BH120" i="26"/>
  <c r="BF120" i="26"/>
  <c r="BE120" i="26"/>
  <c r="BD120" i="26"/>
  <c r="BC120" i="26"/>
  <c r="BB120" i="26"/>
  <c r="BA120" i="26"/>
  <c r="AZ120" i="26"/>
  <c r="AY120" i="26"/>
  <c r="AX120" i="26"/>
  <c r="AW120" i="26"/>
  <c r="AV120" i="26"/>
  <c r="AU120" i="26"/>
  <c r="AT120" i="26"/>
  <c r="AS120" i="26"/>
  <c r="AR120" i="26"/>
  <c r="AQ120" i="26"/>
  <c r="AP120" i="26"/>
  <c r="AO120" i="26"/>
  <c r="AN120" i="26"/>
  <c r="AM120" i="26"/>
  <c r="AL120" i="26"/>
  <c r="AK120" i="26"/>
  <c r="AJ120" i="26"/>
  <c r="AI120" i="26"/>
  <c r="AH120" i="26"/>
  <c r="AG120" i="26"/>
  <c r="AF120" i="26"/>
  <c r="AE120" i="26"/>
  <c r="AC120" i="26"/>
  <c r="AB120" i="26"/>
  <c r="AA120" i="26"/>
  <c r="Z120" i="26"/>
  <c r="Y120" i="26"/>
  <c r="X120" i="26"/>
  <c r="W120" i="26"/>
  <c r="V120" i="26"/>
  <c r="T120" i="26"/>
  <c r="S120" i="26"/>
  <c r="R120" i="26"/>
  <c r="Q120" i="26"/>
  <c r="P120" i="26"/>
  <c r="O120" i="26"/>
  <c r="N120" i="26"/>
  <c r="L120" i="26"/>
  <c r="K120" i="26"/>
  <c r="J120" i="26"/>
  <c r="I120" i="26"/>
  <c r="H120" i="26"/>
  <c r="D120" i="26"/>
  <c r="BG119" i="26"/>
  <c r="AD119" i="26"/>
  <c r="U119" i="26" s="1"/>
  <c r="M119" i="26"/>
  <c r="G119" i="26"/>
  <c r="BJ118" i="26"/>
  <c r="BI118" i="26"/>
  <c r="BH118" i="26"/>
  <c r="BF118" i="26"/>
  <c r="BE118" i="26"/>
  <c r="BD118" i="26"/>
  <c r="BC118" i="26"/>
  <c r="BB118" i="26"/>
  <c r="BA118" i="26"/>
  <c r="AZ118" i="26"/>
  <c r="AY118" i="26"/>
  <c r="AX118" i="26"/>
  <c r="AW118" i="26"/>
  <c r="AV118" i="26"/>
  <c r="AU118" i="26"/>
  <c r="AT118" i="26"/>
  <c r="AS118" i="26"/>
  <c r="AR118" i="26"/>
  <c r="AQ118" i="26"/>
  <c r="AP118" i="26"/>
  <c r="AO118" i="26"/>
  <c r="AN118" i="26"/>
  <c r="AM118" i="26"/>
  <c r="AL118" i="26"/>
  <c r="AK118" i="26"/>
  <c r="AJ118" i="26"/>
  <c r="AI118" i="26"/>
  <c r="AH118" i="26"/>
  <c r="AG118" i="26"/>
  <c r="AF118" i="26"/>
  <c r="AE118" i="26"/>
  <c r="AC118" i="26"/>
  <c r="AB118" i="26"/>
  <c r="AA118" i="26"/>
  <c r="Z118" i="26"/>
  <c r="Y118" i="26"/>
  <c r="X118" i="26"/>
  <c r="W118" i="26"/>
  <c r="V118" i="26"/>
  <c r="T118" i="26"/>
  <c r="S118" i="26"/>
  <c r="R118" i="26"/>
  <c r="Q118" i="26"/>
  <c r="P118" i="26"/>
  <c r="O118" i="26"/>
  <c r="N118" i="26"/>
  <c r="L118" i="26"/>
  <c r="K118" i="26"/>
  <c r="J118" i="26"/>
  <c r="I118" i="26"/>
  <c r="H118" i="26"/>
  <c r="D118" i="26"/>
  <c r="BG117" i="26"/>
  <c r="U117" i="26"/>
  <c r="M117" i="26"/>
  <c r="G117" i="26"/>
  <c r="BG116" i="26"/>
  <c r="U116" i="26"/>
  <c r="M116" i="26"/>
  <c r="G116" i="26"/>
  <c r="BG115" i="26"/>
  <c r="U115" i="26"/>
  <c r="M115" i="26"/>
  <c r="G115" i="26"/>
  <c r="C115" i="26"/>
  <c r="BG114" i="26"/>
  <c r="U114" i="26"/>
  <c r="M114" i="26"/>
  <c r="G114" i="26"/>
  <c r="BJ113" i="26"/>
  <c r="BI113" i="26"/>
  <c r="BH113" i="26"/>
  <c r="BF113" i="26"/>
  <c r="BE113" i="26"/>
  <c r="BD113" i="26"/>
  <c r="BC113" i="26"/>
  <c r="BB113" i="26"/>
  <c r="BA113" i="26"/>
  <c r="AZ113" i="26"/>
  <c r="AY113" i="26"/>
  <c r="AX113" i="26"/>
  <c r="AW113" i="26"/>
  <c r="AV113" i="26"/>
  <c r="AU113" i="26"/>
  <c r="AT113" i="26"/>
  <c r="AS113" i="26"/>
  <c r="AR113" i="26"/>
  <c r="AQ113" i="26"/>
  <c r="AP113" i="26"/>
  <c r="AO113" i="26"/>
  <c r="AN113" i="26"/>
  <c r="AM113" i="26"/>
  <c r="AL113" i="26"/>
  <c r="AK113" i="26"/>
  <c r="AJ113" i="26"/>
  <c r="AI113" i="26"/>
  <c r="AH113" i="26"/>
  <c r="AG113" i="26"/>
  <c r="AF113" i="26"/>
  <c r="AE113" i="26"/>
  <c r="AD113" i="26"/>
  <c r="AC113" i="26"/>
  <c r="AB113" i="26"/>
  <c r="AA113" i="26"/>
  <c r="Z113" i="26"/>
  <c r="Y113" i="26"/>
  <c r="X113" i="26"/>
  <c r="W113" i="26"/>
  <c r="V113" i="26"/>
  <c r="T113" i="26"/>
  <c r="S113" i="26"/>
  <c r="R113" i="26"/>
  <c r="Q113" i="26"/>
  <c r="P113" i="26"/>
  <c r="O113" i="26"/>
  <c r="N113" i="26"/>
  <c r="L113" i="26"/>
  <c r="K113" i="26"/>
  <c r="J113" i="26"/>
  <c r="I113" i="26"/>
  <c r="H113" i="26"/>
  <c r="D113" i="26"/>
  <c r="C113" i="26"/>
  <c r="BG112" i="26"/>
  <c r="U112" i="26"/>
  <c r="M112" i="26"/>
  <c r="G112" i="26"/>
  <c r="C112" i="26"/>
  <c r="BG111" i="26"/>
  <c r="U111" i="26"/>
  <c r="M111" i="26"/>
  <c r="G111" i="26"/>
  <c r="C111" i="26"/>
  <c r="BG110" i="26"/>
  <c r="AD110" i="26"/>
  <c r="U110" i="26" s="1"/>
  <c r="M110" i="26"/>
  <c r="G110" i="26"/>
  <c r="BG109" i="26"/>
  <c r="AD109" i="26"/>
  <c r="U109" i="26" s="1"/>
  <c r="M109" i="26"/>
  <c r="G109" i="26"/>
  <c r="BG108" i="26"/>
  <c r="AD108" i="26"/>
  <c r="M108" i="26"/>
  <c r="G108" i="26"/>
  <c r="BJ107" i="26"/>
  <c r="BI107" i="26"/>
  <c r="BH107" i="26"/>
  <c r="BF107" i="26"/>
  <c r="BE107" i="26"/>
  <c r="BD107" i="26"/>
  <c r="BC107" i="26"/>
  <c r="BB107" i="26"/>
  <c r="BA107" i="26"/>
  <c r="AZ107" i="26"/>
  <c r="AY107" i="26"/>
  <c r="AX107" i="26"/>
  <c r="AW107" i="26"/>
  <c r="AV107" i="26"/>
  <c r="AU107" i="26"/>
  <c r="AT107" i="26"/>
  <c r="AS107" i="26"/>
  <c r="AR107" i="26"/>
  <c r="AQ107" i="26"/>
  <c r="AP107" i="26"/>
  <c r="AO107" i="26"/>
  <c r="AN107" i="26"/>
  <c r="AM107" i="26"/>
  <c r="AL107" i="26"/>
  <c r="AK107" i="26"/>
  <c r="AJ107" i="26"/>
  <c r="AI107" i="26"/>
  <c r="AH107" i="26"/>
  <c r="AG107" i="26"/>
  <c r="AF107" i="26"/>
  <c r="AE107" i="26"/>
  <c r="AC107" i="26"/>
  <c r="AB107" i="26"/>
  <c r="AA107" i="26"/>
  <c r="Z107" i="26"/>
  <c r="Y107" i="26"/>
  <c r="X107" i="26"/>
  <c r="W107" i="26"/>
  <c r="V107" i="26"/>
  <c r="T107" i="26"/>
  <c r="S107" i="26"/>
  <c r="R107" i="26"/>
  <c r="Q107" i="26"/>
  <c r="P107" i="26"/>
  <c r="O107" i="26"/>
  <c r="N107" i="26"/>
  <c r="L107" i="26"/>
  <c r="K107" i="26"/>
  <c r="J107" i="26"/>
  <c r="I107" i="26"/>
  <c r="H107" i="26"/>
  <c r="D107" i="26"/>
  <c r="BG106" i="26"/>
  <c r="U106" i="26"/>
  <c r="M106" i="26"/>
  <c r="G106" i="26"/>
  <c r="BG105" i="26"/>
  <c r="U105" i="26"/>
  <c r="M105" i="26"/>
  <c r="G105" i="26"/>
  <c r="BJ104" i="26"/>
  <c r="BI104" i="26"/>
  <c r="BH104" i="26"/>
  <c r="BF104" i="26"/>
  <c r="BE104" i="26"/>
  <c r="BD104" i="26"/>
  <c r="BC104" i="26"/>
  <c r="BB104" i="26"/>
  <c r="BA104" i="26"/>
  <c r="AZ104" i="26"/>
  <c r="AY104" i="26"/>
  <c r="AX104" i="26"/>
  <c r="AW104" i="26"/>
  <c r="AV104" i="26"/>
  <c r="AU104" i="26"/>
  <c r="AT104" i="26"/>
  <c r="AS104" i="26"/>
  <c r="AR104" i="26"/>
  <c r="AQ104" i="26"/>
  <c r="AP104" i="26"/>
  <c r="AO104" i="26"/>
  <c r="AN104" i="26"/>
  <c r="AM104" i="26"/>
  <c r="AL104" i="26"/>
  <c r="AK104" i="26"/>
  <c r="AJ104" i="26"/>
  <c r="AI104" i="26"/>
  <c r="AH104" i="26"/>
  <c r="AG104" i="26"/>
  <c r="AF104" i="26"/>
  <c r="AE104" i="26"/>
  <c r="AD104" i="26"/>
  <c r="AC104" i="26"/>
  <c r="AB104" i="26"/>
  <c r="AA104" i="26"/>
  <c r="Z104" i="26"/>
  <c r="Y104" i="26"/>
  <c r="X104" i="26"/>
  <c r="W104" i="26"/>
  <c r="V104" i="26"/>
  <c r="T104" i="26"/>
  <c r="S104" i="26"/>
  <c r="R104" i="26"/>
  <c r="Q104" i="26"/>
  <c r="P104" i="26"/>
  <c r="O104" i="26"/>
  <c r="N104" i="26"/>
  <c r="L104" i="26"/>
  <c r="K104" i="26"/>
  <c r="J104" i="26"/>
  <c r="I104" i="26"/>
  <c r="H104" i="26"/>
  <c r="D104" i="26"/>
  <c r="C104" i="26"/>
  <c r="BG103" i="26"/>
  <c r="U103" i="26"/>
  <c r="M103" i="26"/>
  <c r="G103" i="26"/>
  <c r="BG102" i="26"/>
  <c r="U102" i="26"/>
  <c r="M102" i="26"/>
  <c r="G102" i="26"/>
  <c r="C102" i="26"/>
  <c r="BG101" i="26"/>
  <c r="BG100" i="26" s="1"/>
  <c r="U101" i="26"/>
  <c r="U100" i="26" s="1"/>
  <c r="M101" i="26"/>
  <c r="M100" i="26" s="1"/>
  <c r="G101" i="26"/>
  <c r="G100" i="26" s="1"/>
  <c r="BJ100" i="26"/>
  <c r="BI100" i="26"/>
  <c r="BH100" i="26"/>
  <c r="BF100" i="26"/>
  <c r="BE100" i="26"/>
  <c r="BD100" i="26"/>
  <c r="BC100" i="26"/>
  <c r="BB100" i="26"/>
  <c r="BA100" i="26"/>
  <c r="AZ100" i="26"/>
  <c r="AY100" i="26"/>
  <c r="AX100" i="26"/>
  <c r="AW100" i="26"/>
  <c r="AV100" i="26"/>
  <c r="AU100" i="26"/>
  <c r="AT100" i="26"/>
  <c r="AS100" i="26"/>
  <c r="AR100" i="26"/>
  <c r="AQ100" i="26"/>
  <c r="AP100" i="26"/>
  <c r="AO100" i="26"/>
  <c r="AN100" i="26"/>
  <c r="AM100" i="26"/>
  <c r="AL100" i="26"/>
  <c r="AK100" i="26"/>
  <c r="AJ100" i="26"/>
  <c r="AI100" i="26"/>
  <c r="AH100" i="26"/>
  <c r="AG100" i="26"/>
  <c r="AF100" i="26"/>
  <c r="AE100" i="26"/>
  <c r="AD100" i="26"/>
  <c r="AC100" i="26"/>
  <c r="AB100" i="26"/>
  <c r="AA100" i="26"/>
  <c r="Z100" i="26"/>
  <c r="Y100" i="26"/>
  <c r="X100" i="26"/>
  <c r="W100" i="26"/>
  <c r="V100" i="26"/>
  <c r="T100" i="26"/>
  <c r="S100" i="26"/>
  <c r="R100" i="26"/>
  <c r="Q100" i="26"/>
  <c r="P100" i="26"/>
  <c r="O100" i="26"/>
  <c r="N100" i="26"/>
  <c r="L100" i="26"/>
  <c r="K100" i="26"/>
  <c r="J100" i="26"/>
  <c r="I100" i="26"/>
  <c r="H100" i="26"/>
  <c r="E100" i="26"/>
  <c r="D100" i="26"/>
  <c r="C100" i="26"/>
  <c r="BG99" i="26"/>
  <c r="AD99" i="26"/>
  <c r="U99" i="26" s="1"/>
  <c r="M99" i="26"/>
  <c r="G99" i="26"/>
  <c r="BG98" i="26"/>
  <c r="AD98" i="26"/>
  <c r="U98" i="26" s="1"/>
  <c r="M98" i="26"/>
  <c r="G98" i="26"/>
  <c r="BG97" i="26"/>
  <c r="AD97" i="26"/>
  <c r="M97" i="26"/>
  <c r="G97" i="26"/>
  <c r="BG96" i="26"/>
  <c r="U96" i="26"/>
  <c r="M96" i="26"/>
  <c r="G96" i="26"/>
  <c r="BG95" i="26"/>
  <c r="AD95" i="26"/>
  <c r="U95" i="26" s="1"/>
  <c r="G95" i="26"/>
  <c r="F95" i="26" s="1"/>
  <c r="BG94" i="26"/>
  <c r="AD94" i="26"/>
  <c r="U94" i="26" s="1"/>
  <c r="M94" i="26"/>
  <c r="G94" i="26"/>
  <c r="BG93" i="26"/>
  <c r="AD93" i="26"/>
  <c r="U93" i="26" s="1"/>
  <c r="M93" i="26"/>
  <c r="G93" i="26"/>
  <c r="BG92" i="26"/>
  <c r="AD92" i="26"/>
  <c r="U92" i="26" s="1"/>
  <c r="M92" i="26"/>
  <c r="G92" i="26"/>
  <c r="BG91" i="26"/>
  <c r="AD91" i="26"/>
  <c r="U91" i="26" s="1"/>
  <c r="M91" i="26"/>
  <c r="G91" i="26"/>
  <c r="AD90" i="26"/>
  <c r="U90" i="26" s="1"/>
  <c r="M90" i="26"/>
  <c r="G90" i="26"/>
  <c r="BG89" i="26"/>
  <c r="AD89" i="26"/>
  <c r="U89" i="26" s="1"/>
  <c r="M89" i="26"/>
  <c r="G89" i="26"/>
  <c r="BG88" i="26"/>
  <c r="AD88" i="26"/>
  <c r="U88" i="26" s="1"/>
  <c r="M88" i="26"/>
  <c r="G88" i="26"/>
  <c r="BG87" i="26"/>
  <c r="AD87" i="26"/>
  <c r="U87" i="26" s="1"/>
  <c r="M87" i="26"/>
  <c r="G87" i="26"/>
  <c r="BJ86" i="26"/>
  <c r="BI86" i="26"/>
  <c r="BH86" i="26"/>
  <c r="BF86" i="26"/>
  <c r="BE86" i="26"/>
  <c r="BD86" i="26"/>
  <c r="BC86" i="26"/>
  <c r="BB86" i="26"/>
  <c r="BA86" i="26"/>
  <c r="AZ86" i="26"/>
  <c r="AY86" i="26"/>
  <c r="AX86" i="26"/>
  <c r="AW86" i="26"/>
  <c r="AV86" i="26"/>
  <c r="AU86" i="26"/>
  <c r="AT86" i="26"/>
  <c r="AS86" i="26"/>
  <c r="AR86" i="26"/>
  <c r="AQ86" i="26"/>
  <c r="AP86" i="26"/>
  <c r="AO86" i="26"/>
  <c r="AN86" i="26"/>
  <c r="AM86" i="26"/>
  <c r="AL86" i="26"/>
  <c r="AK86" i="26"/>
  <c r="AJ86" i="26"/>
  <c r="AI86" i="26"/>
  <c r="AH86" i="26"/>
  <c r="AG86" i="26"/>
  <c r="AF86" i="26"/>
  <c r="AE86" i="26"/>
  <c r="AC86" i="26"/>
  <c r="AB86" i="26"/>
  <c r="AA86" i="26"/>
  <c r="Z86" i="26"/>
  <c r="Y86" i="26"/>
  <c r="X86" i="26"/>
  <c r="W86" i="26"/>
  <c r="V86" i="26"/>
  <c r="T86" i="26"/>
  <c r="S86" i="26"/>
  <c r="R86" i="26"/>
  <c r="Q86" i="26"/>
  <c r="P86" i="26"/>
  <c r="O86" i="26"/>
  <c r="N86" i="26"/>
  <c r="L86" i="26"/>
  <c r="K86" i="26"/>
  <c r="J86" i="26"/>
  <c r="I86" i="26"/>
  <c r="H86" i="26"/>
  <c r="D86" i="26"/>
  <c r="BG85" i="26"/>
  <c r="AD85" i="26"/>
  <c r="U85" i="26" s="1"/>
  <c r="M85" i="26"/>
  <c r="G85" i="26"/>
  <c r="BJ84" i="26"/>
  <c r="BI84" i="26"/>
  <c r="BH84" i="26"/>
  <c r="BF84" i="26"/>
  <c r="BE84" i="26"/>
  <c r="BD84" i="26"/>
  <c r="BC84" i="26"/>
  <c r="BB84" i="26"/>
  <c r="BA84" i="26"/>
  <c r="AZ84" i="26"/>
  <c r="AY84" i="26"/>
  <c r="AX84" i="26"/>
  <c r="AW84" i="26"/>
  <c r="AV84" i="26"/>
  <c r="AU84" i="26"/>
  <c r="AT84" i="26"/>
  <c r="AS84" i="26"/>
  <c r="AR84" i="26"/>
  <c r="AQ84" i="26"/>
  <c r="AP84" i="26"/>
  <c r="AO84" i="26"/>
  <c r="AN84" i="26"/>
  <c r="AM84" i="26"/>
  <c r="AL84" i="26"/>
  <c r="AK84" i="26"/>
  <c r="AJ84" i="26"/>
  <c r="AI84" i="26"/>
  <c r="AH84" i="26"/>
  <c r="AG84" i="26"/>
  <c r="AF84" i="26"/>
  <c r="AE84" i="26"/>
  <c r="AC84" i="26"/>
  <c r="AB84" i="26"/>
  <c r="AA84" i="26"/>
  <c r="Z84" i="26"/>
  <c r="Y84" i="26"/>
  <c r="X84" i="26"/>
  <c r="W84" i="26"/>
  <c r="V84" i="26"/>
  <c r="T84" i="26"/>
  <c r="S84" i="26"/>
  <c r="R84" i="26"/>
  <c r="Q84" i="26"/>
  <c r="P84" i="26"/>
  <c r="O84" i="26"/>
  <c r="N84" i="26"/>
  <c r="L84" i="26"/>
  <c r="K84" i="26"/>
  <c r="J84" i="26"/>
  <c r="I84" i="26"/>
  <c r="H84" i="26"/>
  <c r="D84" i="26"/>
  <c r="F83" i="26"/>
  <c r="E83" i="26" s="1"/>
  <c r="C83" i="26" s="1"/>
  <c r="F82" i="26"/>
  <c r="F81" i="26"/>
  <c r="E81" i="26" s="1"/>
  <c r="C81" i="26" s="1"/>
  <c r="BJ80" i="26"/>
  <c r="BI80" i="26"/>
  <c r="BH80" i="26"/>
  <c r="BG80" i="26"/>
  <c r="BF80" i="26"/>
  <c r="BE80" i="26"/>
  <c r="BD80" i="26"/>
  <c r="BC80" i="26"/>
  <c r="BB80" i="26"/>
  <c r="BA80" i="26"/>
  <c r="AZ80" i="26"/>
  <c r="AY80" i="26"/>
  <c r="AX80" i="26"/>
  <c r="AW80" i="26"/>
  <c r="AV80" i="26"/>
  <c r="AU80" i="26"/>
  <c r="AT80" i="26"/>
  <c r="AS80" i="26"/>
  <c r="AR80" i="26"/>
  <c r="AQ80" i="26"/>
  <c r="AP80" i="26"/>
  <c r="AO80" i="26"/>
  <c r="AN80" i="26"/>
  <c r="AM80" i="26"/>
  <c r="AL80" i="26"/>
  <c r="AK80" i="26"/>
  <c r="AJ80" i="26"/>
  <c r="AI80" i="26"/>
  <c r="AH80" i="26"/>
  <c r="AG80" i="26"/>
  <c r="AF80" i="26"/>
  <c r="AE80" i="26"/>
  <c r="AD80" i="26"/>
  <c r="AC80" i="26"/>
  <c r="AB80" i="26"/>
  <c r="AA80" i="26"/>
  <c r="Z80" i="26"/>
  <c r="Y80" i="26"/>
  <c r="X80" i="26"/>
  <c r="W80" i="26"/>
  <c r="V80" i="26"/>
  <c r="U80" i="26"/>
  <c r="T80" i="26"/>
  <c r="S80" i="26"/>
  <c r="R80" i="26"/>
  <c r="Q80" i="26"/>
  <c r="P80" i="26"/>
  <c r="O80" i="26"/>
  <c r="N80" i="26"/>
  <c r="M80" i="26"/>
  <c r="L80" i="26"/>
  <c r="K80" i="26"/>
  <c r="J80" i="26"/>
  <c r="I80" i="26"/>
  <c r="H80" i="26"/>
  <c r="G80" i="26"/>
  <c r="D80" i="26"/>
  <c r="BG79" i="26"/>
  <c r="U79" i="26"/>
  <c r="M79" i="26"/>
  <c r="G79" i="26"/>
  <c r="BG78" i="26"/>
  <c r="U78" i="26"/>
  <c r="M78" i="26"/>
  <c r="G78" i="26"/>
  <c r="BJ77" i="26"/>
  <c r="BI77" i="26"/>
  <c r="BH77" i="26"/>
  <c r="BF77" i="26"/>
  <c r="BE77" i="26"/>
  <c r="BD77" i="26"/>
  <c r="BC77" i="26"/>
  <c r="BB77" i="26"/>
  <c r="BA77" i="26"/>
  <c r="AZ77" i="26"/>
  <c r="AY77" i="26"/>
  <c r="AX77" i="26"/>
  <c r="AW77" i="26"/>
  <c r="AV77" i="26"/>
  <c r="AU77" i="26"/>
  <c r="AT77" i="26"/>
  <c r="AS77" i="26"/>
  <c r="AR77" i="26"/>
  <c r="AQ77" i="26"/>
  <c r="AP77" i="26"/>
  <c r="AO77" i="26"/>
  <c r="AN77" i="26"/>
  <c r="AM77" i="26"/>
  <c r="AL77" i="26"/>
  <c r="AK77" i="26"/>
  <c r="AJ77" i="26"/>
  <c r="AI77" i="26"/>
  <c r="AH77" i="26"/>
  <c r="AG77" i="26"/>
  <c r="AF77" i="26"/>
  <c r="AE77" i="26"/>
  <c r="AD77" i="26"/>
  <c r="AC77" i="26"/>
  <c r="AB77" i="26"/>
  <c r="AA77" i="26"/>
  <c r="Z77" i="26"/>
  <c r="Y77" i="26"/>
  <c r="X77" i="26"/>
  <c r="W77" i="26"/>
  <c r="V77" i="26"/>
  <c r="T77" i="26"/>
  <c r="S77" i="26"/>
  <c r="R77" i="26"/>
  <c r="Q77" i="26"/>
  <c r="P77" i="26"/>
  <c r="O77" i="26"/>
  <c r="N77" i="26"/>
  <c r="L77" i="26"/>
  <c r="K77" i="26"/>
  <c r="J77" i="26"/>
  <c r="I77" i="26"/>
  <c r="H77" i="26"/>
  <c r="D77" i="26"/>
  <c r="C77" i="26"/>
  <c r="BG76" i="26"/>
  <c r="AD76" i="26"/>
  <c r="U76" i="26" s="1"/>
  <c r="M76" i="26"/>
  <c r="G76" i="26"/>
  <c r="BG75" i="26"/>
  <c r="AD75" i="26"/>
  <c r="U75" i="26" s="1"/>
  <c r="M75" i="26"/>
  <c r="G75" i="26"/>
  <c r="BG74" i="26"/>
  <c r="AD74" i="26"/>
  <c r="U74" i="26" s="1"/>
  <c r="M74" i="26"/>
  <c r="G74" i="26"/>
  <c r="AD73" i="26"/>
  <c r="U73" i="26" s="1"/>
  <c r="M73" i="26"/>
  <c r="G73" i="26"/>
  <c r="AD72" i="26"/>
  <c r="U72" i="26" s="1"/>
  <c r="M72" i="26"/>
  <c r="G72" i="26"/>
  <c r="BG71" i="26"/>
  <c r="AD71" i="26"/>
  <c r="U71" i="26" s="1"/>
  <c r="M71" i="26"/>
  <c r="G71" i="26"/>
  <c r="BJ70" i="26"/>
  <c r="BI70" i="26"/>
  <c r="BH70" i="26"/>
  <c r="BF70" i="26"/>
  <c r="BE70" i="26"/>
  <c r="BD70" i="26"/>
  <c r="BC70" i="26"/>
  <c r="BB70" i="26"/>
  <c r="BA70" i="26"/>
  <c r="AZ70" i="26"/>
  <c r="AY70" i="26"/>
  <c r="AX70" i="26"/>
  <c r="AW70" i="26"/>
  <c r="AV70" i="26"/>
  <c r="AU70" i="26"/>
  <c r="AT70" i="26"/>
  <c r="AS70" i="26"/>
  <c r="AR70" i="26"/>
  <c r="AQ70" i="26"/>
  <c r="AP70" i="26"/>
  <c r="AO70" i="26"/>
  <c r="AN70" i="26"/>
  <c r="AM70" i="26"/>
  <c r="AL70" i="26"/>
  <c r="AK70" i="26"/>
  <c r="AJ70" i="26"/>
  <c r="AI70" i="26"/>
  <c r="AH70" i="26"/>
  <c r="AG70" i="26"/>
  <c r="AF70" i="26"/>
  <c r="AE70" i="26"/>
  <c r="AC70" i="26"/>
  <c r="AB70" i="26"/>
  <c r="AA70" i="26"/>
  <c r="Z70" i="26"/>
  <c r="Y70" i="26"/>
  <c r="X70" i="26"/>
  <c r="W70" i="26"/>
  <c r="V70" i="26"/>
  <c r="T70" i="26"/>
  <c r="S70" i="26"/>
  <c r="R70" i="26"/>
  <c r="Q70" i="26"/>
  <c r="P70" i="26"/>
  <c r="O70" i="26"/>
  <c r="N70" i="26"/>
  <c r="L70" i="26"/>
  <c r="K70" i="26"/>
  <c r="J70" i="26"/>
  <c r="I70" i="26"/>
  <c r="H70" i="26"/>
  <c r="D70" i="26"/>
  <c r="BG69" i="26"/>
  <c r="AS69" i="26"/>
  <c r="AD69" i="26" s="1"/>
  <c r="U69" i="26" s="1"/>
  <c r="M69" i="26"/>
  <c r="G69" i="26"/>
  <c r="BG68" i="26"/>
  <c r="AS68" i="26"/>
  <c r="AD68" i="26" s="1"/>
  <c r="U68" i="26" s="1"/>
  <c r="M68" i="26"/>
  <c r="G68" i="26"/>
  <c r="AD67" i="26"/>
  <c r="U67" i="26" s="1"/>
  <c r="M67" i="26"/>
  <c r="G67" i="26"/>
  <c r="BG66" i="26"/>
  <c r="AS66" i="26"/>
  <c r="AD66" i="26" s="1"/>
  <c r="U66" i="26" s="1"/>
  <c r="M66" i="26"/>
  <c r="G66" i="26"/>
  <c r="A66" i="26"/>
  <c r="A67" i="26" s="1"/>
  <c r="A68" i="26" s="1"/>
  <c r="A69" i="26" s="1"/>
  <c r="BG65" i="26"/>
  <c r="AS65" i="26"/>
  <c r="AD65" i="26" s="1"/>
  <c r="U65" i="26" s="1"/>
  <c r="M65" i="26"/>
  <c r="G65" i="26"/>
  <c r="BG64" i="26"/>
  <c r="AS64" i="26"/>
  <c r="AD64" i="26" s="1"/>
  <c r="U64" i="26" s="1"/>
  <c r="M64" i="26"/>
  <c r="G64" i="26"/>
  <c r="BG63" i="26"/>
  <c r="AS63" i="26"/>
  <c r="AD63" i="26" s="1"/>
  <c r="U63" i="26" s="1"/>
  <c r="M63" i="26"/>
  <c r="G63" i="26"/>
  <c r="BG62" i="26"/>
  <c r="AS62" i="26"/>
  <c r="AD62" i="26" s="1"/>
  <c r="U62" i="26" s="1"/>
  <c r="M62" i="26"/>
  <c r="G62" i="26"/>
  <c r="BG61" i="26"/>
  <c r="AS61" i="26"/>
  <c r="AD61" i="26" s="1"/>
  <c r="U61" i="26" s="1"/>
  <c r="M61" i="26"/>
  <c r="G61" i="26"/>
  <c r="BG60" i="26"/>
  <c r="AS60" i="26"/>
  <c r="AD60" i="26" s="1"/>
  <c r="U60" i="26" s="1"/>
  <c r="M60" i="26"/>
  <c r="G60" i="26"/>
  <c r="BG59" i="26"/>
  <c r="AS59" i="26"/>
  <c r="AD59" i="26" s="1"/>
  <c r="U59" i="26" s="1"/>
  <c r="M59" i="26"/>
  <c r="G59" i="26"/>
  <c r="BG58" i="26"/>
  <c r="AS58" i="26"/>
  <c r="AD58" i="26" s="1"/>
  <c r="U58" i="26" s="1"/>
  <c r="M58" i="26"/>
  <c r="G58" i="26"/>
  <c r="A58" i="26"/>
  <c r="A59" i="26" s="1"/>
  <c r="A60" i="26" s="1"/>
  <c r="A61" i="26" s="1"/>
  <c r="A62" i="26" s="1"/>
  <c r="A63" i="26" s="1"/>
  <c r="A64" i="26" s="1"/>
  <c r="BG57" i="26"/>
  <c r="AD57" i="26"/>
  <c r="U57" i="26" s="1"/>
  <c r="M57" i="26"/>
  <c r="G57" i="26"/>
  <c r="BG56" i="26"/>
  <c r="AD56" i="26"/>
  <c r="U56" i="26" s="1"/>
  <c r="M56" i="26"/>
  <c r="G56" i="26"/>
  <c r="BG55" i="26"/>
  <c r="AD55" i="26"/>
  <c r="U55" i="26" s="1"/>
  <c r="M55" i="26"/>
  <c r="G55" i="26"/>
  <c r="A55" i="26"/>
  <c r="A56" i="26" s="1"/>
  <c r="BG54" i="26"/>
  <c r="AD54" i="26"/>
  <c r="U54" i="26" s="1"/>
  <c r="M54" i="26"/>
  <c r="G54" i="26"/>
  <c r="BG53" i="26"/>
  <c r="AD53" i="26"/>
  <c r="U53" i="26" s="1"/>
  <c r="M53" i="26"/>
  <c r="G53" i="26"/>
  <c r="BG52" i="26"/>
  <c r="AS52" i="26"/>
  <c r="AD52" i="26" s="1"/>
  <c r="U52" i="26" s="1"/>
  <c r="M52" i="26"/>
  <c r="G52" i="26"/>
  <c r="BG51" i="26"/>
  <c r="AD51" i="26"/>
  <c r="U51" i="26" s="1"/>
  <c r="M51" i="26"/>
  <c r="G51" i="26"/>
  <c r="BG50" i="26"/>
  <c r="AD50" i="26"/>
  <c r="U50" i="26" s="1"/>
  <c r="M50" i="26"/>
  <c r="G50" i="26"/>
  <c r="BG49" i="26"/>
  <c r="AD49" i="26"/>
  <c r="U49" i="26" s="1"/>
  <c r="M49" i="26"/>
  <c r="G49" i="26"/>
  <c r="BG48" i="26"/>
  <c r="AD48" i="26"/>
  <c r="U48" i="26" s="1"/>
  <c r="M48" i="26"/>
  <c r="G48" i="26"/>
  <c r="BG47" i="26"/>
  <c r="AD47" i="26"/>
  <c r="U47" i="26" s="1"/>
  <c r="M47" i="26"/>
  <c r="G47" i="26"/>
  <c r="BG46" i="26"/>
  <c r="AS46" i="26"/>
  <c r="AD46" i="26" s="1"/>
  <c r="U46" i="26" s="1"/>
  <c r="M46" i="26"/>
  <c r="G46" i="26"/>
  <c r="C46" i="26"/>
  <c r="BG45" i="26"/>
  <c r="AS45" i="26"/>
  <c r="AD45" i="26" s="1"/>
  <c r="U45" i="26" s="1"/>
  <c r="M45" i="26"/>
  <c r="G45" i="26"/>
  <c r="BG44" i="26"/>
  <c r="AS44" i="26"/>
  <c r="AD44" i="26" s="1"/>
  <c r="U44" i="26" s="1"/>
  <c r="M44" i="26"/>
  <c r="G44" i="26"/>
  <c r="BG43" i="26"/>
  <c r="AS43" i="26"/>
  <c r="AD43" i="26" s="1"/>
  <c r="M43" i="26"/>
  <c r="G43" i="26"/>
  <c r="BG42" i="26"/>
  <c r="AS42" i="26"/>
  <c r="AD42" i="26" s="1"/>
  <c r="U42" i="26" s="1"/>
  <c r="M42" i="26"/>
  <c r="G42" i="26"/>
  <c r="BJ41" i="26"/>
  <c r="BI41" i="26"/>
  <c r="BH41" i="26"/>
  <c r="BF41" i="26"/>
  <c r="BE41" i="26"/>
  <c r="BD41" i="26"/>
  <c r="BC41" i="26"/>
  <c r="BB41" i="26"/>
  <c r="BA41" i="26"/>
  <c r="AZ41" i="26"/>
  <c r="AY41" i="26"/>
  <c r="AX41" i="26"/>
  <c r="AW41" i="26"/>
  <c r="AV41" i="26"/>
  <c r="AU41" i="26"/>
  <c r="AT41" i="26"/>
  <c r="AR41" i="26"/>
  <c r="AQ41" i="26"/>
  <c r="AP41" i="26"/>
  <c r="AO41" i="26"/>
  <c r="AN41" i="26"/>
  <c r="AM41" i="26"/>
  <c r="AL41" i="26"/>
  <c r="AK41" i="26"/>
  <c r="AJ41" i="26"/>
  <c r="AI41" i="26"/>
  <c r="AH41" i="26"/>
  <c r="AG41" i="26"/>
  <c r="AF41" i="26"/>
  <c r="AE41" i="26"/>
  <c r="AC41" i="26"/>
  <c r="AB41" i="26"/>
  <c r="AA41" i="26"/>
  <c r="Z41" i="26"/>
  <c r="Y41" i="26"/>
  <c r="X41" i="26"/>
  <c r="W41" i="26"/>
  <c r="V41" i="26"/>
  <c r="T41" i="26"/>
  <c r="S41" i="26"/>
  <c r="R41" i="26"/>
  <c r="Q41" i="26"/>
  <c r="P41" i="26"/>
  <c r="O41" i="26"/>
  <c r="N41" i="26"/>
  <c r="L41" i="26"/>
  <c r="K41" i="26"/>
  <c r="J41" i="26"/>
  <c r="I41" i="26"/>
  <c r="H41" i="26"/>
  <c r="D41" i="26"/>
  <c r="BG39" i="26"/>
  <c r="BG38" i="26" s="1"/>
  <c r="AD39" i="26"/>
  <c r="U39" i="26" s="1"/>
  <c r="U38" i="26" s="1"/>
  <c r="M39" i="26"/>
  <c r="G39" i="26"/>
  <c r="BJ38" i="26"/>
  <c r="BI38" i="26"/>
  <c r="BH38" i="26"/>
  <c r="BF38" i="26"/>
  <c r="BE38" i="26"/>
  <c r="BD38" i="26"/>
  <c r="BC38" i="26"/>
  <c r="BB38" i="26"/>
  <c r="BA38" i="26"/>
  <c r="AZ38" i="26"/>
  <c r="AY38" i="26"/>
  <c r="AX38" i="26"/>
  <c r="AW38" i="26"/>
  <c r="AV38" i="26"/>
  <c r="AU38" i="26"/>
  <c r="AT38" i="26"/>
  <c r="AS38" i="26"/>
  <c r="AR38" i="26"/>
  <c r="AQ38" i="26"/>
  <c r="AP38" i="26"/>
  <c r="AO38" i="26"/>
  <c r="AN38" i="26"/>
  <c r="AM38" i="26"/>
  <c r="AL38" i="26"/>
  <c r="AK38" i="26"/>
  <c r="AJ38" i="26"/>
  <c r="AI38" i="26"/>
  <c r="AH38" i="26"/>
  <c r="AG38" i="26"/>
  <c r="AF38" i="26"/>
  <c r="AE38" i="26"/>
  <c r="AC38" i="26"/>
  <c r="AB38" i="26"/>
  <c r="AA38" i="26"/>
  <c r="Z38" i="26"/>
  <c r="Y38" i="26"/>
  <c r="X38" i="26"/>
  <c r="W38" i="26"/>
  <c r="V38" i="26"/>
  <c r="T38" i="26"/>
  <c r="S38" i="26"/>
  <c r="R38" i="26"/>
  <c r="Q38" i="26"/>
  <c r="P38" i="26"/>
  <c r="N38" i="26"/>
  <c r="L38" i="26"/>
  <c r="K38" i="26"/>
  <c r="J38" i="26"/>
  <c r="I38" i="26"/>
  <c r="H38" i="26"/>
  <c r="BG37" i="26"/>
  <c r="U37" i="26"/>
  <c r="M37" i="26"/>
  <c r="G37" i="26"/>
  <c r="BG35" i="26"/>
  <c r="AD35" i="26"/>
  <c r="U35" i="26" s="1"/>
  <c r="M35" i="26"/>
  <c r="G35" i="26"/>
  <c r="BG34" i="26"/>
  <c r="AD34" i="26"/>
  <c r="U34" i="26" s="1"/>
  <c r="M34" i="26"/>
  <c r="G34" i="26"/>
  <c r="BG33" i="26"/>
  <c r="AD33" i="26"/>
  <c r="U33" i="26" s="1"/>
  <c r="M33" i="26"/>
  <c r="G33" i="26"/>
  <c r="BG32" i="26"/>
  <c r="U32" i="26"/>
  <c r="M32" i="26"/>
  <c r="G32" i="26"/>
  <c r="BG31" i="26"/>
  <c r="AD31" i="26"/>
  <c r="U31" i="26" s="1"/>
  <c r="M31" i="26"/>
  <c r="G31" i="26"/>
  <c r="BG30" i="26"/>
  <c r="AD30" i="26"/>
  <c r="U30" i="26" s="1"/>
  <c r="M30" i="26"/>
  <c r="G30" i="26"/>
  <c r="BG29" i="26"/>
  <c r="AD29" i="26"/>
  <c r="U29" i="26" s="1"/>
  <c r="M29" i="26"/>
  <c r="G29" i="26"/>
  <c r="BJ28" i="26"/>
  <c r="BI28" i="26"/>
  <c r="BH28" i="26"/>
  <c r="BH26" i="26" s="1"/>
  <c r="BF28" i="26"/>
  <c r="BF26" i="26" s="1"/>
  <c r="BE28" i="26"/>
  <c r="BE26" i="26" s="1"/>
  <c r="BD28" i="26"/>
  <c r="BD26" i="26" s="1"/>
  <c r="BC28" i="26"/>
  <c r="BC26" i="26" s="1"/>
  <c r="BB28" i="26"/>
  <c r="BB26" i="26" s="1"/>
  <c r="BA28" i="26"/>
  <c r="BA26" i="26" s="1"/>
  <c r="AZ28" i="26"/>
  <c r="AZ26" i="26" s="1"/>
  <c r="AY28" i="26"/>
  <c r="AY26" i="26" s="1"/>
  <c r="AX28" i="26"/>
  <c r="AX26" i="26" s="1"/>
  <c r="AW28" i="26"/>
  <c r="AW26" i="26" s="1"/>
  <c r="AV28" i="26"/>
  <c r="AV26" i="26" s="1"/>
  <c r="AU28" i="26"/>
  <c r="AU26" i="26" s="1"/>
  <c r="AT28" i="26"/>
  <c r="AT26" i="26" s="1"/>
  <c r="AS28" i="26"/>
  <c r="AS26" i="26" s="1"/>
  <c r="AR28" i="26"/>
  <c r="AR26" i="26" s="1"/>
  <c r="AQ28" i="26"/>
  <c r="AQ26" i="26" s="1"/>
  <c r="AP28" i="26"/>
  <c r="AP26" i="26" s="1"/>
  <c r="AO28" i="26"/>
  <c r="AO26" i="26" s="1"/>
  <c r="AN28" i="26"/>
  <c r="AN26" i="26" s="1"/>
  <c r="AM28" i="26"/>
  <c r="AM26" i="26" s="1"/>
  <c r="AL28" i="26"/>
  <c r="AL26" i="26" s="1"/>
  <c r="AK28" i="26"/>
  <c r="AK26" i="26" s="1"/>
  <c r="AJ28" i="26"/>
  <c r="AJ26" i="26" s="1"/>
  <c r="AI28" i="26"/>
  <c r="AI26" i="26" s="1"/>
  <c r="AH28" i="26"/>
  <c r="AH26" i="26" s="1"/>
  <c r="AG28" i="26"/>
  <c r="AG26" i="26" s="1"/>
  <c r="AF28" i="26"/>
  <c r="AF26" i="26" s="1"/>
  <c r="AE28" i="26"/>
  <c r="AE26" i="26" s="1"/>
  <c r="AC28" i="26"/>
  <c r="AC26" i="26" s="1"/>
  <c r="AB28" i="26"/>
  <c r="AB26" i="26" s="1"/>
  <c r="AA28" i="26"/>
  <c r="AA26" i="26" s="1"/>
  <c r="Z28" i="26"/>
  <c r="Y28" i="26"/>
  <c r="Y26" i="26" s="1"/>
  <c r="X28" i="26"/>
  <c r="X26" i="26" s="1"/>
  <c r="W28" i="26"/>
  <c r="W26" i="26" s="1"/>
  <c r="V28" i="26"/>
  <c r="V26" i="26" s="1"/>
  <c r="T28" i="26"/>
  <c r="T26" i="26" s="1"/>
  <c r="S28" i="26"/>
  <c r="S26" i="26" s="1"/>
  <c r="R28" i="26"/>
  <c r="R26" i="26" s="1"/>
  <c r="Q28" i="26"/>
  <c r="Q26" i="26" s="1"/>
  <c r="P28" i="26"/>
  <c r="P26" i="26" s="1"/>
  <c r="O28" i="26"/>
  <c r="O26" i="26" s="1"/>
  <c r="N28" i="26"/>
  <c r="N26" i="26" s="1"/>
  <c r="L28" i="26"/>
  <c r="L26" i="26" s="1"/>
  <c r="K28" i="26"/>
  <c r="K26" i="26" s="1"/>
  <c r="J28" i="26"/>
  <c r="J26" i="26" s="1"/>
  <c r="I28" i="26"/>
  <c r="I26" i="26" s="1"/>
  <c r="H28" i="26"/>
  <c r="H26" i="26" s="1"/>
  <c r="D28" i="26"/>
  <c r="D26" i="26" s="1"/>
  <c r="BG27" i="26"/>
  <c r="U27" i="26"/>
  <c r="G27" i="26"/>
  <c r="C27" i="26"/>
  <c r="BJ26" i="26"/>
  <c r="BI26" i="26"/>
  <c r="Z26" i="26"/>
  <c r="BG23" i="26"/>
  <c r="C23" i="26"/>
  <c r="BG22" i="26"/>
  <c r="C22" i="26"/>
  <c r="BG21" i="26"/>
  <c r="C21" i="26"/>
  <c r="BG20" i="26"/>
  <c r="BG19" i="26" s="1"/>
  <c r="AD20" i="26"/>
  <c r="U20" i="26" s="1"/>
  <c r="U19" i="26" s="1"/>
  <c r="M20" i="26"/>
  <c r="M19" i="26" s="1"/>
  <c r="G20" i="26"/>
  <c r="G19" i="26" s="1"/>
  <c r="BJ19" i="26"/>
  <c r="BI19" i="26"/>
  <c r="BH19" i="26"/>
  <c r="BF19" i="26"/>
  <c r="BE19" i="26"/>
  <c r="BD19" i="26"/>
  <c r="BC19" i="26"/>
  <c r="BB19" i="26"/>
  <c r="BA19" i="26"/>
  <c r="AZ19" i="26"/>
  <c r="AY19" i="26"/>
  <c r="AX19" i="26"/>
  <c r="AW19" i="26"/>
  <c r="AV19" i="26"/>
  <c r="AU19" i="26"/>
  <c r="AT19" i="26"/>
  <c r="AS19" i="26"/>
  <c r="AR19" i="26"/>
  <c r="AQ19" i="26"/>
  <c r="AP19" i="26"/>
  <c r="AO19" i="26"/>
  <c r="AN19" i="26"/>
  <c r="AM19" i="26"/>
  <c r="AL19" i="26"/>
  <c r="AK19" i="26"/>
  <c r="AJ19" i="26"/>
  <c r="AI19" i="26"/>
  <c r="AH19" i="26"/>
  <c r="AG19" i="26"/>
  <c r="AF19" i="26"/>
  <c r="AE19" i="26"/>
  <c r="AC19" i="26"/>
  <c r="AB19" i="26"/>
  <c r="AA19" i="26"/>
  <c r="Z19" i="26"/>
  <c r="Y19" i="26"/>
  <c r="X19" i="26"/>
  <c r="W19" i="26"/>
  <c r="V19" i="26"/>
  <c r="T19" i="26"/>
  <c r="S19" i="26"/>
  <c r="R19" i="26"/>
  <c r="Q19" i="26"/>
  <c r="P19" i="26"/>
  <c r="O19" i="26"/>
  <c r="N19" i="26"/>
  <c r="L19" i="26"/>
  <c r="K19" i="26"/>
  <c r="J19" i="26"/>
  <c r="I19" i="26"/>
  <c r="H19" i="26"/>
  <c r="D19" i="26"/>
  <c r="D11" i="26" s="1"/>
  <c r="D10" i="26" s="1"/>
  <c r="BG18" i="26"/>
  <c r="AD18" i="26"/>
  <c r="U18" i="26" s="1"/>
  <c r="M18" i="26"/>
  <c r="G18" i="26"/>
  <c r="BG17" i="26"/>
  <c r="AD17" i="26"/>
  <c r="U17" i="26" s="1"/>
  <c r="M17" i="26"/>
  <c r="G17" i="26"/>
  <c r="BG16" i="26"/>
  <c r="AD16" i="26"/>
  <c r="U16" i="26" s="1"/>
  <c r="M16" i="26"/>
  <c r="G16" i="26"/>
  <c r="BG15" i="26"/>
  <c r="AD15" i="26"/>
  <c r="U15" i="26" s="1"/>
  <c r="M15" i="26"/>
  <c r="G15" i="26"/>
  <c r="BG14" i="26"/>
  <c r="AD14" i="26"/>
  <c r="U14" i="26" s="1"/>
  <c r="M14" i="26"/>
  <c r="G14" i="26"/>
  <c r="BG13" i="26"/>
  <c r="AD13" i="26"/>
  <c r="U13" i="26" s="1"/>
  <c r="M13" i="26"/>
  <c r="G13" i="26"/>
  <c r="BJ12" i="26"/>
  <c r="BI12" i="26"/>
  <c r="BH12" i="26"/>
  <c r="BF12" i="26"/>
  <c r="BE12" i="26"/>
  <c r="BD12" i="26"/>
  <c r="BC12" i="26"/>
  <c r="BB12" i="26"/>
  <c r="BA12" i="26"/>
  <c r="AZ12" i="26"/>
  <c r="AY12" i="26"/>
  <c r="AX12" i="26"/>
  <c r="AW12" i="26"/>
  <c r="AV12" i="26"/>
  <c r="AU12" i="26"/>
  <c r="AT12" i="26"/>
  <c r="AS12" i="26"/>
  <c r="AR12" i="26"/>
  <c r="AQ12" i="26"/>
  <c r="AP12" i="26"/>
  <c r="AO12" i="26"/>
  <c r="AN12" i="26"/>
  <c r="AM12" i="26"/>
  <c r="AL12" i="26"/>
  <c r="AK12" i="26"/>
  <c r="AJ12" i="26"/>
  <c r="AI12" i="26"/>
  <c r="AH12" i="26"/>
  <c r="AG12" i="26"/>
  <c r="AF12" i="26"/>
  <c r="AE12" i="26"/>
  <c r="AC12" i="26"/>
  <c r="AB12" i="26"/>
  <c r="AA12" i="26"/>
  <c r="Z12" i="26"/>
  <c r="Y12" i="26"/>
  <c r="X12" i="26"/>
  <c r="W12" i="26"/>
  <c r="V12" i="26"/>
  <c r="T12" i="26"/>
  <c r="S12" i="26"/>
  <c r="R12" i="26"/>
  <c r="Q12" i="26"/>
  <c r="P12" i="26"/>
  <c r="O12" i="26"/>
  <c r="N12" i="26"/>
  <c r="L12" i="26"/>
  <c r="K12" i="26"/>
  <c r="J12" i="26"/>
  <c r="I12" i="26"/>
  <c r="H12" i="26"/>
  <c r="D156" i="12"/>
  <c r="D114" i="12" s="1"/>
  <c r="F72" i="26" l="1"/>
  <c r="F85" i="26"/>
  <c r="F87" i="26"/>
  <c r="F161" i="26"/>
  <c r="F188" i="26"/>
  <c r="E188" i="26" s="1"/>
  <c r="C188" i="26" s="1"/>
  <c r="F190" i="26"/>
  <c r="E190" i="26" s="1"/>
  <c r="C190" i="26" s="1"/>
  <c r="F30" i="26"/>
  <c r="E30" i="26" s="1"/>
  <c r="C30" i="26" s="1"/>
  <c r="F78" i="26"/>
  <c r="E78" i="26" s="1"/>
  <c r="E77" i="26" s="1"/>
  <c r="F66" i="26"/>
  <c r="AR11" i="26"/>
  <c r="AR10" i="26" s="1"/>
  <c r="AZ11" i="26"/>
  <c r="AZ10" i="26" s="1"/>
  <c r="AJ11" i="26"/>
  <c r="AJ10" i="26" s="1"/>
  <c r="F59" i="26"/>
  <c r="E59" i="26" s="1"/>
  <c r="C59" i="26" s="1"/>
  <c r="F65" i="26"/>
  <c r="E65" i="26" s="1"/>
  <c r="C65" i="26" s="1"/>
  <c r="F98" i="26"/>
  <c r="E98" i="26" s="1"/>
  <c r="C98" i="26" s="1"/>
  <c r="F152" i="26"/>
  <c r="F156" i="26"/>
  <c r="E156" i="26" s="1"/>
  <c r="C156" i="26" s="1"/>
  <c r="F158" i="26"/>
  <c r="F183" i="26"/>
  <c r="F185" i="26"/>
  <c r="E185" i="26" s="1"/>
  <c r="C185" i="26" s="1"/>
  <c r="F193" i="26"/>
  <c r="E193" i="26" s="1"/>
  <c r="C193" i="26" s="1"/>
  <c r="BG191" i="26"/>
  <c r="AC11" i="26"/>
  <c r="AC10" i="26" s="1"/>
  <c r="F47" i="26"/>
  <c r="E47" i="26" s="1"/>
  <c r="C47" i="26" s="1"/>
  <c r="P177" i="26"/>
  <c r="F91" i="26"/>
  <c r="E91" i="26" s="1"/>
  <c r="C91" i="26" s="1"/>
  <c r="E95" i="26"/>
  <c r="C95" i="26" s="1"/>
  <c r="W141" i="26"/>
  <c r="W137" i="26" s="1"/>
  <c r="AN141" i="26"/>
  <c r="AN137" i="26" s="1"/>
  <c r="AV141" i="26"/>
  <c r="AV137" i="26" s="1"/>
  <c r="BJ177" i="26"/>
  <c r="AM141" i="26"/>
  <c r="AM137" i="26" s="1"/>
  <c r="BC141" i="26"/>
  <c r="BC137" i="26" s="1"/>
  <c r="AL177" i="26"/>
  <c r="AT177" i="26"/>
  <c r="F18" i="26"/>
  <c r="E18" i="26" s="1"/>
  <c r="C18" i="26" s="1"/>
  <c r="BH177" i="26"/>
  <c r="BD141" i="26"/>
  <c r="BD137" i="26" s="1"/>
  <c r="F143" i="26"/>
  <c r="E143" i="26" s="1"/>
  <c r="F147" i="26"/>
  <c r="E147" i="26" s="1"/>
  <c r="C147" i="26" s="1"/>
  <c r="F170" i="26"/>
  <c r="F172" i="26"/>
  <c r="F174" i="26"/>
  <c r="E174" i="26" s="1"/>
  <c r="C174" i="26" s="1"/>
  <c r="AN11" i="26"/>
  <c r="AN10" i="26" s="1"/>
  <c r="BD11" i="26"/>
  <c r="BD10" i="26" s="1"/>
  <c r="O11" i="26"/>
  <c r="O10" i="26" s="1"/>
  <c r="X11" i="26"/>
  <c r="X10" i="26" s="1"/>
  <c r="F50" i="26"/>
  <c r="E50" i="26" s="1"/>
  <c r="C50" i="26" s="1"/>
  <c r="F52" i="26"/>
  <c r="E52" i="26" s="1"/>
  <c r="C52" i="26" s="1"/>
  <c r="AD191" i="26"/>
  <c r="F192" i="26"/>
  <c r="AP11" i="26"/>
  <c r="AP10" i="26" s="1"/>
  <c r="AX11" i="26"/>
  <c r="AX10" i="26" s="1"/>
  <c r="BF11" i="26"/>
  <c r="BF10" i="26" s="1"/>
  <c r="AS11" i="26"/>
  <c r="AS10" i="26" s="1"/>
  <c r="J40" i="26"/>
  <c r="J36" i="26" s="1"/>
  <c r="J25" i="26" s="1"/>
  <c r="AB40" i="26"/>
  <c r="S177" i="26"/>
  <c r="P11" i="26"/>
  <c r="P10" i="26" s="1"/>
  <c r="AH11" i="26"/>
  <c r="AH10" i="26" s="1"/>
  <c r="H11" i="26"/>
  <c r="H10" i="26" s="1"/>
  <c r="Q11" i="26"/>
  <c r="Q10" i="26" s="1"/>
  <c r="Z11" i="26"/>
  <c r="Z10" i="26" s="1"/>
  <c r="L11" i="26"/>
  <c r="L10" i="26" s="1"/>
  <c r="AD19" i="26"/>
  <c r="AZ40" i="26"/>
  <c r="M129" i="26"/>
  <c r="N177" i="26"/>
  <c r="W177" i="26"/>
  <c r="AV177" i="26"/>
  <c r="F35" i="26"/>
  <c r="E35" i="26" s="1"/>
  <c r="C35" i="26" s="1"/>
  <c r="AJ40" i="26"/>
  <c r="AJ36" i="26" s="1"/>
  <c r="AJ25" i="26" s="1"/>
  <c r="F60" i="26"/>
  <c r="E60" i="26" s="1"/>
  <c r="C60" i="26" s="1"/>
  <c r="AG177" i="26"/>
  <c r="AO177" i="26"/>
  <c r="AW177" i="26"/>
  <c r="BE177" i="26"/>
  <c r="U179" i="26"/>
  <c r="U178" i="26" s="1"/>
  <c r="F189" i="26"/>
  <c r="E189" i="26" s="1"/>
  <c r="C189" i="26" s="1"/>
  <c r="F51" i="26"/>
  <c r="E51" i="26" s="1"/>
  <c r="C51" i="26" s="1"/>
  <c r="F74" i="26"/>
  <c r="E74" i="26" s="1"/>
  <c r="F99" i="26"/>
  <c r="E99" i="26" s="1"/>
  <c r="C99" i="26" s="1"/>
  <c r="I177" i="26"/>
  <c r="R177" i="26"/>
  <c r="AA177" i="26"/>
  <c r="AJ177" i="26"/>
  <c r="AR177" i="26"/>
  <c r="AZ177" i="26"/>
  <c r="AB11" i="26"/>
  <c r="AB10" i="26" s="1"/>
  <c r="AR40" i="26"/>
  <c r="AR36" i="26" s="1"/>
  <c r="AR25" i="26" s="1"/>
  <c r="F49" i="26"/>
  <c r="E49" i="26" s="1"/>
  <c r="C49" i="26" s="1"/>
  <c r="F67" i="26"/>
  <c r="E67" i="26" s="1"/>
  <c r="C67" i="26" s="1"/>
  <c r="F69" i="26"/>
  <c r="E69" i="26" s="1"/>
  <c r="C69" i="26" s="1"/>
  <c r="F71" i="26"/>
  <c r="E71" i="26" s="1"/>
  <c r="C71" i="26" s="1"/>
  <c r="F96" i="26"/>
  <c r="E96" i="26" s="1"/>
  <c r="C96" i="26" s="1"/>
  <c r="F130" i="26"/>
  <c r="E130" i="26" s="1"/>
  <c r="C130" i="26" s="1"/>
  <c r="F132" i="26"/>
  <c r="E132" i="26" s="1"/>
  <c r="F175" i="26"/>
  <c r="E175" i="26" s="1"/>
  <c r="C175" i="26" s="1"/>
  <c r="F76" i="26"/>
  <c r="E76" i="26" s="1"/>
  <c r="K177" i="26"/>
  <c r="BB177" i="26"/>
  <c r="F187" i="26"/>
  <c r="E187" i="26" s="1"/>
  <c r="BH40" i="26"/>
  <c r="BH36" i="26" s="1"/>
  <c r="AK11" i="26"/>
  <c r="AK10" i="26" s="1"/>
  <c r="F32" i="26"/>
  <c r="E32" i="26" s="1"/>
  <c r="C32" i="26" s="1"/>
  <c r="M28" i="26"/>
  <c r="M26" i="26" s="1"/>
  <c r="AF40" i="26"/>
  <c r="AF36" i="26" s="1"/>
  <c r="AF25" i="26" s="1"/>
  <c r="AN40" i="26"/>
  <c r="AN36" i="26" s="1"/>
  <c r="AN25" i="26" s="1"/>
  <c r="AW40" i="26"/>
  <c r="AW36" i="26" s="1"/>
  <c r="AW25" i="26" s="1"/>
  <c r="BE40" i="26"/>
  <c r="BE36" i="26" s="1"/>
  <c r="BE25" i="26" s="1"/>
  <c r="F48" i="26"/>
  <c r="E48" i="26" s="1"/>
  <c r="C48" i="26" s="1"/>
  <c r="F122" i="26"/>
  <c r="E122" i="26" s="1"/>
  <c r="C122" i="26" s="1"/>
  <c r="D141" i="26"/>
  <c r="D137" i="26" s="1"/>
  <c r="F166" i="26"/>
  <c r="E166" i="26" s="1"/>
  <c r="C166" i="26" s="1"/>
  <c r="K11" i="26"/>
  <c r="K10" i="26" s="1"/>
  <c r="T11" i="26"/>
  <c r="T10" i="26" s="1"/>
  <c r="AL11" i="26"/>
  <c r="AL10" i="26" s="1"/>
  <c r="AT11" i="26"/>
  <c r="AT10" i="26" s="1"/>
  <c r="BB11" i="26"/>
  <c r="BB10" i="26" s="1"/>
  <c r="Q141" i="26"/>
  <c r="Q137" i="26" s="1"/>
  <c r="G191" i="26"/>
  <c r="F44" i="26"/>
  <c r="F62" i="26"/>
  <c r="E62" i="26" s="1"/>
  <c r="C62" i="26" s="1"/>
  <c r="V11" i="26"/>
  <c r="V10" i="26" s="1"/>
  <c r="P40" i="26"/>
  <c r="P36" i="26" s="1"/>
  <c r="P25" i="26" s="1"/>
  <c r="BG113" i="26"/>
  <c r="F146" i="26"/>
  <c r="E146" i="26" s="1"/>
  <c r="C146" i="26" s="1"/>
  <c r="G151" i="26"/>
  <c r="F155" i="26"/>
  <c r="E155" i="26" s="1"/>
  <c r="C155" i="26" s="1"/>
  <c r="F159" i="26"/>
  <c r="E159" i="26" s="1"/>
  <c r="C159" i="26" s="1"/>
  <c r="H177" i="26"/>
  <c r="Q177" i="26"/>
  <c r="Z177" i="26"/>
  <c r="AQ177" i="26"/>
  <c r="AY177" i="26"/>
  <c r="BG180" i="26"/>
  <c r="E66" i="26"/>
  <c r="C66" i="26" s="1"/>
  <c r="F68" i="26"/>
  <c r="E68" i="26" s="1"/>
  <c r="C68" i="26" s="1"/>
  <c r="M86" i="26"/>
  <c r="F92" i="26"/>
  <c r="E92" i="26" s="1"/>
  <c r="C92" i="26" s="1"/>
  <c r="BG104" i="26"/>
  <c r="AU40" i="26"/>
  <c r="AU36" i="26" s="1"/>
  <c r="AU25" i="26" s="1"/>
  <c r="BC40" i="26"/>
  <c r="BC36" i="26" s="1"/>
  <c r="BC25" i="26" s="1"/>
  <c r="M107" i="26"/>
  <c r="AC141" i="26"/>
  <c r="AC137" i="26" s="1"/>
  <c r="AL141" i="26"/>
  <c r="AL137" i="26" s="1"/>
  <c r="AT141" i="26"/>
  <c r="BB141" i="26"/>
  <c r="BB137" i="26" s="1"/>
  <c r="M151" i="26"/>
  <c r="AK141" i="26"/>
  <c r="AK137" i="26" s="1"/>
  <c r="BA141" i="26"/>
  <c r="BA137" i="26" s="1"/>
  <c r="N40" i="26"/>
  <c r="N36" i="26" s="1"/>
  <c r="W40" i="26"/>
  <c r="W36" i="26" s="1"/>
  <c r="W25" i="26" s="1"/>
  <c r="E72" i="26"/>
  <c r="C72" i="26" s="1"/>
  <c r="V141" i="26"/>
  <c r="BG151" i="26"/>
  <c r="F171" i="26"/>
  <c r="E171" i="26" s="1"/>
  <c r="C171" i="26" s="1"/>
  <c r="D177" i="26"/>
  <c r="M180" i="26"/>
  <c r="BG26" i="26"/>
  <c r="AY40" i="26"/>
  <c r="AY36" i="26" s="1"/>
  <c r="AY25" i="26" s="1"/>
  <c r="K40" i="26"/>
  <c r="K36" i="26" s="1"/>
  <c r="K25" i="26" s="1"/>
  <c r="AD118" i="26"/>
  <c r="U118" i="26" s="1"/>
  <c r="F119" i="26"/>
  <c r="E119" i="26" s="1"/>
  <c r="N141" i="26"/>
  <c r="N137" i="26" s="1"/>
  <c r="AF141" i="26"/>
  <c r="AF137" i="26" s="1"/>
  <c r="F153" i="26"/>
  <c r="E153" i="26" s="1"/>
  <c r="C153" i="26" s="1"/>
  <c r="F160" i="26"/>
  <c r="E160" i="26" s="1"/>
  <c r="C160" i="26" s="1"/>
  <c r="Y177" i="26"/>
  <c r="AH177" i="26"/>
  <c r="AP177" i="26"/>
  <c r="AX177" i="26"/>
  <c r="BF177" i="26"/>
  <c r="AF11" i="26"/>
  <c r="AF10" i="26" s="1"/>
  <c r="AV11" i="26"/>
  <c r="AV10" i="26" s="1"/>
  <c r="F34" i="26"/>
  <c r="E34" i="26" s="1"/>
  <c r="C34" i="26" s="1"/>
  <c r="AD38" i="26"/>
  <c r="D40" i="26"/>
  <c r="D36" i="26" s="1"/>
  <c r="D25" i="26" s="1"/>
  <c r="F43" i="26"/>
  <c r="F45" i="26"/>
  <c r="E45" i="26" s="1"/>
  <c r="C45" i="26" s="1"/>
  <c r="F63" i="26"/>
  <c r="E63" i="26" s="1"/>
  <c r="C63" i="26" s="1"/>
  <c r="T40" i="26"/>
  <c r="T36" i="26" s="1"/>
  <c r="T25" i="26" s="1"/>
  <c r="AC40" i="26"/>
  <c r="AC36" i="26" s="1"/>
  <c r="AC25" i="26" s="1"/>
  <c r="AK40" i="26"/>
  <c r="AK36" i="26" s="1"/>
  <c r="AK25" i="26" s="1"/>
  <c r="G84" i="26"/>
  <c r="G86" i="26"/>
  <c r="M118" i="26"/>
  <c r="X141" i="26"/>
  <c r="X137" i="26" s="1"/>
  <c r="AG141" i="26"/>
  <c r="AG137" i="26" s="1"/>
  <c r="F145" i="26"/>
  <c r="E145" i="26" s="1"/>
  <c r="C145" i="26" s="1"/>
  <c r="F162" i="26"/>
  <c r="E162" i="26" s="1"/>
  <c r="C162" i="26" s="1"/>
  <c r="F168" i="26"/>
  <c r="E168" i="26" s="1"/>
  <c r="M191" i="26"/>
  <c r="G180" i="26"/>
  <c r="BI11" i="26"/>
  <c r="BI10" i="26" s="1"/>
  <c r="AL40" i="26"/>
  <c r="AL36" i="26" s="1"/>
  <c r="AL25" i="26" s="1"/>
  <c r="AT40" i="26"/>
  <c r="AT36" i="26" s="1"/>
  <c r="AT25" i="26" s="1"/>
  <c r="AD120" i="26"/>
  <c r="U120" i="26" s="1"/>
  <c r="P141" i="26"/>
  <c r="P137" i="26" s="1"/>
  <c r="J177" i="26"/>
  <c r="X177" i="26"/>
  <c r="AF177" i="26"/>
  <c r="AN177" i="26"/>
  <c r="BD177" i="26"/>
  <c r="AI11" i="26"/>
  <c r="AI10" i="26" s="1"/>
  <c r="AQ11" i="26"/>
  <c r="AQ10" i="26" s="1"/>
  <c r="AY11" i="26"/>
  <c r="AY10" i="26" s="1"/>
  <c r="BH11" i="26"/>
  <c r="BH10" i="26" s="1"/>
  <c r="BA11" i="26"/>
  <c r="BA10" i="26" s="1"/>
  <c r="S40" i="26"/>
  <c r="S36" i="26" s="1"/>
  <c r="S25" i="26" s="1"/>
  <c r="G41" i="26"/>
  <c r="F64" i="26"/>
  <c r="E64" i="26" s="1"/>
  <c r="C64" i="26" s="1"/>
  <c r="F73" i="26"/>
  <c r="E73" i="26" s="1"/>
  <c r="C73" i="26" s="1"/>
  <c r="M77" i="26"/>
  <c r="M113" i="26"/>
  <c r="BG142" i="26"/>
  <c r="H141" i="26"/>
  <c r="H137" i="26" s="1"/>
  <c r="AD167" i="26"/>
  <c r="U167" i="26" s="1"/>
  <c r="T177" i="26"/>
  <c r="BI177" i="26"/>
  <c r="I11" i="26"/>
  <c r="I10" i="26" s="1"/>
  <c r="F31" i="26"/>
  <c r="E31" i="26" s="1"/>
  <c r="C31" i="26" s="1"/>
  <c r="AV40" i="26"/>
  <c r="AV36" i="26" s="1"/>
  <c r="AV25" i="26" s="1"/>
  <c r="BD40" i="26"/>
  <c r="BD36" i="26" s="1"/>
  <c r="BD25" i="26" s="1"/>
  <c r="U124" i="26"/>
  <c r="U123" i="26" s="1"/>
  <c r="BJ141" i="26"/>
  <c r="BJ137" i="26" s="1"/>
  <c r="F154" i="26"/>
  <c r="E154" i="26" s="1"/>
  <c r="C154" i="26" s="1"/>
  <c r="F163" i="26"/>
  <c r="E163" i="26" s="1"/>
  <c r="C163" i="26" s="1"/>
  <c r="F169" i="26"/>
  <c r="E169" i="26" s="1"/>
  <c r="C169" i="26" s="1"/>
  <c r="L177" i="26"/>
  <c r="AE177" i="26"/>
  <c r="AM177" i="26"/>
  <c r="AU177" i="26"/>
  <c r="BC177" i="26"/>
  <c r="AK177" i="26"/>
  <c r="AS177" i="26"/>
  <c r="BA177" i="26"/>
  <c r="E172" i="26"/>
  <c r="C172" i="26" s="1"/>
  <c r="R11" i="26"/>
  <c r="R10" i="26" s="1"/>
  <c r="N11" i="26"/>
  <c r="N10" i="26" s="1"/>
  <c r="F42" i="26"/>
  <c r="E42" i="26" s="1"/>
  <c r="C42" i="26" s="1"/>
  <c r="BG77" i="26"/>
  <c r="AD84" i="26"/>
  <c r="U84" i="26" s="1"/>
  <c r="BI40" i="26"/>
  <c r="BI36" i="26" s="1"/>
  <c r="BI25" i="26" s="1"/>
  <c r="F90" i="26"/>
  <c r="E90" i="26" s="1"/>
  <c r="C90" i="26" s="1"/>
  <c r="F101" i="26"/>
  <c r="F100" i="26" s="1"/>
  <c r="G118" i="26"/>
  <c r="F121" i="26"/>
  <c r="G129" i="26"/>
  <c r="F135" i="26"/>
  <c r="E135" i="26" s="1"/>
  <c r="C135" i="26" s="1"/>
  <c r="M139" i="26"/>
  <c r="U142" i="26"/>
  <c r="AE141" i="26"/>
  <c r="AE137" i="26" s="1"/>
  <c r="AU141" i="26"/>
  <c r="AU137" i="26" s="1"/>
  <c r="F150" i="26"/>
  <c r="F149" i="26" s="1"/>
  <c r="F165" i="26"/>
  <c r="E165" i="26" s="1"/>
  <c r="C165" i="26" s="1"/>
  <c r="O177" i="26"/>
  <c r="AI177" i="26"/>
  <c r="F14" i="26"/>
  <c r="E14" i="26" s="1"/>
  <c r="C14" i="26" s="1"/>
  <c r="AE40" i="26"/>
  <c r="AE36" i="26" s="1"/>
  <c r="AE25" i="26" s="1"/>
  <c r="AM40" i="26"/>
  <c r="AM36" i="26" s="1"/>
  <c r="AM25" i="26" s="1"/>
  <c r="F58" i="26"/>
  <c r="E58" i="26" s="1"/>
  <c r="C58" i="26" s="1"/>
  <c r="BA40" i="26"/>
  <c r="BA36" i="26" s="1"/>
  <c r="BA25" i="26" s="1"/>
  <c r="F94" i="26"/>
  <c r="E94" i="26" s="1"/>
  <c r="C94" i="26" s="1"/>
  <c r="F108" i="26"/>
  <c r="F110" i="26"/>
  <c r="E110" i="26" s="1"/>
  <c r="C110" i="26" s="1"/>
  <c r="G113" i="26"/>
  <c r="AH40" i="26"/>
  <c r="AH36" i="26" s="1"/>
  <c r="AH25" i="26" s="1"/>
  <c r="AP40" i="26"/>
  <c r="AP36" i="26" s="1"/>
  <c r="AP25" i="26" s="1"/>
  <c r="BF40" i="26"/>
  <c r="BF36" i="26" s="1"/>
  <c r="BF25" i="26" s="1"/>
  <c r="U121" i="26"/>
  <c r="F131" i="26"/>
  <c r="E131" i="26" s="1"/>
  <c r="C131" i="26" s="1"/>
  <c r="F133" i="26"/>
  <c r="E133" i="26" s="1"/>
  <c r="AT137" i="26"/>
  <c r="O141" i="26"/>
  <c r="O137" i="26" s="1"/>
  <c r="G167" i="26"/>
  <c r="BG167" i="26"/>
  <c r="U170" i="26"/>
  <c r="F173" i="26"/>
  <c r="E173" i="26" s="1"/>
  <c r="C173" i="26" s="1"/>
  <c r="F176" i="26"/>
  <c r="E176" i="26" s="1"/>
  <c r="C176" i="26" s="1"/>
  <c r="F184" i="26"/>
  <c r="E184" i="26" s="1"/>
  <c r="C184" i="26" s="1"/>
  <c r="AG40" i="26"/>
  <c r="AG36" i="26" s="1"/>
  <c r="AG25" i="26" s="1"/>
  <c r="AO40" i="26"/>
  <c r="AO36" i="26" s="1"/>
  <c r="AO25" i="26" s="1"/>
  <c r="F75" i="26"/>
  <c r="E75" i="26" s="1"/>
  <c r="BG70" i="26"/>
  <c r="BB40" i="26"/>
  <c r="BB36" i="26" s="1"/>
  <c r="BB25" i="26" s="1"/>
  <c r="BJ40" i="26"/>
  <c r="BJ36" i="26" s="1"/>
  <c r="BJ25" i="26" s="1"/>
  <c r="L40" i="26"/>
  <c r="L36" i="26" s="1"/>
  <c r="L25" i="26" s="1"/>
  <c r="U104" i="26"/>
  <c r="M157" i="26"/>
  <c r="AC177" i="26"/>
  <c r="BG28" i="26"/>
  <c r="J11" i="26"/>
  <c r="J10" i="26" s="1"/>
  <c r="S11" i="26"/>
  <c r="S10" i="26" s="1"/>
  <c r="F20" i="26"/>
  <c r="E20" i="26" s="1"/>
  <c r="F33" i="26"/>
  <c r="E33" i="26" s="1"/>
  <c r="C33" i="26" s="1"/>
  <c r="Y40" i="26"/>
  <c r="Y36" i="26" s="1"/>
  <c r="Y25" i="26" s="1"/>
  <c r="F54" i="26"/>
  <c r="E54" i="26" s="1"/>
  <c r="C54" i="26" s="1"/>
  <c r="F89" i="26"/>
  <c r="E89" i="26" s="1"/>
  <c r="C89" i="26" s="1"/>
  <c r="F93" i="26"/>
  <c r="E93" i="26" s="1"/>
  <c r="C93" i="26" s="1"/>
  <c r="M104" i="26"/>
  <c r="F105" i="26"/>
  <c r="E105" i="26" s="1"/>
  <c r="E104" i="26" s="1"/>
  <c r="BG107" i="26"/>
  <c r="F148" i="26"/>
  <c r="E148" i="26" s="1"/>
  <c r="C148" i="26" s="1"/>
  <c r="AB177" i="26"/>
  <c r="V177" i="26"/>
  <c r="U191" i="26"/>
  <c r="AO141" i="26"/>
  <c r="AO137" i="26" s="1"/>
  <c r="AW141" i="26"/>
  <c r="AW137" i="26" s="1"/>
  <c r="BE141" i="26"/>
  <c r="BE137" i="26" s="1"/>
  <c r="F186" i="26"/>
  <c r="E186" i="26" s="1"/>
  <c r="C186" i="26" s="1"/>
  <c r="CL186" i="26" s="1"/>
  <c r="CM186" i="26" s="1"/>
  <c r="AA11" i="26"/>
  <c r="AA10" i="26" s="1"/>
  <c r="AE11" i="26"/>
  <c r="AE10" i="26" s="1"/>
  <c r="AM11" i="26"/>
  <c r="AM10" i="26" s="1"/>
  <c r="AU11" i="26"/>
  <c r="AU10" i="26" s="1"/>
  <c r="BC11" i="26"/>
  <c r="BC10" i="26" s="1"/>
  <c r="M12" i="26"/>
  <c r="M11" i="26" s="1"/>
  <c r="M10" i="26" s="1"/>
  <c r="I40" i="26"/>
  <c r="I36" i="26" s="1"/>
  <c r="I25" i="26" s="1"/>
  <c r="R40" i="26"/>
  <c r="R36" i="26" s="1"/>
  <c r="R25" i="26" s="1"/>
  <c r="AA40" i="26"/>
  <c r="AA36" i="26" s="1"/>
  <c r="AA25" i="26" s="1"/>
  <c r="F56" i="26"/>
  <c r="E56" i="26" s="1"/>
  <c r="C56" i="26" s="1"/>
  <c r="G77" i="26"/>
  <c r="U77" i="26"/>
  <c r="BG84" i="26"/>
  <c r="F97" i="26"/>
  <c r="E97" i="26" s="1"/>
  <c r="C97" i="26" s="1"/>
  <c r="F109" i="26"/>
  <c r="E109" i="26" s="1"/>
  <c r="C109" i="26" s="1"/>
  <c r="AH141" i="26"/>
  <c r="AH137" i="26" s="1"/>
  <c r="AP141" i="26"/>
  <c r="AP137" i="26" s="1"/>
  <c r="AX141" i="26"/>
  <c r="AX137" i="26" s="1"/>
  <c r="BF141" i="26"/>
  <c r="BF137" i="26" s="1"/>
  <c r="BG157" i="26"/>
  <c r="W11" i="26"/>
  <c r="W10" i="26" s="1"/>
  <c r="Y11" i="26"/>
  <c r="Y10" i="26" s="1"/>
  <c r="AG11" i="26"/>
  <c r="AG10" i="26" s="1"/>
  <c r="AO11" i="26"/>
  <c r="AO10" i="26" s="1"/>
  <c r="AW11" i="26"/>
  <c r="AW10" i="26" s="1"/>
  <c r="BE11" i="26"/>
  <c r="BE10" i="26" s="1"/>
  <c r="G104" i="26"/>
  <c r="M120" i="26"/>
  <c r="Z141" i="26"/>
  <c r="Z137" i="26" s="1"/>
  <c r="F179" i="26"/>
  <c r="F178" i="26" s="1"/>
  <c r="G26" i="26"/>
  <c r="AD12" i="26"/>
  <c r="AD11" i="26" s="1"/>
  <c r="AD10" i="26" s="1"/>
  <c r="BJ11" i="26"/>
  <c r="BJ10" i="26" s="1"/>
  <c r="F16" i="26"/>
  <c r="E16" i="26" s="1"/>
  <c r="C16" i="26" s="1"/>
  <c r="G12" i="26"/>
  <c r="G11" i="26" s="1"/>
  <c r="G10" i="26" s="1"/>
  <c r="F57" i="26"/>
  <c r="E57" i="26" s="1"/>
  <c r="C57" i="26" s="1"/>
  <c r="U70" i="26"/>
  <c r="E82" i="26"/>
  <c r="F80" i="26"/>
  <c r="U108" i="26"/>
  <c r="U107" i="26" s="1"/>
  <c r="AD107" i="26"/>
  <c r="U43" i="26"/>
  <c r="AD41" i="26"/>
  <c r="F29" i="26"/>
  <c r="G28" i="26"/>
  <c r="F39" i="26"/>
  <c r="G38" i="26"/>
  <c r="U28" i="26"/>
  <c r="U12" i="26"/>
  <c r="U11" i="26" s="1"/>
  <c r="U10" i="26" s="1"/>
  <c r="BG12" i="26"/>
  <c r="BG11" i="26" s="1"/>
  <c r="BG10" i="26" s="1"/>
  <c r="F84" i="26"/>
  <c r="E85" i="26"/>
  <c r="BH138" i="26"/>
  <c r="BG139" i="26"/>
  <c r="F15" i="26"/>
  <c r="E15" i="26" s="1"/>
  <c r="C15" i="26" s="1"/>
  <c r="AD28" i="26"/>
  <c r="AD26" i="26" s="1"/>
  <c r="U26" i="26" s="1"/>
  <c r="AB36" i="26"/>
  <c r="AB25" i="26" s="1"/>
  <c r="V40" i="26"/>
  <c r="BG86" i="26"/>
  <c r="O40" i="26"/>
  <c r="O38" i="26" s="1"/>
  <c r="O36" i="26" s="1"/>
  <c r="O25" i="26" s="1"/>
  <c r="X40" i="26"/>
  <c r="X36" i="26" s="1"/>
  <c r="X25" i="26" s="1"/>
  <c r="AX40" i="26"/>
  <c r="AX36" i="26" s="1"/>
  <c r="AX25" i="26" s="1"/>
  <c r="BG41" i="26"/>
  <c r="G138" i="26"/>
  <c r="E44" i="26"/>
  <c r="C44" i="26" s="1"/>
  <c r="F13" i="26"/>
  <c r="F17" i="26"/>
  <c r="E17" i="26" s="1"/>
  <c r="C17" i="26" s="1"/>
  <c r="H40" i="26"/>
  <c r="Z40" i="26"/>
  <c r="Z36" i="26" s="1"/>
  <c r="Z25" i="26" s="1"/>
  <c r="AI40" i="26"/>
  <c r="AI36" i="26" s="1"/>
  <c r="AI25" i="26" s="1"/>
  <c r="AQ40" i="26"/>
  <c r="AQ36" i="26" s="1"/>
  <c r="AQ25" i="26" s="1"/>
  <c r="AZ36" i="26"/>
  <c r="AZ25" i="26" s="1"/>
  <c r="Y141" i="26"/>
  <c r="Y137" i="26" s="1"/>
  <c r="G70" i="26"/>
  <c r="E87" i="26"/>
  <c r="Q40" i="26"/>
  <c r="Q36" i="26" s="1"/>
  <c r="Q25" i="26" s="1"/>
  <c r="M41" i="26"/>
  <c r="F55" i="26"/>
  <c r="E55" i="26" s="1"/>
  <c r="C55" i="26" s="1"/>
  <c r="M70" i="26"/>
  <c r="M84" i="26"/>
  <c r="I141" i="26"/>
  <c r="I137" i="26" s="1"/>
  <c r="M142" i="26"/>
  <c r="AS141" i="26"/>
  <c r="AS137" i="26" s="1"/>
  <c r="BI141" i="26"/>
  <c r="BI137" i="26" s="1"/>
  <c r="AD70" i="26"/>
  <c r="AD86" i="26"/>
  <c r="U86" i="26" s="1"/>
  <c r="BG118" i="26"/>
  <c r="U157" i="26"/>
  <c r="F61" i="26"/>
  <c r="E61" i="26" s="1"/>
  <c r="C61" i="26" s="1"/>
  <c r="F114" i="26"/>
  <c r="G120" i="26"/>
  <c r="BG129" i="26"/>
  <c r="F144" i="26"/>
  <c r="E144" i="26" s="1"/>
  <c r="C144" i="26" s="1"/>
  <c r="F53" i="26"/>
  <c r="E53" i="26" s="1"/>
  <c r="C53" i="26" s="1"/>
  <c r="F88" i="26"/>
  <c r="E88" i="26" s="1"/>
  <c r="C88" i="26" s="1"/>
  <c r="U113" i="26"/>
  <c r="BG120" i="26"/>
  <c r="G107" i="26"/>
  <c r="F134" i="26"/>
  <c r="V137" i="26"/>
  <c r="U138" i="26"/>
  <c r="U139" i="26"/>
  <c r="AI141" i="26"/>
  <c r="AI137" i="26" s="1"/>
  <c r="AQ141" i="26"/>
  <c r="AQ137" i="26" s="1"/>
  <c r="AY141" i="26"/>
  <c r="AY137" i="26" s="1"/>
  <c r="G142" i="26"/>
  <c r="J141" i="26"/>
  <c r="J137" i="26" s="1"/>
  <c r="R141" i="26"/>
  <c r="R137" i="26" s="1"/>
  <c r="F181" i="26"/>
  <c r="E183" i="26"/>
  <c r="K141" i="26"/>
  <c r="K137" i="26" s="1"/>
  <c r="S141" i="26"/>
  <c r="S137" i="26" s="1"/>
  <c r="AA141" i="26"/>
  <c r="AA137" i="26" s="1"/>
  <c r="AJ141" i="26"/>
  <c r="AJ137" i="26" s="1"/>
  <c r="AR141" i="26"/>
  <c r="AR137" i="26" s="1"/>
  <c r="AZ141" i="26"/>
  <c r="AZ137" i="26" s="1"/>
  <c r="BH141" i="26"/>
  <c r="E158" i="26"/>
  <c r="AS41" i="26"/>
  <c r="AS40" i="26" s="1"/>
  <c r="AS36" i="26" s="1"/>
  <c r="AS25" i="26" s="1"/>
  <c r="U134" i="26"/>
  <c r="AD129" i="26"/>
  <c r="U129" i="26" s="1"/>
  <c r="F140" i="26"/>
  <c r="L141" i="26"/>
  <c r="L137" i="26" s="1"/>
  <c r="T141" i="26"/>
  <c r="T137" i="26" s="1"/>
  <c r="AB141" i="26"/>
  <c r="AB137" i="26" s="1"/>
  <c r="U152" i="26"/>
  <c r="U151" i="26" s="1"/>
  <c r="AD151" i="26"/>
  <c r="M167" i="26"/>
  <c r="AD180" i="26"/>
  <c r="AD177" i="26" s="1"/>
  <c r="U181" i="26"/>
  <c r="U180" i="26" s="1"/>
  <c r="F124" i="26"/>
  <c r="M138" i="26"/>
  <c r="E161" i="26"/>
  <c r="C161" i="26" s="1"/>
  <c r="F136" i="26"/>
  <c r="E136" i="26" s="1"/>
  <c r="C136" i="26" s="1"/>
  <c r="G139" i="26"/>
  <c r="F182" i="26"/>
  <c r="E182" i="26" s="1"/>
  <c r="AD149" i="26"/>
  <c r="AD157" i="26"/>
  <c r="F164" i="26"/>
  <c r="E164" i="26" s="1"/>
  <c r="G157" i="26"/>
  <c r="AD142" i="26"/>
  <c r="F77" i="26" l="1"/>
  <c r="M177" i="26"/>
  <c r="E150" i="26"/>
  <c r="BG141" i="26"/>
  <c r="E43" i="26"/>
  <c r="C43" i="26" s="1"/>
  <c r="AV24" i="26"/>
  <c r="AV194" i="26" s="1"/>
  <c r="BG177" i="26"/>
  <c r="E108" i="26"/>
  <c r="C108" i="26" s="1"/>
  <c r="C107" i="26" s="1"/>
  <c r="F151" i="26"/>
  <c r="F19" i="26"/>
  <c r="F191" i="26"/>
  <c r="CL185" i="26"/>
  <c r="CM185" i="26" s="1"/>
  <c r="G177" i="26"/>
  <c r="F107" i="26"/>
  <c r="T24" i="26"/>
  <c r="T194" i="26" s="1"/>
  <c r="AN24" i="26"/>
  <c r="AN194" i="26" s="1"/>
  <c r="F104" i="26"/>
  <c r="E170" i="26"/>
  <c r="C170" i="26" s="1"/>
  <c r="W24" i="26"/>
  <c r="W194" i="26" s="1"/>
  <c r="U177" i="26"/>
  <c r="AL24" i="26"/>
  <c r="AL194" i="26" s="1"/>
  <c r="AF24" i="26"/>
  <c r="AF194" i="26" s="1"/>
  <c r="E192" i="26"/>
  <c r="C192" i="26" s="1"/>
  <c r="C191" i="26" s="1"/>
  <c r="AX24" i="26"/>
  <c r="AX194" i="26" s="1"/>
  <c r="E121" i="26"/>
  <c r="C121" i="26" s="1"/>
  <c r="C120" i="26" s="1"/>
  <c r="F70" i="26"/>
  <c r="BE24" i="26"/>
  <c r="BE194" i="26" s="1"/>
  <c r="P24" i="26"/>
  <c r="P194" i="26" s="1"/>
  <c r="BC24" i="26"/>
  <c r="BC194" i="26" s="1"/>
  <c r="BD24" i="26"/>
  <c r="BD194" i="26" s="1"/>
  <c r="F120" i="26"/>
  <c r="AU24" i="26"/>
  <c r="AU194" i="26" s="1"/>
  <c r="E179" i="26"/>
  <c r="E178" i="26" s="1"/>
  <c r="AT24" i="26"/>
  <c r="AT194" i="26" s="1"/>
  <c r="S24" i="26"/>
  <c r="S194" i="26" s="1"/>
  <c r="Z24" i="26"/>
  <c r="Z194" i="26" s="1"/>
  <c r="F118" i="26"/>
  <c r="BG40" i="26"/>
  <c r="F167" i="26"/>
  <c r="AC24" i="26"/>
  <c r="AC194" i="26" s="1"/>
  <c r="AP24" i="26"/>
  <c r="AP194" i="26" s="1"/>
  <c r="AM24" i="26"/>
  <c r="AM194" i="26" s="1"/>
  <c r="X24" i="26"/>
  <c r="X194" i="26" s="1"/>
  <c r="M40" i="26"/>
  <c r="M38" i="26" s="1"/>
  <c r="AK24" i="26"/>
  <c r="AK194" i="26" s="1"/>
  <c r="AE24" i="26"/>
  <c r="AE194" i="26" s="1"/>
  <c r="Y24" i="26"/>
  <c r="Y194" i="26" s="1"/>
  <c r="U141" i="26"/>
  <c r="F129" i="26"/>
  <c r="BJ24" i="26"/>
  <c r="BJ194" i="26" s="1"/>
  <c r="AJ24" i="26"/>
  <c r="AJ194" i="26" s="1"/>
  <c r="BI24" i="26"/>
  <c r="BI194" i="26" s="1"/>
  <c r="AH24" i="26"/>
  <c r="AH194" i="26" s="1"/>
  <c r="Q24" i="26"/>
  <c r="Q194" i="26" s="1"/>
  <c r="BF24" i="26"/>
  <c r="BF194" i="26" s="1"/>
  <c r="AZ24" i="26"/>
  <c r="AZ194" i="26" s="1"/>
  <c r="O24" i="26"/>
  <c r="O194" i="26" s="1"/>
  <c r="AG24" i="26"/>
  <c r="AG194" i="26" s="1"/>
  <c r="E70" i="26"/>
  <c r="C70" i="26" s="1"/>
  <c r="AI24" i="26"/>
  <c r="AI194" i="26" s="1"/>
  <c r="L24" i="26"/>
  <c r="L194" i="26" s="1"/>
  <c r="AO24" i="26"/>
  <c r="AO194" i="26" s="1"/>
  <c r="AS24" i="26"/>
  <c r="AS194" i="26" s="1"/>
  <c r="K24" i="26"/>
  <c r="K194" i="26" s="1"/>
  <c r="CL184" i="26"/>
  <c r="CM184" i="26" s="1"/>
  <c r="G40" i="26"/>
  <c r="H36" i="26"/>
  <c r="G36" i="26" s="1"/>
  <c r="G25" i="26" s="1"/>
  <c r="BB24" i="26"/>
  <c r="BB194" i="26" s="1"/>
  <c r="U41" i="26"/>
  <c r="BA24" i="26"/>
  <c r="BA194" i="26" s="1"/>
  <c r="M137" i="26"/>
  <c r="R24" i="26"/>
  <c r="R194" i="26" s="1"/>
  <c r="I24" i="26"/>
  <c r="I194" i="26" s="1"/>
  <c r="G137" i="26"/>
  <c r="AQ24" i="26"/>
  <c r="AQ194" i="26" s="1"/>
  <c r="V36" i="26"/>
  <c r="D24" i="26"/>
  <c r="E181" i="26"/>
  <c r="F180" i="26"/>
  <c r="F177" i="26" s="1"/>
  <c r="M141" i="26"/>
  <c r="F86" i="26"/>
  <c r="BG138" i="26"/>
  <c r="BH137" i="26"/>
  <c r="BG137" i="26" s="1"/>
  <c r="CL187" i="26"/>
  <c r="CM187" i="26" s="1"/>
  <c r="C187" i="26"/>
  <c r="AB24" i="26"/>
  <c r="AB194" i="26" s="1"/>
  <c r="E152" i="26"/>
  <c r="CL182" i="26"/>
  <c r="CM182" i="26" s="1"/>
  <c r="C182" i="26"/>
  <c r="C87" i="26"/>
  <c r="C86" i="26" s="1"/>
  <c r="E86" i="26"/>
  <c r="E142" i="26"/>
  <c r="C143" i="26"/>
  <c r="C142" i="26" s="1"/>
  <c r="E13" i="26"/>
  <c r="F12" i="26"/>
  <c r="J24" i="26"/>
  <c r="J194" i="26" s="1"/>
  <c r="BG36" i="26"/>
  <c r="BH25" i="26"/>
  <c r="E84" i="26"/>
  <c r="C84" i="26" s="1"/>
  <c r="C85" i="26"/>
  <c r="F41" i="26"/>
  <c r="AR24" i="26"/>
  <c r="AR194" i="26" s="1"/>
  <c r="F113" i="26"/>
  <c r="E114" i="26"/>
  <c r="E113" i="26" s="1"/>
  <c r="E19" i="26"/>
  <c r="C20" i="26"/>
  <c r="C19" i="26" s="1"/>
  <c r="F123" i="26"/>
  <c r="E124" i="26"/>
  <c r="F142" i="26"/>
  <c r="C119" i="26"/>
  <c r="C118" i="26" s="1"/>
  <c r="E118" i="26"/>
  <c r="AD40" i="26"/>
  <c r="AD36" i="26" s="1"/>
  <c r="AD25" i="26" s="1"/>
  <c r="AW24" i="26"/>
  <c r="AW194" i="26" s="1"/>
  <c r="F139" i="26"/>
  <c r="F138" i="26" s="1"/>
  <c r="E140" i="26"/>
  <c r="F157" i="26"/>
  <c r="AY24" i="26"/>
  <c r="AY194" i="26" s="1"/>
  <c r="C168" i="26"/>
  <c r="AA24" i="26"/>
  <c r="AA194" i="26" s="1"/>
  <c r="C158" i="26"/>
  <c r="E157" i="26"/>
  <c r="C157" i="26" s="1"/>
  <c r="G141" i="26"/>
  <c r="E39" i="26"/>
  <c r="F38" i="26"/>
  <c r="M36" i="26"/>
  <c r="M25" i="26" s="1"/>
  <c r="N25" i="26"/>
  <c r="N24" i="26" s="1"/>
  <c r="N194" i="26" s="1"/>
  <c r="C82" i="26"/>
  <c r="C80" i="26" s="1"/>
  <c r="E80" i="26"/>
  <c r="F28" i="26"/>
  <c r="F26" i="26" s="1"/>
  <c r="E29" i="26"/>
  <c r="CL183" i="26"/>
  <c r="CM183" i="26" s="1"/>
  <c r="C183" i="26"/>
  <c r="AD141" i="26"/>
  <c r="AD137" i="26" s="1"/>
  <c r="U137" i="26" s="1"/>
  <c r="E134" i="26"/>
  <c r="E149" i="26"/>
  <c r="C150" i="26"/>
  <c r="C149" i="26" s="1"/>
  <c r="M30" i="12"/>
  <c r="G30" i="12"/>
  <c r="M29" i="12"/>
  <c r="G29" i="12"/>
  <c r="E191" i="26" l="1"/>
  <c r="E41" i="26"/>
  <c r="C41" i="26" s="1"/>
  <c r="E107" i="26"/>
  <c r="F11" i="26"/>
  <c r="F10" i="26" s="1"/>
  <c r="E167" i="26"/>
  <c r="E120" i="26"/>
  <c r="C179" i="26"/>
  <c r="C178" i="26" s="1"/>
  <c r="C167" i="26"/>
  <c r="G28" i="12"/>
  <c r="G26" i="12" s="1"/>
  <c r="M28" i="12"/>
  <c r="M26" i="12" s="1"/>
  <c r="M24" i="26"/>
  <c r="M194" i="26" s="1"/>
  <c r="F40" i="26"/>
  <c r="F36" i="26" s="1"/>
  <c r="F25" i="26" s="1"/>
  <c r="G24" i="26"/>
  <c r="G194" i="26" s="1"/>
  <c r="H25" i="26"/>
  <c r="H24" i="26" s="1"/>
  <c r="H194" i="26" s="1"/>
  <c r="C29" i="26"/>
  <c r="E28" i="26"/>
  <c r="C134" i="26"/>
  <c r="C129" i="26" s="1"/>
  <c r="E129" i="26"/>
  <c r="E123" i="26"/>
  <c r="C124" i="26"/>
  <c r="C123" i="26" s="1"/>
  <c r="U40" i="26"/>
  <c r="E38" i="26"/>
  <c r="C39" i="26"/>
  <c r="E40" i="26"/>
  <c r="C40" i="26" s="1"/>
  <c r="BG25" i="26"/>
  <c r="BH24" i="26"/>
  <c r="U36" i="26"/>
  <c r="U25" i="26" s="1"/>
  <c r="U24" i="26" s="1"/>
  <c r="U194" i="26" s="1"/>
  <c r="V25" i="26"/>
  <c r="V24" i="26" s="1"/>
  <c r="V194" i="26" s="1"/>
  <c r="AD24" i="26"/>
  <c r="AD194" i="26" s="1"/>
  <c r="C181" i="26"/>
  <c r="E180" i="26"/>
  <c r="C180" i="26" s="1"/>
  <c r="D194" i="26"/>
  <c r="C140" i="26"/>
  <c r="C139" i="26" s="1"/>
  <c r="E139" i="26"/>
  <c r="E138" i="26" s="1"/>
  <c r="E151" i="26"/>
  <c r="C152" i="26"/>
  <c r="C151" i="26" s="1"/>
  <c r="F141" i="26"/>
  <c r="F137" i="26" s="1"/>
  <c r="C13" i="26"/>
  <c r="E12" i="26"/>
  <c r="F30" i="12"/>
  <c r="F29" i="12"/>
  <c r="E141" i="26" l="1"/>
  <c r="C141" i="26" s="1"/>
  <c r="F28" i="12"/>
  <c r="F26" i="12" s="1"/>
  <c r="F24" i="26"/>
  <c r="F194" i="26" s="1"/>
  <c r="BG24" i="26"/>
  <c r="BG194" i="26" s="1"/>
  <c r="BH194" i="26"/>
  <c r="C38" i="26"/>
  <c r="E36" i="26"/>
  <c r="C36" i="26" s="1"/>
  <c r="E177" i="26"/>
  <c r="C177" i="26" s="1"/>
  <c r="E137" i="26"/>
  <c r="C137" i="26" s="1"/>
  <c r="C138" i="26"/>
  <c r="E26" i="26"/>
  <c r="C28" i="26"/>
  <c r="C12" i="26"/>
  <c r="E11" i="26"/>
  <c r="BG58" i="12"/>
  <c r="M58" i="12"/>
  <c r="G58" i="12"/>
  <c r="E25" i="26" l="1"/>
  <c r="C26" i="26"/>
  <c r="E10" i="26"/>
  <c r="C11" i="26"/>
  <c r="F58" i="12"/>
  <c r="E58" i="12" s="1"/>
  <c r="C58" i="12" s="1"/>
  <c r="C10" i="26" l="1"/>
  <c r="E24" i="26"/>
  <c r="C24" i="26" s="1"/>
  <c r="C25" i="26"/>
  <c r="C194" i="26" l="1"/>
  <c r="E194" i="26"/>
  <c r="BJ156" i="12"/>
  <c r="BJ114" i="12" s="1"/>
  <c r="BI156" i="12"/>
  <c r="BI114" i="12" s="1"/>
  <c r="BH156" i="12"/>
  <c r="BH114" i="12" s="1"/>
  <c r="BF156" i="12"/>
  <c r="BF114" i="12" s="1"/>
  <c r="BE156" i="12"/>
  <c r="BE114" i="12" s="1"/>
  <c r="BD156" i="12"/>
  <c r="BD114" i="12" s="1"/>
  <c r="BC156" i="12"/>
  <c r="BC114" i="12" s="1"/>
  <c r="BB156" i="12"/>
  <c r="BB114" i="12" s="1"/>
  <c r="BA156" i="12"/>
  <c r="BA114" i="12" s="1"/>
  <c r="AZ156" i="12"/>
  <c r="AZ114" i="12" s="1"/>
  <c r="AY156" i="12"/>
  <c r="AY114" i="12" s="1"/>
  <c r="AX156" i="12"/>
  <c r="AX114" i="12" s="1"/>
  <c r="AW156" i="12"/>
  <c r="AW114" i="12" s="1"/>
  <c r="AV156" i="12"/>
  <c r="AV114" i="12" s="1"/>
  <c r="AU156" i="12"/>
  <c r="AU114" i="12" s="1"/>
  <c r="AT156" i="12"/>
  <c r="AT114" i="12" s="1"/>
  <c r="AS156" i="12"/>
  <c r="AR156" i="12"/>
  <c r="AR114" i="12" s="1"/>
  <c r="AQ156" i="12"/>
  <c r="AQ114" i="12" s="1"/>
  <c r="AP156" i="12"/>
  <c r="AP114" i="12" s="1"/>
  <c r="AO156" i="12"/>
  <c r="AO114" i="12" s="1"/>
  <c r="AN156" i="12"/>
  <c r="AN114" i="12" s="1"/>
  <c r="AM156" i="12"/>
  <c r="AM114" i="12" s="1"/>
  <c r="AL156" i="12"/>
  <c r="AL114" i="12" s="1"/>
  <c r="AK156" i="12"/>
  <c r="AK114" i="12" s="1"/>
  <c r="AJ156" i="12"/>
  <c r="AJ114" i="12" s="1"/>
  <c r="AI156" i="12"/>
  <c r="AI114" i="12" s="1"/>
  <c r="AH156" i="12"/>
  <c r="AH114" i="12" s="1"/>
  <c r="AG156" i="12"/>
  <c r="AG114" i="12" s="1"/>
  <c r="AF156" i="12"/>
  <c r="AF114" i="12" s="1"/>
  <c r="AE156" i="12"/>
  <c r="AE114" i="12" s="1"/>
  <c r="AC156" i="12"/>
  <c r="AC114" i="12" s="1"/>
  <c r="AB156" i="12"/>
  <c r="AB114" i="12" s="1"/>
  <c r="AA156" i="12"/>
  <c r="AA114" i="12" s="1"/>
  <c r="Z156" i="12"/>
  <c r="Z114" i="12" s="1"/>
  <c r="Y156" i="12"/>
  <c r="Y114" i="12" s="1"/>
  <c r="X156" i="12"/>
  <c r="X114" i="12" s="1"/>
  <c r="W156" i="12"/>
  <c r="W114" i="12" s="1"/>
  <c r="V156" i="12"/>
  <c r="V114" i="12" s="1"/>
  <c r="T156" i="12"/>
  <c r="T114" i="12" s="1"/>
  <c r="S156" i="12"/>
  <c r="S114" i="12" s="1"/>
  <c r="R156" i="12"/>
  <c r="R114" i="12" s="1"/>
  <c r="Q156" i="12"/>
  <c r="Q114" i="12" s="1"/>
  <c r="P156" i="12"/>
  <c r="P114" i="12" s="1"/>
  <c r="O156" i="12"/>
  <c r="O114" i="12" s="1"/>
  <c r="N156" i="12"/>
  <c r="N114" i="12" s="1"/>
  <c r="L156" i="12"/>
  <c r="L114" i="12" s="1"/>
  <c r="K156" i="12"/>
  <c r="K114" i="12" s="1"/>
  <c r="J156" i="12"/>
  <c r="J114" i="12" s="1"/>
  <c r="I156" i="12"/>
  <c r="I114" i="12" s="1"/>
  <c r="H156" i="12"/>
  <c r="H114" i="12" s="1"/>
  <c r="BG119" i="23" l="1"/>
  <c r="BG118" i="23" s="1"/>
  <c r="AD119" i="23"/>
  <c r="AD118" i="23" s="1"/>
  <c r="M119" i="23"/>
  <c r="M118" i="23" s="1"/>
  <c r="G119" i="23"/>
  <c r="G118" i="23" s="1"/>
  <c r="BJ118" i="23"/>
  <c r="BI118" i="23"/>
  <c r="BH118" i="23"/>
  <c r="BF118" i="23"/>
  <c r="BE118" i="23"/>
  <c r="BD118" i="23"/>
  <c r="BC118" i="23"/>
  <c r="BB118" i="23"/>
  <c r="BA118" i="23"/>
  <c r="AZ118" i="23"/>
  <c r="AY118" i="23"/>
  <c r="AX118" i="23"/>
  <c r="AW118" i="23"/>
  <c r="AV118" i="23"/>
  <c r="AU118" i="23"/>
  <c r="AT118" i="23"/>
  <c r="AS118" i="23"/>
  <c r="AR118" i="23"/>
  <c r="AQ118" i="23"/>
  <c r="AP118" i="23"/>
  <c r="AO118" i="23"/>
  <c r="AN118" i="23"/>
  <c r="AM118" i="23"/>
  <c r="AL118" i="23"/>
  <c r="AK118" i="23"/>
  <c r="AJ118" i="23"/>
  <c r="AI118" i="23"/>
  <c r="AH118" i="23"/>
  <c r="AG118" i="23"/>
  <c r="AF118" i="23"/>
  <c r="AE118" i="23"/>
  <c r="AC118" i="23"/>
  <c r="AB118" i="23"/>
  <c r="AA118" i="23"/>
  <c r="Z118" i="23"/>
  <c r="Y118" i="23"/>
  <c r="X118" i="23"/>
  <c r="W118" i="23"/>
  <c r="V118" i="23"/>
  <c r="T118" i="23"/>
  <c r="S118" i="23"/>
  <c r="R118" i="23"/>
  <c r="Q118" i="23"/>
  <c r="P118" i="23"/>
  <c r="O118" i="23"/>
  <c r="N118" i="23"/>
  <c r="L118" i="23"/>
  <c r="K118" i="23"/>
  <c r="J118" i="23"/>
  <c r="I118" i="23"/>
  <c r="H118" i="23"/>
  <c r="D118" i="23"/>
  <c r="BG117" i="23"/>
  <c r="AD117" i="23"/>
  <c r="U117" i="23" s="1"/>
  <c r="M117" i="23"/>
  <c r="K117" i="23"/>
  <c r="G117" i="23"/>
  <c r="BG116" i="23"/>
  <c r="AD116" i="23"/>
  <c r="U116" i="23" s="1"/>
  <c r="M116" i="23"/>
  <c r="G116" i="23"/>
  <c r="AD115" i="23"/>
  <c r="U115" i="23" s="1"/>
  <c r="M115" i="23"/>
  <c r="G115" i="23"/>
  <c r="BJ114" i="23"/>
  <c r="BI114" i="23"/>
  <c r="BH114" i="23"/>
  <c r="BF114" i="23"/>
  <c r="BE114" i="23"/>
  <c r="BD114" i="23"/>
  <c r="BC114" i="23"/>
  <c r="BB114" i="23"/>
  <c r="BA114" i="23"/>
  <c r="AZ114" i="23"/>
  <c r="AY114" i="23"/>
  <c r="AX114" i="23"/>
  <c r="AW114" i="23"/>
  <c r="AV114" i="23"/>
  <c r="AU114" i="23"/>
  <c r="AT114" i="23"/>
  <c r="AS114" i="23"/>
  <c r="AR114" i="23"/>
  <c r="AQ114" i="23"/>
  <c r="AP114" i="23"/>
  <c r="AO114" i="23"/>
  <c r="AN114" i="23"/>
  <c r="AM114" i="23"/>
  <c r="AL114" i="23"/>
  <c r="AK114" i="23"/>
  <c r="AJ114" i="23"/>
  <c r="AI114" i="23"/>
  <c r="AH114" i="23"/>
  <c r="AG114" i="23"/>
  <c r="AF114" i="23"/>
  <c r="AE114" i="23"/>
  <c r="AC114" i="23"/>
  <c r="AB114" i="23"/>
  <c r="AA114" i="23"/>
  <c r="Z114" i="23"/>
  <c r="Y114" i="23"/>
  <c r="X114" i="23"/>
  <c r="W114" i="23"/>
  <c r="V114" i="23"/>
  <c r="T114" i="23"/>
  <c r="S114" i="23"/>
  <c r="R114" i="23"/>
  <c r="Q114" i="23"/>
  <c r="P114" i="23"/>
  <c r="O114" i="23"/>
  <c r="N114" i="23"/>
  <c r="L114" i="23"/>
  <c r="K114" i="23"/>
  <c r="J114" i="23"/>
  <c r="I114" i="23"/>
  <c r="H114" i="23"/>
  <c r="D114" i="23"/>
  <c r="BG113" i="23"/>
  <c r="BG112" i="23" s="1"/>
  <c r="AD113" i="23"/>
  <c r="AD112" i="23" s="1"/>
  <c r="M113" i="23"/>
  <c r="M112" i="23" s="1"/>
  <c r="G113" i="23"/>
  <c r="G112" i="23" s="1"/>
  <c r="BJ112" i="23"/>
  <c r="BI112" i="23"/>
  <c r="BH112" i="23"/>
  <c r="BF112" i="23"/>
  <c r="BE112" i="23"/>
  <c r="BD112" i="23"/>
  <c r="BC112" i="23"/>
  <c r="BB112" i="23"/>
  <c r="BA112" i="23"/>
  <c r="AZ112" i="23"/>
  <c r="AY112" i="23"/>
  <c r="AX112" i="23"/>
  <c r="AW112" i="23"/>
  <c r="AV112" i="23"/>
  <c r="AU112" i="23"/>
  <c r="AT112" i="23"/>
  <c r="AS112" i="23"/>
  <c r="AR112" i="23"/>
  <c r="AQ112" i="23"/>
  <c r="AP112" i="23"/>
  <c r="AO112" i="23"/>
  <c r="AN112" i="23"/>
  <c r="AM112" i="23"/>
  <c r="AL112" i="23"/>
  <c r="AK112" i="23"/>
  <c r="AJ112" i="23"/>
  <c r="AI112" i="23"/>
  <c r="AH112" i="23"/>
  <c r="AG112" i="23"/>
  <c r="AF112" i="23"/>
  <c r="AE112" i="23"/>
  <c r="AC112" i="23"/>
  <c r="AB112" i="23"/>
  <c r="AA112" i="23"/>
  <c r="Z112" i="23"/>
  <c r="Y112" i="23"/>
  <c r="X112" i="23"/>
  <c r="W112" i="23"/>
  <c r="V112" i="23"/>
  <c r="T112" i="23"/>
  <c r="S112" i="23"/>
  <c r="R112" i="23"/>
  <c r="Q112" i="23"/>
  <c r="P112" i="23"/>
  <c r="O112" i="23"/>
  <c r="N112" i="23"/>
  <c r="L112" i="23"/>
  <c r="K112" i="23"/>
  <c r="J112" i="23"/>
  <c r="I112" i="23"/>
  <c r="H112" i="23"/>
  <c r="D112" i="23"/>
  <c r="BG110" i="23"/>
  <c r="AD110" i="23"/>
  <c r="U110" i="23" s="1"/>
  <c r="M110" i="23"/>
  <c r="G110" i="23"/>
  <c r="BG109" i="23"/>
  <c r="AD109" i="23"/>
  <c r="U109" i="23" s="1"/>
  <c r="M109" i="23"/>
  <c r="G109" i="23"/>
  <c r="BG108" i="23"/>
  <c r="AD108" i="23"/>
  <c r="U108" i="23" s="1"/>
  <c r="M108" i="23"/>
  <c r="G108" i="23"/>
  <c r="BG107" i="23"/>
  <c r="AD107" i="23"/>
  <c r="U107" i="23" s="1"/>
  <c r="M107" i="23"/>
  <c r="G107" i="23"/>
  <c r="BG106" i="23"/>
  <c r="AD106" i="23"/>
  <c r="U106" i="23" s="1"/>
  <c r="M106" i="23"/>
  <c r="G106" i="23"/>
  <c r="BG105" i="23"/>
  <c r="AD105" i="23"/>
  <c r="U105" i="23" s="1"/>
  <c r="M105" i="23"/>
  <c r="G105" i="23"/>
  <c r="BG104" i="23"/>
  <c r="AD104" i="23"/>
  <c r="U104" i="23" s="1"/>
  <c r="M104" i="23"/>
  <c r="G104" i="23"/>
  <c r="BG103" i="23"/>
  <c r="AD103" i="23"/>
  <c r="U103" i="23" s="1"/>
  <c r="M103" i="23"/>
  <c r="G103" i="23"/>
  <c r="BG102" i="23"/>
  <c r="AD102" i="23"/>
  <c r="M102" i="23"/>
  <c r="G102" i="23"/>
  <c r="BJ101" i="23"/>
  <c r="BI101" i="23"/>
  <c r="BH101" i="23"/>
  <c r="BF101" i="23"/>
  <c r="BE101" i="23"/>
  <c r="BD101" i="23"/>
  <c r="BC101" i="23"/>
  <c r="BB101" i="23"/>
  <c r="BA101" i="23"/>
  <c r="AZ101" i="23"/>
  <c r="AY101" i="23"/>
  <c r="AX101" i="23"/>
  <c r="AW101" i="23"/>
  <c r="AV101" i="23"/>
  <c r="AU101" i="23"/>
  <c r="AT101" i="23"/>
  <c r="AS101" i="23"/>
  <c r="AR101" i="23"/>
  <c r="AQ101" i="23"/>
  <c r="AP101" i="23"/>
  <c r="AO101" i="23"/>
  <c r="AN101" i="23"/>
  <c r="AM101" i="23"/>
  <c r="AL101" i="23"/>
  <c r="AK101" i="23"/>
  <c r="AJ101" i="23"/>
  <c r="AI101" i="23"/>
  <c r="AH101" i="23"/>
  <c r="AG101" i="23"/>
  <c r="AF101" i="23"/>
  <c r="AE101" i="23"/>
  <c r="AC101" i="23"/>
  <c r="AB101" i="23"/>
  <c r="AA101" i="23"/>
  <c r="Z101" i="23"/>
  <c r="Y101" i="23"/>
  <c r="X101" i="23"/>
  <c r="W101" i="23"/>
  <c r="V101" i="23"/>
  <c r="T101" i="23"/>
  <c r="S101" i="23"/>
  <c r="R101" i="23"/>
  <c r="Q101" i="23"/>
  <c r="P101" i="23"/>
  <c r="O101" i="23"/>
  <c r="N101" i="23"/>
  <c r="L101" i="23"/>
  <c r="K101" i="23"/>
  <c r="J101" i="23"/>
  <c r="I101" i="23"/>
  <c r="H101" i="23"/>
  <c r="D101" i="23"/>
  <c r="BG100" i="23"/>
  <c r="U100" i="23"/>
  <c r="M100" i="23"/>
  <c r="G100" i="23"/>
  <c r="BG99" i="23"/>
  <c r="AD99" i="23"/>
  <c r="U99" i="23" s="1"/>
  <c r="M99" i="23"/>
  <c r="G99" i="23"/>
  <c r="BG98" i="23"/>
  <c r="AD98" i="23"/>
  <c r="U98" i="23" s="1"/>
  <c r="M98" i="23"/>
  <c r="G98" i="23"/>
  <c r="BG97" i="23"/>
  <c r="AD97" i="23"/>
  <c r="U97" i="23" s="1"/>
  <c r="M97" i="23"/>
  <c r="G97" i="23"/>
  <c r="BG96" i="23"/>
  <c r="AD96" i="23"/>
  <c r="U96" i="23" s="1"/>
  <c r="M96" i="23"/>
  <c r="G96" i="23"/>
  <c r="BG95" i="23"/>
  <c r="AD95" i="23"/>
  <c r="U95" i="23" s="1"/>
  <c r="M95" i="23"/>
  <c r="G95" i="23"/>
  <c r="BJ94" i="23"/>
  <c r="BI94" i="23"/>
  <c r="BH94" i="23"/>
  <c r="BF94" i="23"/>
  <c r="BE94" i="23"/>
  <c r="BD94" i="23"/>
  <c r="BC94" i="23"/>
  <c r="BB94" i="23"/>
  <c r="BA94" i="23"/>
  <c r="AZ94" i="23"/>
  <c r="AY94" i="23"/>
  <c r="AX94" i="23"/>
  <c r="AW94" i="23"/>
  <c r="AV94" i="23"/>
  <c r="AU94" i="23"/>
  <c r="AT94" i="23"/>
  <c r="AS94" i="23"/>
  <c r="AR94" i="23"/>
  <c r="AQ94" i="23"/>
  <c r="AP94" i="23"/>
  <c r="AO94" i="23"/>
  <c r="AN94" i="23"/>
  <c r="AM94" i="23"/>
  <c r="AL94" i="23"/>
  <c r="AK94" i="23"/>
  <c r="AJ94" i="23"/>
  <c r="AI94" i="23"/>
  <c r="AH94" i="23"/>
  <c r="AG94" i="23"/>
  <c r="AF94" i="23"/>
  <c r="AE94" i="23"/>
  <c r="AC94" i="23"/>
  <c r="AB94" i="23"/>
  <c r="AA94" i="23"/>
  <c r="Z94" i="23"/>
  <c r="Y94" i="23"/>
  <c r="X94" i="23"/>
  <c r="W94" i="23"/>
  <c r="V94" i="23"/>
  <c r="T94" i="23"/>
  <c r="S94" i="23"/>
  <c r="R94" i="23"/>
  <c r="Q94" i="23"/>
  <c r="P94" i="23"/>
  <c r="O94" i="23"/>
  <c r="N94" i="23"/>
  <c r="L94" i="23"/>
  <c r="K94" i="23"/>
  <c r="J94" i="23"/>
  <c r="I94" i="23"/>
  <c r="H94" i="23"/>
  <c r="D94" i="23"/>
  <c r="BG89" i="23"/>
  <c r="U89" i="23"/>
  <c r="M89" i="23"/>
  <c r="G89" i="23"/>
  <c r="BJ88" i="23"/>
  <c r="BJ87" i="23" s="1"/>
  <c r="BI88" i="23"/>
  <c r="BI87" i="23" s="1"/>
  <c r="BH88" i="23"/>
  <c r="BH87" i="23" s="1"/>
  <c r="BF88" i="23"/>
  <c r="BF87" i="23" s="1"/>
  <c r="BE88" i="23"/>
  <c r="BE87" i="23" s="1"/>
  <c r="BD88" i="23"/>
  <c r="BD87" i="23" s="1"/>
  <c r="BC88" i="23"/>
  <c r="BC87" i="23" s="1"/>
  <c r="BB88" i="23"/>
  <c r="BB87" i="23" s="1"/>
  <c r="BA88" i="23"/>
  <c r="BA87" i="23" s="1"/>
  <c r="AZ88" i="23"/>
  <c r="AZ87" i="23" s="1"/>
  <c r="AY88" i="23"/>
  <c r="AY87" i="23" s="1"/>
  <c r="AX88" i="23"/>
  <c r="AX87" i="23" s="1"/>
  <c r="AW88" i="23"/>
  <c r="AW87" i="23" s="1"/>
  <c r="AV88" i="23"/>
  <c r="AV87" i="23" s="1"/>
  <c r="AU88" i="23"/>
  <c r="AU87" i="23" s="1"/>
  <c r="AT88" i="23"/>
  <c r="AT87" i="23" s="1"/>
  <c r="AS88" i="23"/>
  <c r="AS87" i="23" s="1"/>
  <c r="AR88" i="23"/>
  <c r="AR87" i="23" s="1"/>
  <c r="AQ88" i="23"/>
  <c r="AQ87" i="23" s="1"/>
  <c r="AP88" i="23"/>
  <c r="AP87" i="23" s="1"/>
  <c r="AO88" i="23"/>
  <c r="AO87" i="23" s="1"/>
  <c r="AN88" i="23"/>
  <c r="AN87" i="23" s="1"/>
  <c r="AM88" i="23"/>
  <c r="AM87" i="23" s="1"/>
  <c r="AL88" i="23"/>
  <c r="AL87" i="23" s="1"/>
  <c r="AK88" i="23"/>
  <c r="AK87" i="23" s="1"/>
  <c r="AJ88" i="23"/>
  <c r="AJ87" i="23" s="1"/>
  <c r="AI88" i="23"/>
  <c r="AI87" i="23" s="1"/>
  <c r="AH88" i="23"/>
  <c r="AH87" i="23" s="1"/>
  <c r="AG88" i="23"/>
  <c r="AG87" i="23" s="1"/>
  <c r="AF88" i="23"/>
  <c r="AF87" i="23" s="1"/>
  <c r="AE88" i="23"/>
  <c r="AE87" i="23" s="1"/>
  <c r="AD88" i="23"/>
  <c r="AD87" i="23" s="1"/>
  <c r="AC88" i="23"/>
  <c r="AC87" i="23" s="1"/>
  <c r="AB88" i="23"/>
  <c r="AB87" i="23" s="1"/>
  <c r="AA88" i="23"/>
  <c r="AA87" i="23" s="1"/>
  <c r="Z88" i="23"/>
  <c r="Z87" i="23" s="1"/>
  <c r="Y88" i="23"/>
  <c r="Y87" i="23" s="1"/>
  <c r="X88" i="23"/>
  <c r="X87" i="23" s="1"/>
  <c r="W88" i="23"/>
  <c r="W87" i="23" s="1"/>
  <c r="V88" i="23"/>
  <c r="V87" i="23" s="1"/>
  <c r="T88" i="23"/>
  <c r="T87" i="23" s="1"/>
  <c r="S88" i="23"/>
  <c r="S87" i="23" s="1"/>
  <c r="R88" i="23"/>
  <c r="R87" i="23" s="1"/>
  <c r="Q88" i="23"/>
  <c r="Q87" i="23" s="1"/>
  <c r="P88" i="23"/>
  <c r="P87" i="23" s="1"/>
  <c r="O88" i="23"/>
  <c r="O87" i="23" s="1"/>
  <c r="N88" i="23"/>
  <c r="N87" i="23" s="1"/>
  <c r="L88" i="23"/>
  <c r="L87" i="23" s="1"/>
  <c r="K88" i="23"/>
  <c r="K87" i="23" s="1"/>
  <c r="J88" i="23"/>
  <c r="J87" i="23" s="1"/>
  <c r="I88" i="23"/>
  <c r="H88" i="23"/>
  <c r="H87" i="23" s="1"/>
  <c r="D88" i="23"/>
  <c r="D87" i="23" s="1"/>
  <c r="BG85" i="23"/>
  <c r="U85" i="23"/>
  <c r="M85" i="23"/>
  <c r="G85" i="23"/>
  <c r="BG84" i="23"/>
  <c r="U84" i="23"/>
  <c r="M84" i="23"/>
  <c r="G84" i="23"/>
  <c r="BG83" i="23"/>
  <c r="U83" i="23"/>
  <c r="M83" i="23"/>
  <c r="G83" i="23"/>
  <c r="BG82" i="23"/>
  <c r="U82" i="23"/>
  <c r="M82" i="23"/>
  <c r="G82" i="23"/>
  <c r="BJ81" i="23"/>
  <c r="BI81" i="23"/>
  <c r="BH81" i="23"/>
  <c r="BF81" i="23"/>
  <c r="BE81" i="23"/>
  <c r="BD81" i="23"/>
  <c r="BC81" i="23"/>
  <c r="BB81" i="23"/>
  <c r="BA81" i="23"/>
  <c r="AZ81" i="23"/>
  <c r="AY81" i="23"/>
  <c r="AX81" i="23"/>
  <c r="AW81" i="23"/>
  <c r="AV81" i="23"/>
  <c r="AU81" i="23"/>
  <c r="AT81" i="23"/>
  <c r="AS81" i="23"/>
  <c r="AR81" i="23"/>
  <c r="AQ81" i="23"/>
  <c r="AP81" i="23"/>
  <c r="AO81" i="23"/>
  <c r="AN81" i="23"/>
  <c r="AM81" i="23"/>
  <c r="AL81" i="23"/>
  <c r="AK81" i="23"/>
  <c r="AJ81" i="23"/>
  <c r="AI81" i="23"/>
  <c r="AH81" i="23"/>
  <c r="AG81" i="23"/>
  <c r="AF81" i="23"/>
  <c r="AE81" i="23"/>
  <c r="AD81" i="23"/>
  <c r="AC81" i="23"/>
  <c r="AB81" i="23"/>
  <c r="AA81" i="23"/>
  <c r="Z81" i="23"/>
  <c r="Y81" i="23"/>
  <c r="X81" i="23"/>
  <c r="W81" i="23"/>
  <c r="V81" i="23"/>
  <c r="T81" i="23"/>
  <c r="S81" i="23"/>
  <c r="R81" i="23"/>
  <c r="Q81" i="23"/>
  <c r="P81" i="23"/>
  <c r="O81" i="23"/>
  <c r="N81" i="23"/>
  <c r="L81" i="23"/>
  <c r="K81" i="23"/>
  <c r="J81" i="23"/>
  <c r="I81" i="23"/>
  <c r="H81" i="23"/>
  <c r="D81" i="23"/>
  <c r="BG80" i="23"/>
  <c r="U80" i="23"/>
  <c r="M80" i="23"/>
  <c r="G80" i="23"/>
  <c r="C80" i="23"/>
  <c r="BG79" i="23"/>
  <c r="U79" i="23"/>
  <c r="M79" i="23"/>
  <c r="G79" i="23"/>
  <c r="C79" i="23"/>
  <c r="BG78" i="23"/>
  <c r="U78" i="23"/>
  <c r="M78" i="23"/>
  <c r="G78" i="23"/>
  <c r="C78" i="23"/>
  <c r="BG77" i="23"/>
  <c r="BG76" i="23" s="1"/>
  <c r="AD77" i="23"/>
  <c r="AD76" i="23" s="1"/>
  <c r="M77" i="23"/>
  <c r="M76" i="23" s="1"/>
  <c r="G77" i="23"/>
  <c r="G76" i="23" s="1"/>
  <c r="BJ76" i="23"/>
  <c r="BI76" i="23"/>
  <c r="BH76" i="23"/>
  <c r="BF76" i="23"/>
  <c r="BE76" i="23"/>
  <c r="BD76" i="23"/>
  <c r="BC76" i="23"/>
  <c r="BB76" i="23"/>
  <c r="BA76" i="23"/>
  <c r="AZ76" i="23"/>
  <c r="AY76" i="23"/>
  <c r="AX76" i="23"/>
  <c r="AW76" i="23"/>
  <c r="AV76" i="23"/>
  <c r="AU76" i="23"/>
  <c r="AT76" i="23"/>
  <c r="AS76" i="23"/>
  <c r="AR76" i="23"/>
  <c r="AQ76" i="23"/>
  <c r="AP76" i="23"/>
  <c r="AO76" i="23"/>
  <c r="AN76" i="23"/>
  <c r="AM76" i="23"/>
  <c r="AL76" i="23"/>
  <c r="AK76" i="23"/>
  <c r="AJ76" i="23"/>
  <c r="AI76" i="23"/>
  <c r="AH76" i="23"/>
  <c r="AG76" i="23"/>
  <c r="AF76" i="23"/>
  <c r="AE76" i="23"/>
  <c r="AC76" i="23"/>
  <c r="AB76" i="23"/>
  <c r="AA76" i="23"/>
  <c r="Z76" i="23"/>
  <c r="Y76" i="23"/>
  <c r="X76" i="23"/>
  <c r="W76" i="23"/>
  <c r="V76" i="23"/>
  <c r="T76" i="23"/>
  <c r="S76" i="23"/>
  <c r="R76" i="23"/>
  <c r="Q76" i="23"/>
  <c r="P76" i="23"/>
  <c r="O76" i="23"/>
  <c r="N76" i="23"/>
  <c r="L76" i="23"/>
  <c r="K76" i="23"/>
  <c r="J76" i="23"/>
  <c r="I76" i="23"/>
  <c r="H76" i="23"/>
  <c r="D76" i="23"/>
  <c r="BG74" i="23"/>
  <c r="AD74" i="23"/>
  <c r="U74" i="23" s="1"/>
  <c r="M74" i="23"/>
  <c r="G74" i="23"/>
  <c r="BG73" i="23"/>
  <c r="AD73" i="23"/>
  <c r="U73" i="23" s="1"/>
  <c r="M73" i="23"/>
  <c r="G73" i="23"/>
  <c r="BK72" i="23"/>
  <c r="BJ72" i="23"/>
  <c r="BI72" i="23"/>
  <c r="BH72" i="23"/>
  <c r="BF72" i="23"/>
  <c r="BE72" i="23"/>
  <c r="BD72" i="23"/>
  <c r="BC72" i="23"/>
  <c r="BB72" i="23"/>
  <c r="BA72" i="23"/>
  <c r="AZ72" i="23"/>
  <c r="AY72" i="23"/>
  <c r="AX72" i="23"/>
  <c r="AW72" i="23"/>
  <c r="AV72" i="23"/>
  <c r="AU72" i="23"/>
  <c r="AT72" i="23"/>
  <c r="AS72" i="23"/>
  <c r="AR72" i="23"/>
  <c r="AQ72" i="23"/>
  <c r="AP72" i="23"/>
  <c r="AO72" i="23"/>
  <c r="AN72" i="23"/>
  <c r="AM72" i="23"/>
  <c r="AL72" i="23"/>
  <c r="AK72" i="23"/>
  <c r="AJ72" i="23"/>
  <c r="AI72" i="23"/>
  <c r="AH72" i="23"/>
  <c r="AG72" i="23"/>
  <c r="AF72" i="23"/>
  <c r="AE72" i="23"/>
  <c r="AC72" i="23"/>
  <c r="AB72" i="23"/>
  <c r="AA72" i="23"/>
  <c r="Z72" i="23"/>
  <c r="Y72" i="23"/>
  <c r="X72" i="23"/>
  <c r="W72" i="23"/>
  <c r="V72" i="23"/>
  <c r="T72" i="23"/>
  <c r="S72" i="23"/>
  <c r="R72" i="23"/>
  <c r="Q72" i="23"/>
  <c r="P72" i="23"/>
  <c r="O72" i="23"/>
  <c r="N72" i="23"/>
  <c r="L72" i="23"/>
  <c r="K72" i="23"/>
  <c r="J72" i="23"/>
  <c r="I72" i="23"/>
  <c r="H72" i="23"/>
  <c r="D72" i="23"/>
  <c r="BG69" i="23"/>
  <c r="U69" i="23"/>
  <c r="M69" i="23"/>
  <c r="G69" i="23"/>
  <c r="BG68" i="23"/>
  <c r="U68" i="23"/>
  <c r="M68" i="23"/>
  <c r="G68" i="23"/>
  <c r="BG67" i="23"/>
  <c r="U67" i="23"/>
  <c r="M67" i="23"/>
  <c r="G67" i="23"/>
  <c r="C67" i="23"/>
  <c r="BG66" i="23"/>
  <c r="U66" i="23"/>
  <c r="M66" i="23"/>
  <c r="G66" i="23"/>
  <c r="BJ65" i="23"/>
  <c r="BI65" i="23"/>
  <c r="BH65" i="23"/>
  <c r="BF65" i="23"/>
  <c r="BE65" i="23"/>
  <c r="BD65" i="23"/>
  <c r="BC65" i="23"/>
  <c r="BB65" i="23"/>
  <c r="BA65" i="23"/>
  <c r="AZ65" i="23"/>
  <c r="AY65" i="23"/>
  <c r="AX65" i="23"/>
  <c r="AW65" i="23"/>
  <c r="AV65" i="23"/>
  <c r="AU65" i="23"/>
  <c r="AT65" i="23"/>
  <c r="AS65" i="23"/>
  <c r="AR65" i="23"/>
  <c r="AQ65" i="23"/>
  <c r="AP65" i="23"/>
  <c r="AO65" i="23"/>
  <c r="AN65" i="23"/>
  <c r="AM65" i="23"/>
  <c r="AL65" i="23"/>
  <c r="AK65" i="23"/>
  <c r="AJ65" i="23"/>
  <c r="AI65" i="23"/>
  <c r="AH65" i="23"/>
  <c r="AG65" i="23"/>
  <c r="AF65" i="23"/>
  <c r="AE65" i="23"/>
  <c r="AD65" i="23"/>
  <c r="AC65" i="23"/>
  <c r="AB65" i="23"/>
  <c r="AA65" i="23"/>
  <c r="Z65" i="23"/>
  <c r="Y65" i="23"/>
  <c r="X65" i="23"/>
  <c r="W65" i="23"/>
  <c r="V65" i="23"/>
  <c r="T65" i="23"/>
  <c r="S65" i="23"/>
  <c r="R65" i="23"/>
  <c r="Q65" i="23"/>
  <c r="P65" i="23"/>
  <c r="O65" i="23"/>
  <c r="N65" i="23"/>
  <c r="L65" i="23"/>
  <c r="K65" i="23"/>
  <c r="J65" i="23"/>
  <c r="I65" i="23"/>
  <c r="H65" i="23"/>
  <c r="D65" i="23"/>
  <c r="C65" i="23"/>
  <c r="BG64" i="23"/>
  <c r="U64" i="23"/>
  <c r="M64" i="23"/>
  <c r="G64" i="23"/>
  <c r="C64" i="23"/>
  <c r="BG63" i="23"/>
  <c r="U63" i="23"/>
  <c r="M63" i="23"/>
  <c r="G63" i="23"/>
  <c r="C63" i="23"/>
  <c r="BG62" i="23"/>
  <c r="AD62" i="23"/>
  <c r="U62" i="23" s="1"/>
  <c r="M62" i="23"/>
  <c r="G62" i="23"/>
  <c r="BJ61" i="23"/>
  <c r="BI61" i="23"/>
  <c r="BH61" i="23"/>
  <c r="BF61" i="23"/>
  <c r="BE61" i="23"/>
  <c r="BD61" i="23"/>
  <c r="BC61" i="23"/>
  <c r="BB61" i="23"/>
  <c r="BA61" i="23"/>
  <c r="AZ61" i="23"/>
  <c r="AY61" i="23"/>
  <c r="AX61" i="23"/>
  <c r="AW61" i="23"/>
  <c r="AV61" i="23"/>
  <c r="AU61" i="23"/>
  <c r="AT61" i="23"/>
  <c r="AS61" i="23"/>
  <c r="AR61" i="23"/>
  <c r="AQ61" i="23"/>
  <c r="AP61" i="23"/>
  <c r="AO61" i="23"/>
  <c r="AN61" i="23"/>
  <c r="AM61" i="23"/>
  <c r="AL61" i="23"/>
  <c r="AK61" i="23"/>
  <c r="AJ61" i="23"/>
  <c r="AI61" i="23"/>
  <c r="AH61" i="23"/>
  <c r="AG61" i="23"/>
  <c r="AF61" i="23"/>
  <c r="AE61" i="23"/>
  <c r="AC61" i="23"/>
  <c r="AB61" i="23"/>
  <c r="AA61" i="23"/>
  <c r="Z61" i="23"/>
  <c r="Y61" i="23"/>
  <c r="X61" i="23"/>
  <c r="W61" i="23"/>
  <c r="V61" i="23"/>
  <c r="T61" i="23"/>
  <c r="S61" i="23"/>
  <c r="R61" i="23"/>
  <c r="Q61" i="23"/>
  <c r="P61" i="23"/>
  <c r="O61" i="23"/>
  <c r="N61" i="23"/>
  <c r="L61" i="23"/>
  <c r="K61" i="23"/>
  <c r="J61" i="23"/>
  <c r="I61" i="23"/>
  <c r="H61" i="23"/>
  <c r="BG60" i="23"/>
  <c r="U60" i="23"/>
  <c r="M60" i="23"/>
  <c r="G60" i="23"/>
  <c r="BG59" i="23"/>
  <c r="U59" i="23"/>
  <c r="M59" i="23"/>
  <c r="G59" i="23"/>
  <c r="BJ58" i="23"/>
  <c r="BI58" i="23"/>
  <c r="BH58" i="23"/>
  <c r="BF58" i="23"/>
  <c r="BE58" i="23"/>
  <c r="BD58" i="23"/>
  <c r="BC58" i="23"/>
  <c r="BB58" i="23"/>
  <c r="BA58" i="23"/>
  <c r="AZ58" i="23"/>
  <c r="AY58" i="23"/>
  <c r="AX58" i="23"/>
  <c r="AW58" i="23"/>
  <c r="AV58" i="23"/>
  <c r="AU58" i="23"/>
  <c r="AT58" i="23"/>
  <c r="AS58" i="23"/>
  <c r="AR58" i="23"/>
  <c r="AQ58" i="23"/>
  <c r="AP58" i="23"/>
  <c r="AO58" i="23"/>
  <c r="AN58" i="23"/>
  <c r="AM58" i="23"/>
  <c r="AL58" i="23"/>
  <c r="AK58" i="23"/>
  <c r="AJ58" i="23"/>
  <c r="AI58" i="23"/>
  <c r="AH58" i="23"/>
  <c r="AG58" i="23"/>
  <c r="AF58" i="23"/>
  <c r="AE58" i="23"/>
  <c r="AD58" i="23"/>
  <c r="AC58" i="23"/>
  <c r="AB58" i="23"/>
  <c r="AA58" i="23"/>
  <c r="Z58" i="23"/>
  <c r="Y58" i="23"/>
  <c r="X58" i="23"/>
  <c r="W58" i="23"/>
  <c r="V58" i="23"/>
  <c r="T58" i="23"/>
  <c r="S58" i="23"/>
  <c r="R58" i="23"/>
  <c r="Q58" i="23"/>
  <c r="P58" i="23"/>
  <c r="O58" i="23"/>
  <c r="N58" i="23"/>
  <c r="L58" i="23"/>
  <c r="K58" i="23"/>
  <c r="J58" i="23"/>
  <c r="I58" i="23"/>
  <c r="H58" i="23"/>
  <c r="D58" i="23"/>
  <c r="C58" i="23"/>
  <c r="BG57" i="23"/>
  <c r="U57" i="23"/>
  <c r="M57" i="23"/>
  <c r="G57" i="23"/>
  <c r="BG56" i="23"/>
  <c r="U56" i="23"/>
  <c r="M56" i="23"/>
  <c r="G56" i="23"/>
  <c r="C56" i="23"/>
  <c r="BG55" i="23"/>
  <c r="U55" i="23"/>
  <c r="M55" i="23"/>
  <c r="G55" i="23"/>
  <c r="BJ54" i="23"/>
  <c r="BI54" i="23"/>
  <c r="BH54" i="23"/>
  <c r="BF54" i="23"/>
  <c r="BE54" i="23"/>
  <c r="BD54" i="23"/>
  <c r="BC54" i="23"/>
  <c r="BB54" i="23"/>
  <c r="BA54" i="23"/>
  <c r="AZ54" i="23"/>
  <c r="AY54" i="23"/>
  <c r="AX54" i="23"/>
  <c r="AW54" i="23"/>
  <c r="AV54" i="23"/>
  <c r="AU54" i="23"/>
  <c r="AT54" i="23"/>
  <c r="AS54" i="23"/>
  <c r="AR54" i="23"/>
  <c r="AQ54" i="23"/>
  <c r="AP54" i="23"/>
  <c r="AO54" i="23"/>
  <c r="AN54" i="23"/>
  <c r="AM54" i="23"/>
  <c r="AL54" i="23"/>
  <c r="AK54" i="23"/>
  <c r="AJ54" i="23"/>
  <c r="AI54" i="23"/>
  <c r="AH54" i="23"/>
  <c r="AG54" i="23"/>
  <c r="AF54" i="23"/>
  <c r="AE54" i="23"/>
  <c r="AD54" i="23"/>
  <c r="AC54" i="23"/>
  <c r="AB54" i="23"/>
  <c r="AA54" i="23"/>
  <c r="Z54" i="23"/>
  <c r="Y54" i="23"/>
  <c r="X54" i="23"/>
  <c r="W54" i="23"/>
  <c r="V54" i="23"/>
  <c r="T54" i="23"/>
  <c r="S54" i="23"/>
  <c r="R54" i="23"/>
  <c r="Q54" i="23"/>
  <c r="P54" i="23"/>
  <c r="O54" i="23"/>
  <c r="N54" i="23"/>
  <c r="L54" i="23"/>
  <c r="K54" i="23"/>
  <c r="J54" i="23"/>
  <c r="I54" i="23"/>
  <c r="H54" i="23"/>
  <c r="E54" i="23"/>
  <c r="C54" i="23"/>
  <c r="BG53" i="23"/>
  <c r="AD53" i="23"/>
  <c r="U53" i="23" s="1"/>
  <c r="M53" i="23"/>
  <c r="G53" i="23"/>
  <c r="BG52" i="23"/>
  <c r="AD52" i="23"/>
  <c r="U52" i="23" s="1"/>
  <c r="M52" i="23"/>
  <c r="G52" i="23"/>
  <c r="BG51" i="23"/>
  <c r="AD51" i="23"/>
  <c r="U51" i="23" s="1"/>
  <c r="M51" i="23"/>
  <c r="G51" i="23"/>
  <c r="BG50" i="23"/>
  <c r="AD50" i="23"/>
  <c r="M50" i="23"/>
  <c r="G50" i="23"/>
  <c r="BJ49" i="23"/>
  <c r="BI49" i="23"/>
  <c r="BH49" i="23"/>
  <c r="BF49" i="23"/>
  <c r="BE49" i="23"/>
  <c r="BD49" i="23"/>
  <c r="BC49" i="23"/>
  <c r="BB49" i="23"/>
  <c r="BA49" i="23"/>
  <c r="AZ49" i="23"/>
  <c r="AY49" i="23"/>
  <c r="AX49" i="23"/>
  <c r="AW49" i="23"/>
  <c r="AV49" i="23"/>
  <c r="AU49" i="23"/>
  <c r="AT49" i="23"/>
  <c r="AS49" i="23"/>
  <c r="AR49" i="23"/>
  <c r="AQ49" i="23"/>
  <c r="AP49" i="23"/>
  <c r="AO49" i="23"/>
  <c r="AN49" i="23"/>
  <c r="AM49" i="23"/>
  <c r="AL49" i="23"/>
  <c r="AK49" i="23"/>
  <c r="AJ49" i="23"/>
  <c r="AI49" i="23"/>
  <c r="AH49" i="23"/>
  <c r="AG49" i="23"/>
  <c r="AF49" i="23"/>
  <c r="AE49" i="23"/>
  <c r="AC49" i="23"/>
  <c r="AB49" i="23"/>
  <c r="AA49" i="23"/>
  <c r="Z49" i="23"/>
  <c r="Y49" i="23"/>
  <c r="X49" i="23"/>
  <c r="W49" i="23"/>
  <c r="V49" i="23"/>
  <c r="T49" i="23"/>
  <c r="S49" i="23"/>
  <c r="R49" i="23"/>
  <c r="Q49" i="23"/>
  <c r="P49" i="23"/>
  <c r="O49" i="23"/>
  <c r="N49" i="23"/>
  <c r="L49" i="23"/>
  <c r="K49" i="23"/>
  <c r="J49" i="23"/>
  <c r="I49" i="23"/>
  <c r="H49" i="23"/>
  <c r="D49" i="23"/>
  <c r="BG46" i="23"/>
  <c r="U46" i="23"/>
  <c r="M46" i="23"/>
  <c r="G46" i="23"/>
  <c r="BG45" i="23"/>
  <c r="U45" i="23"/>
  <c r="M45" i="23"/>
  <c r="G45" i="23"/>
  <c r="BJ44" i="23"/>
  <c r="BI44" i="23"/>
  <c r="BH44" i="23"/>
  <c r="BF44" i="23"/>
  <c r="BE44" i="23"/>
  <c r="BD44" i="23"/>
  <c r="BC44" i="23"/>
  <c r="BB44" i="23"/>
  <c r="BA44" i="23"/>
  <c r="AZ44" i="23"/>
  <c r="AY44" i="23"/>
  <c r="AX44" i="23"/>
  <c r="AW44" i="23"/>
  <c r="AV44" i="23"/>
  <c r="AU44" i="23"/>
  <c r="AT44" i="23"/>
  <c r="AS44" i="23"/>
  <c r="AR44" i="23"/>
  <c r="AQ44" i="23"/>
  <c r="AP44" i="23"/>
  <c r="AO44" i="23"/>
  <c r="AN44" i="23"/>
  <c r="AM44" i="23"/>
  <c r="AL44" i="23"/>
  <c r="AK44" i="23"/>
  <c r="AJ44" i="23"/>
  <c r="AI44" i="23"/>
  <c r="AH44" i="23"/>
  <c r="AG44" i="23"/>
  <c r="AF44" i="23"/>
  <c r="AE44" i="23"/>
  <c r="AD44" i="23"/>
  <c r="AC44" i="23"/>
  <c r="AB44" i="23"/>
  <c r="AA44" i="23"/>
  <c r="Z44" i="23"/>
  <c r="Y44" i="23"/>
  <c r="X44" i="23"/>
  <c r="W44" i="23"/>
  <c r="V44" i="23"/>
  <c r="T44" i="23"/>
  <c r="S44" i="23"/>
  <c r="R44" i="23"/>
  <c r="Q44" i="23"/>
  <c r="P44" i="23"/>
  <c r="O44" i="23"/>
  <c r="N44" i="23"/>
  <c r="L44" i="23"/>
  <c r="K44" i="23"/>
  <c r="J44" i="23"/>
  <c r="I44" i="23"/>
  <c r="H44" i="23"/>
  <c r="D44" i="23"/>
  <c r="C44" i="23"/>
  <c r="BG43" i="23"/>
  <c r="AD43" i="23"/>
  <c r="U43" i="23" s="1"/>
  <c r="M43" i="23"/>
  <c r="G43" i="23"/>
  <c r="BG42" i="23"/>
  <c r="AD42" i="23"/>
  <c r="U42" i="23" s="1"/>
  <c r="M42" i="23"/>
  <c r="G42" i="23"/>
  <c r="BG41" i="23"/>
  <c r="AD41" i="23"/>
  <c r="M41" i="23"/>
  <c r="G41" i="23"/>
  <c r="BG40" i="23"/>
  <c r="AD40" i="23"/>
  <c r="U40" i="23" s="1"/>
  <c r="M40" i="23"/>
  <c r="G40" i="23"/>
  <c r="BG39" i="23"/>
  <c r="AD39" i="23"/>
  <c r="U39" i="23" s="1"/>
  <c r="M39" i="23"/>
  <c r="G39" i="23"/>
  <c r="BJ38" i="23"/>
  <c r="BI38" i="23"/>
  <c r="BH38" i="23"/>
  <c r="BF38" i="23"/>
  <c r="BE38" i="23"/>
  <c r="BD38" i="23"/>
  <c r="BC38" i="23"/>
  <c r="BB38" i="23"/>
  <c r="BA38" i="23"/>
  <c r="AZ38" i="23"/>
  <c r="AY38" i="23"/>
  <c r="AX38" i="23"/>
  <c r="AW38" i="23"/>
  <c r="AV38" i="23"/>
  <c r="AU38" i="23"/>
  <c r="AT38" i="23"/>
  <c r="AS38" i="23"/>
  <c r="AR38" i="23"/>
  <c r="AQ38" i="23"/>
  <c r="AP38" i="23"/>
  <c r="AO38" i="23"/>
  <c r="AN38" i="23"/>
  <c r="AM38" i="23"/>
  <c r="AL38" i="23"/>
  <c r="AK38" i="23"/>
  <c r="AJ38" i="23"/>
  <c r="AI38" i="23"/>
  <c r="AH38" i="23"/>
  <c r="AG38" i="23"/>
  <c r="AF38" i="23"/>
  <c r="AE38" i="23"/>
  <c r="AC38" i="23"/>
  <c r="AB38" i="23"/>
  <c r="AA38" i="23"/>
  <c r="Z38" i="23"/>
  <c r="Y38" i="23"/>
  <c r="X38" i="23"/>
  <c r="W38" i="23"/>
  <c r="V38" i="23"/>
  <c r="T38" i="23"/>
  <c r="S38" i="23"/>
  <c r="R38" i="23"/>
  <c r="Q38" i="23"/>
  <c r="P38" i="23"/>
  <c r="O38" i="23"/>
  <c r="N38" i="23"/>
  <c r="L38" i="23"/>
  <c r="K38" i="23"/>
  <c r="J38" i="23"/>
  <c r="I38" i="23"/>
  <c r="H38" i="23"/>
  <c r="D38" i="23"/>
  <c r="BG37" i="23"/>
  <c r="AS37" i="23"/>
  <c r="AD37" i="23" s="1"/>
  <c r="U37" i="23" s="1"/>
  <c r="M37" i="23"/>
  <c r="G37" i="23"/>
  <c r="C37" i="23"/>
  <c r="BG36" i="23"/>
  <c r="AS36" i="23"/>
  <c r="AD36" i="23" s="1"/>
  <c r="U36" i="23" s="1"/>
  <c r="M36" i="23"/>
  <c r="G36" i="23"/>
  <c r="BG35" i="23"/>
  <c r="AS35" i="23"/>
  <c r="AD35" i="23" s="1"/>
  <c r="U35" i="23" s="1"/>
  <c r="M35" i="23"/>
  <c r="G35" i="23"/>
  <c r="BG34" i="23"/>
  <c r="AS34" i="23"/>
  <c r="AD34" i="23" s="1"/>
  <c r="U34" i="23" s="1"/>
  <c r="M34" i="23"/>
  <c r="G34" i="23"/>
  <c r="BG33" i="23"/>
  <c r="AS33" i="23"/>
  <c r="M33" i="23"/>
  <c r="G33" i="23"/>
  <c r="BJ32" i="23"/>
  <c r="BI32" i="23"/>
  <c r="BH32" i="23"/>
  <c r="BF32" i="23"/>
  <c r="BE32" i="23"/>
  <c r="BD32" i="23"/>
  <c r="BC32" i="23"/>
  <c r="BB32" i="23"/>
  <c r="BA32" i="23"/>
  <c r="AZ32" i="23"/>
  <c r="AY32" i="23"/>
  <c r="AX32" i="23"/>
  <c r="AW32" i="23"/>
  <c r="AV32" i="23"/>
  <c r="AU32" i="23"/>
  <c r="AT32" i="23"/>
  <c r="AR32" i="23"/>
  <c r="AQ32" i="23"/>
  <c r="AP32" i="23"/>
  <c r="AO32" i="23"/>
  <c r="AN32" i="23"/>
  <c r="AM32" i="23"/>
  <c r="AL32" i="23"/>
  <c r="AK32" i="23"/>
  <c r="AJ32" i="23"/>
  <c r="AI32" i="23"/>
  <c r="AH32" i="23"/>
  <c r="AG32" i="23"/>
  <c r="AF32" i="23"/>
  <c r="AE32" i="23"/>
  <c r="AC32" i="23"/>
  <c r="AB32" i="23"/>
  <c r="AA32" i="23"/>
  <c r="Z32" i="23"/>
  <c r="Y32" i="23"/>
  <c r="X32" i="23"/>
  <c r="W32" i="23"/>
  <c r="V32" i="23"/>
  <c r="T32" i="23"/>
  <c r="S32" i="23"/>
  <c r="R32" i="23"/>
  <c r="Q32" i="23"/>
  <c r="P32" i="23"/>
  <c r="O32" i="23"/>
  <c r="N32" i="23"/>
  <c r="L32" i="23"/>
  <c r="K32" i="23"/>
  <c r="J32" i="23"/>
  <c r="I32" i="23"/>
  <c r="H32" i="23"/>
  <c r="D32" i="23"/>
  <c r="BG30" i="23"/>
  <c r="BG29" i="23" s="1"/>
  <c r="AD30" i="23"/>
  <c r="U30" i="23" s="1"/>
  <c r="U29" i="23" s="1"/>
  <c r="M30" i="23"/>
  <c r="G30" i="23"/>
  <c r="G29" i="23" s="1"/>
  <c r="BJ29" i="23"/>
  <c r="BI29" i="23"/>
  <c r="BH29" i="23"/>
  <c r="BF29" i="23"/>
  <c r="BE29" i="23"/>
  <c r="BD29" i="23"/>
  <c r="BC29" i="23"/>
  <c r="BB29" i="23"/>
  <c r="BA29" i="23"/>
  <c r="AZ29" i="23"/>
  <c r="AY29" i="23"/>
  <c r="AX29" i="23"/>
  <c r="AW29" i="23"/>
  <c r="AV29" i="23"/>
  <c r="AU29" i="23"/>
  <c r="AT29" i="23"/>
  <c r="AS29" i="23"/>
  <c r="AR29" i="23"/>
  <c r="AQ29" i="23"/>
  <c r="AP29" i="23"/>
  <c r="AO29" i="23"/>
  <c r="AN29" i="23"/>
  <c r="AM29" i="23"/>
  <c r="AL29" i="23"/>
  <c r="AK29" i="23"/>
  <c r="AJ29" i="23"/>
  <c r="AI29" i="23"/>
  <c r="AH29" i="23"/>
  <c r="AG29" i="23"/>
  <c r="AF29" i="23"/>
  <c r="AE29" i="23"/>
  <c r="AC29" i="23"/>
  <c r="AB29" i="23"/>
  <c r="AA29" i="23"/>
  <c r="Z29" i="23"/>
  <c r="Y29" i="23"/>
  <c r="X29" i="23"/>
  <c r="W29" i="23"/>
  <c r="V29" i="23"/>
  <c r="T29" i="23"/>
  <c r="S29" i="23"/>
  <c r="R29" i="23"/>
  <c r="Q29" i="23"/>
  <c r="P29" i="23"/>
  <c r="N29" i="23"/>
  <c r="L29" i="23"/>
  <c r="K29" i="23"/>
  <c r="J29" i="23"/>
  <c r="I29" i="23"/>
  <c r="H29" i="23"/>
  <c r="BG28" i="23"/>
  <c r="U28" i="23"/>
  <c r="M28" i="23"/>
  <c r="G28" i="23"/>
  <c r="BG26" i="23"/>
  <c r="U26" i="23"/>
  <c r="M26" i="23"/>
  <c r="G26" i="23"/>
  <c r="BG25" i="23"/>
  <c r="AD25" i="23"/>
  <c r="U25" i="23" s="1"/>
  <c r="M25" i="23"/>
  <c r="G25" i="23"/>
  <c r="BG24" i="23"/>
  <c r="AD24" i="23"/>
  <c r="U24" i="23" s="1"/>
  <c r="M24" i="23"/>
  <c r="G24" i="23"/>
  <c r="BJ23" i="23"/>
  <c r="BJ21" i="23" s="1"/>
  <c r="BI23" i="23"/>
  <c r="BI21" i="23" s="1"/>
  <c r="BH23" i="23"/>
  <c r="BH21" i="23" s="1"/>
  <c r="BF23" i="23"/>
  <c r="BF21" i="23" s="1"/>
  <c r="BE23" i="23"/>
  <c r="BE21" i="23" s="1"/>
  <c r="BD23" i="23"/>
  <c r="BD21" i="23" s="1"/>
  <c r="BC23" i="23"/>
  <c r="BC21" i="23" s="1"/>
  <c r="BB23" i="23"/>
  <c r="BB21" i="23" s="1"/>
  <c r="BA23" i="23"/>
  <c r="BA21" i="23" s="1"/>
  <c r="AZ23" i="23"/>
  <c r="AZ21" i="23" s="1"/>
  <c r="AY23" i="23"/>
  <c r="AY21" i="23" s="1"/>
  <c r="AX23" i="23"/>
  <c r="AX21" i="23" s="1"/>
  <c r="AW23" i="23"/>
  <c r="AW21" i="23" s="1"/>
  <c r="AV23" i="23"/>
  <c r="AV21" i="23" s="1"/>
  <c r="AU23" i="23"/>
  <c r="AU21" i="23" s="1"/>
  <c r="AT23" i="23"/>
  <c r="AT21" i="23" s="1"/>
  <c r="AS23" i="23"/>
  <c r="AS21" i="23" s="1"/>
  <c r="AR23" i="23"/>
  <c r="AR21" i="23" s="1"/>
  <c r="AQ23" i="23"/>
  <c r="AQ21" i="23" s="1"/>
  <c r="AP23" i="23"/>
  <c r="AP21" i="23" s="1"/>
  <c r="AO23" i="23"/>
  <c r="AO21" i="23" s="1"/>
  <c r="AN23" i="23"/>
  <c r="AN21" i="23" s="1"/>
  <c r="AM23" i="23"/>
  <c r="AM21" i="23" s="1"/>
  <c r="AL23" i="23"/>
  <c r="AL21" i="23" s="1"/>
  <c r="AK23" i="23"/>
  <c r="AK21" i="23" s="1"/>
  <c r="AJ23" i="23"/>
  <c r="AJ21" i="23" s="1"/>
  <c r="AI23" i="23"/>
  <c r="AI21" i="23" s="1"/>
  <c r="AH23" i="23"/>
  <c r="AH21" i="23" s="1"/>
  <c r="AG23" i="23"/>
  <c r="AG21" i="23" s="1"/>
  <c r="AF23" i="23"/>
  <c r="AF21" i="23" s="1"/>
  <c r="AE23" i="23"/>
  <c r="AE21" i="23" s="1"/>
  <c r="AC23" i="23"/>
  <c r="AC21" i="23" s="1"/>
  <c r="AB23" i="23"/>
  <c r="AB21" i="23" s="1"/>
  <c r="AA23" i="23"/>
  <c r="AA21" i="23" s="1"/>
  <c r="Z23" i="23"/>
  <c r="Z21" i="23" s="1"/>
  <c r="Y23" i="23"/>
  <c r="Y21" i="23" s="1"/>
  <c r="X23" i="23"/>
  <c r="X21" i="23" s="1"/>
  <c r="W23" i="23"/>
  <c r="W21" i="23" s="1"/>
  <c r="V23" i="23"/>
  <c r="V21" i="23" s="1"/>
  <c r="T23" i="23"/>
  <c r="T21" i="23" s="1"/>
  <c r="S23" i="23"/>
  <c r="S21" i="23" s="1"/>
  <c r="R23" i="23"/>
  <c r="R21" i="23" s="1"/>
  <c r="Q23" i="23"/>
  <c r="Q21" i="23" s="1"/>
  <c r="P23" i="23"/>
  <c r="P21" i="23" s="1"/>
  <c r="O23" i="23"/>
  <c r="O21" i="23" s="1"/>
  <c r="N23" i="23"/>
  <c r="N21" i="23" s="1"/>
  <c r="L23" i="23"/>
  <c r="L21" i="23" s="1"/>
  <c r="K23" i="23"/>
  <c r="K21" i="23" s="1"/>
  <c r="J23" i="23"/>
  <c r="J21" i="23" s="1"/>
  <c r="I23" i="23"/>
  <c r="I21" i="23" s="1"/>
  <c r="H23" i="23"/>
  <c r="H21" i="23" s="1"/>
  <c r="D23" i="23"/>
  <c r="BG22" i="23"/>
  <c r="U22" i="23"/>
  <c r="G22" i="23"/>
  <c r="C22" i="23"/>
  <c r="BG18" i="23"/>
  <c r="C18" i="23"/>
  <c r="BG17" i="23"/>
  <c r="C17" i="23"/>
  <c r="BG16" i="23"/>
  <c r="C16" i="23"/>
  <c r="D11" i="23"/>
  <c r="BG14" i="23"/>
  <c r="AD14" i="23"/>
  <c r="U14" i="23" s="1"/>
  <c r="M14" i="23"/>
  <c r="G14" i="23"/>
  <c r="BG13" i="23"/>
  <c r="AD13" i="23"/>
  <c r="M13" i="23"/>
  <c r="G13" i="23"/>
  <c r="BJ12" i="23"/>
  <c r="BI12" i="23"/>
  <c r="BI11" i="23" s="1"/>
  <c r="BI10" i="23" s="1"/>
  <c r="BH12" i="23"/>
  <c r="BH11" i="23" s="1"/>
  <c r="BH10" i="23" s="1"/>
  <c r="BF12" i="23"/>
  <c r="BE12" i="23"/>
  <c r="BE11" i="23" s="1"/>
  <c r="BE10" i="23" s="1"/>
  <c r="BD12" i="23"/>
  <c r="BD11" i="23" s="1"/>
  <c r="BD10" i="23" s="1"/>
  <c r="BC12" i="23"/>
  <c r="BC11" i="23" s="1"/>
  <c r="BC10" i="23" s="1"/>
  <c r="BB12" i="23"/>
  <c r="BB11" i="23" s="1"/>
  <c r="BB10" i="23" s="1"/>
  <c r="BA12" i="23"/>
  <c r="AZ12" i="23"/>
  <c r="AZ11" i="23" s="1"/>
  <c r="AZ10" i="23" s="1"/>
  <c r="AY12" i="23"/>
  <c r="AY11" i="23" s="1"/>
  <c r="AY10" i="23" s="1"/>
  <c r="AX12" i="23"/>
  <c r="AW12" i="23"/>
  <c r="AW11" i="23" s="1"/>
  <c r="AW10" i="23" s="1"/>
  <c r="AV12" i="23"/>
  <c r="AV11" i="23" s="1"/>
  <c r="AV10" i="23" s="1"/>
  <c r="AU12" i="23"/>
  <c r="AU11" i="23" s="1"/>
  <c r="AU10" i="23" s="1"/>
  <c r="AT12" i="23"/>
  <c r="AT11" i="23" s="1"/>
  <c r="AT10" i="23" s="1"/>
  <c r="AS12" i="23"/>
  <c r="AR12" i="23"/>
  <c r="AR11" i="23" s="1"/>
  <c r="AR10" i="23" s="1"/>
  <c r="AQ12" i="23"/>
  <c r="AQ11" i="23" s="1"/>
  <c r="AQ10" i="23" s="1"/>
  <c r="AP12" i="23"/>
  <c r="AO12" i="23"/>
  <c r="AO11" i="23" s="1"/>
  <c r="AO10" i="23" s="1"/>
  <c r="AN12" i="23"/>
  <c r="AN11" i="23" s="1"/>
  <c r="AN10" i="23" s="1"/>
  <c r="AM12" i="23"/>
  <c r="AM11" i="23" s="1"/>
  <c r="AM10" i="23" s="1"/>
  <c r="AL12" i="23"/>
  <c r="AL11" i="23" s="1"/>
  <c r="AL10" i="23" s="1"/>
  <c r="AK12" i="23"/>
  <c r="AJ12" i="23"/>
  <c r="AJ11" i="23" s="1"/>
  <c r="AJ10" i="23" s="1"/>
  <c r="AI12" i="23"/>
  <c r="AI11" i="23" s="1"/>
  <c r="AI10" i="23" s="1"/>
  <c r="AH12" i="23"/>
  <c r="AG12" i="23"/>
  <c r="AG11" i="23" s="1"/>
  <c r="AG10" i="23" s="1"/>
  <c r="AF12" i="23"/>
  <c r="AF11" i="23" s="1"/>
  <c r="AF10" i="23" s="1"/>
  <c r="AE12" i="23"/>
  <c r="AE11" i="23" s="1"/>
  <c r="AE10" i="23" s="1"/>
  <c r="AC12" i="23"/>
  <c r="AC11" i="23" s="1"/>
  <c r="AC10" i="23" s="1"/>
  <c r="AB12" i="23"/>
  <c r="AA12" i="23"/>
  <c r="AA11" i="23" s="1"/>
  <c r="AA10" i="23" s="1"/>
  <c r="Z12" i="23"/>
  <c r="Y12" i="23"/>
  <c r="Y11" i="23" s="1"/>
  <c r="Y10" i="23" s="1"/>
  <c r="X12" i="23"/>
  <c r="X11" i="23" s="1"/>
  <c r="X10" i="23" s="1"/>
  <c r="W12" i="23"/>
  <c r="W11" i="23" s="1"/>
  <c r="W10" i="23" s="1"/>
  <c r="V12" i="23"/>
  <c r="V11" i="23" s="1"/>
  <c r="V10" i="23" s="1"/>
  <c r="T12" i="23"/>
  <c r="T11" i="23" s="1"/>
  <c r="T10" i="23" s="1"/>
  <c r="S12" i="23"/>
  <c r="R12" i="23"/>
  <c r="Q12" i="23"/>
  <c r="Q11" i="23" s="1"/>
  <c r="Q10" i="23" s="1"/>
  <c r="P12" i="23"/>
  <c r="P11" i="23" s="1"/>
  <c r="P10" i="23" s="1"/>
  <c r="O12" i="23"/>
  <c r="O11" i="23" s="1"/>
  <c r="O10" i="23" s="1"/>
  <c r="N12" i="23"/>
  <c r="N11" i="23" s="1"/>
  <c r="N10" i="23" s="1"/>
  <c r="L12" i="23"/>
  <c r="L11" i="23" s="1"/>
  <c r="L10" i="23" s="1"/>
  <c r="K12" i="23"/>
  <c r="J12" i="23"/>
  <c r="I12" i="23"/>
  <c r="I11" i="23" s="1"/>
  <c r="I10" i="23" s="1"/>
  <c r="H12" i="23"/>
  <c r="H11" i="23" s="1"/>
  <c r="H10" i="23" s="1"/>
  <c r="H90" i="23" l="1"/>
  <c r="Q90" i="23"/>
  <c r="Z90" i="23"/>
  <c r="AI90" i="23"/>
  <c r="AQ90" i="23"/>
  <c r="AY90" i="23"/>
  <c r="K111" i="23"/>
  <c r="AS111" i="23"/>
  <c r="AA90" i="23"/>
  <c r="J90" i="23"/>
  <c r="X90" i="23"/>
  <c r="AG90" i="23"/>
  <c r="AO90" i="23"/>
  <c r="AW90" i="23"/>
  <c r="BE90" i="23"/>
  <c r="L90" i="23"/>
  <c r="AE90" i="23"/>
  <c r="AM90" i="23"/>
  <c r="AU90" i="23"/>
  <c r="BC90" i="23"/>
  <c r="Y90" i="23"/>
  <c r="AH90" i="23"/>
  <c r="AP90" i="23"/>
  <c r="BF90" i="23"/>
  <c r="AE111" i="23"/>
  <c r="BD90" i="23"/>
  <c r="AX90" i="23"/>
  <c r="AC111" i="23"/>
  <c r="F53" i="23"/>
  <c r="E53" i="23" s="1"/>
  <c r="C53" i="23" s="1"/>
  <c r="V111" i="23"/>
  <c r="AD72" i="23"/>
  <c r="U72" i="23" s="1"/>
  <c r="AD12" i="23"/>
  <c r="AD11" i="23" s="1"/>
  <c r="AD10" i="23" s="1"/>
  <c r="G12" i="23"/>
  <c r="G11" i="23" s="1"/>
  <c r="G10" i="23" s="1"/>
  <c r="G61" i="23"/>
  <c r="M114" i="23"/>
  <c r="M111" i="23" s="1"/>
  <c r="BG61" i="23"/>
  <c r="M23" i="23"/>
  <c r="M21" i="23" s="1"/>
  <c r="F39" i="23"/>
  <c r="E39" i="23" s="1"/>
  <c r="C39" i="23" s="1"/>
  <c r="F43" i="23"/>
  <c r="E43" i="23" s="1"/>
  <c r="AL31" i="23"/>
  <c r="AL27" i="23" s="1"/>
  <c r="AL20" i="23" s="1"/>
  <c r="AV31" i="23"/>
  <c r="AV27" i="23" s="1"/>
  <c r="AV20" i="23" s="1"/>
  <c r="BD31" i="23"/>
  <c r="BD27" i="23" s="1"/>
  <c r="BD20" i="23" s="1"/>
  <c r="AU31" i="23"/>
  <c r="AU27" i="23" s="1"/>
  <c r="AU20" i="23" s="1"/>
  <c r="BC31" i="23"/>
  <c r="BC27" i="23" s="1"/>
  <c r="BC20" i="23" s="1"/>
  <c r="F66" i="23"/>
  <c r="E66" i="23" s="1"/>
  <c r="E65" i="23" s="1"/>
  <c r="BB111" i="23"/>
  <c r="AD38" i="23"/>
  <c r="U38" i="23" s="1"/>
  <c r="AH31" i="23"/>
  <c r="AH27" i="23" s="1"/>
  <c r="AH20" i="23" s="1"/>
  <c r="R31" i="23"/>
  <c r="R27" i="23" s="1"/>
  <c r="R20" i="23" s="1"/>
  <c r="AA31" i="23"/>
  <c r="AA27" i="23" s="1"/>
  <c r="AA20" i="23" s="1"/>
  <c r="BG54" i="23"/>
  <c r="AD49" i="23"/>
  <c r="U49" i="23" s="1"/>
  <c r="AD61" i="23"/>
  <c r="BB31" i="23"/>
  <c r="BB27" i="23" s="1"/>
  <c r="BB20" i="23" s="1"/>
  <c r="K31" i="23"/>
  <c r="K27" i="23" s="1"/>
  <c r="K20" i="23" s="1"/>
  <c r="BG58" i="23"/>
  <c r="F40" i="23"/>
  <c r="E40" i="23" s="1"/>
  <c r="C40" i="23" s="1"/>
  <c r="L31" i="23"/>
  <c r="L27" i="23" s="1"/>
  <c r="L20" i="23" s="1"/>
  <c r="V31" i="23"/>
  <c r="V27" i="23" s="1"/>
  <c r="V20" i="23" s="1"/>
  <c r="AE31" i="23"/>
  <c r="AE27" i="23" s="1"/>
  <c r="AE20" i="23" s="1"/>
  <c r="AM31" i="23"/>
  <c r="AM27" i="23" s="1"/>
  <c r="AM20" i="23" s="1"/>
  <c r="F50" i="23"/>
  <c r="AD101" i="23"/>
  <c r="U101" i="23" s="1"/>
  <c r="U13" i="23"/>
  <c r="N31" i="23"/>
  <c r="N27" i="23" s="1"/>
  <c r="N20" i="23" s="1"/>
  <c r="W31" i="23"/>
  <c r="W27" i="23" s="1"/>
  <c r="W20" i="23" s="1"/>
  <c r="AF31" i="23"/>
  <c r="AF27" i="23" s="1"/>
  <c r="AF20" i="23" s="1"/>
  <c r="F42" i="23"/>
  <c r="E42" i="23" s="1"/>
  <c r="G49" i="23"/>
  <c r="BG49" i="23"/>
  <c r="G81" i="23"/>
  <c r="F83" i="23"/>
  <c r="E83" i="23" s="1"/>
  <c r="C83" i="23" s="1"/>
  <c r="D90" i="23"/>
  <c r="P90" i="23"/>
  <c r="I111" i="23"/>
  <c r="P31" i="23"/>
  <c r="P27" i="23" s="1"/>
  <c r="P20" i="23" s="1"/>
  <c r="AP31" i="23"/>
  <c r="AP27" i="23" s="1"/>
  <c r="AP20" i="23" s="1"/>
  <c r="AY31" i="23"/>
  <c r="AY27" i="23" s="1"/>
  <c r="AY20" i="23" s="1"/>
  <c r="BH31" i="23"/>
  <c r="BH27" i="23" s="1"/>
  <c r="I90" i="23"/>
  <c r="H31" i="23"/>
  <c r="H27" i="23" s="1"/>
  <c r="H20" i="23" s="1"/>
  <c r="Z31" i="23"/>
  <c r="Z27" i="23" s="1"/>
  <c r="Z20" i="23" s="1"/>
  <c r="AI31" i="23"/>
  <c r="AI27" i="23" s="1"/>
  <c r="AI20" i="23" s="1"/>
  <c r="AQ31" i="23"/>
  <c r="AQ27" i="23" s="1"/>
  <c r="AQ20" i="23" s="1"/>
  <c r="AZ31" i="23"/>
  <c r="AZ27" i="23" s="1"/>
  <c r="AZ20" i="23" s="1"/>
  <c r="AB31" i="23"/>
  <c r="AB27" i="23" s="1"/>
  <c r="AB20" i="23" s="1"/>
  <c r="BG44" i="23"/>
  <c r="F77" i="23"/>
  <c r="F76" i="23" s="1"/>
  <c r="BH90" i="23"/>
  <c r="BH86" i="23" s="1"/>
  <c r="M12" i="23"/>
  <c r="M11" i="23" s="1"/>
  <c r="M10" i="23" s="1"/>
  <c r="AR31" i="23"/>
  <c r="AR27" i="23" s="1"/>
  <c r="AR20" i="23" s="1"/>
  <c r="BJ31" i="23"/>
  <c r="BJ27" i="23" s="1"/>
  <c r="BJ20" i="23" s="1"/>
  <c r="G58" i="23"/>
  <c r="G72" i="23"/>
  <c r="BG72" i="23"/>
  <c r="F82" i="23"/>
  <c r="E82" i="23" s="1"/>
  <c r="C82" i="23" s="1"/>
  <c r="F84" i="23"/>
  <c r="E84" i="23" s="1"/>
  <c r="K90" i="23"/>
  <c r="T31" i="23"/>
  <c r="T27" i="23" s="1"/>
  <c r="T20" i="23" s="1"/>
  <c r="AX31" i="23"/>
  <c r="AX27" i="23" s="1"/>
  <c r="AX20" i="23" s="1"/>
  <c r="BF31" i="23"/>
  <c r="BF27" i="23" s="1"/>
  <c r="BF20" i="23" s="1"/>
  <c r="AF90" i="23"/>
  <c r="AN90" i="23"/>
  <c r="AV90" i="23"/>
  <c r="M101" i="23"/>
  <c r="O111" i="23"/>
  <c r="F14" i="23"/>
  <c r="E14" i="23" s="1"/>
  <c r="C14" i="23" s="1"/>
  <c r="O31" i="23"/>
  <c r="O29" i="23" s="1"/>
  <c r="O27" i="23" s="1"/>
  <c r="O20" i="23" s="1"/>
  <c r="X31" i="23"/>
  <c r="X27" i="23" s="1"/>
  <c r="X20" i="23" s="1"/>
  <c r="F34" i="23"/>
  <c r="E34" i="23" s="1"/>
  <c r="C34" i="23" s="1"/>
  <c r="M44" i="23"/>
  <c r="T90" i="23"/>
  <c r="AC90" i="23"/>
  <c r="AK90" i="23"/>
  <c r="AS90" i="23"/>
  <c r="BA90" i="23"/>
  <c r="F107" i="23"/>
  <c r="E107" i="23" s="1"/>
  <c r="C107" i="23" s="1"/>
  <c r="F109" i="23"/>
  <c r="E109" i="23" s="1"/>
  <c r="C109" i="23" s="1"/>
  <c r="J111" i="23"/>
  <c r="S111" i="23"/>
  <c r="AK111" i="23"/>
  <c r="BA111" i="23"/>
  <c r="BJ111" i="23"/>
  <c r="BG114" i="23"/>
  <c r="BG111" i="23" s="1"/>
  <c r="W90" i="23"/>
  <c r="AJ31" i="23"/>
  <c r="AJ27" i="23" s="1"/>
  <c r="AJ20" i="23" s="1"/>
  <c r="O90" i="23"/>
  <c r="AT111" i="23"/>
  <c r="F119" i="23"/>
  <c r="F118" i="23" s="1"/>
  <c r="J31" i="23"/>
  <c r="J27" i="23" s="1"/>
  <c r="S31" i="23"/>
  <c r="S27" i="23" s="1"/>
  <c r="S20" i="23" s="1"/>
  <c r="AT31" i="23"/>
  <c r="AT27" i="23" s="1"/>
  <c r="AT20" i="23" s="1"/>
  <c r="U41" i="23"/>
  <c r="M54" i="23"/>
  <c r="F55" i="23"/>
  <c r="BG65" i="23"/>
  <c r="R90" i="23"/>
  <c r="AN31" i="23"/>
  <c r="AN27" i="23" s="1"/>
  <c r="AN20" i="23" s="1"/>
  <c r="BG32" i="23"/>
  <c r="U65" i="23"/>
  <c r="S90" i="23"/>
  <c r="AB90" i="23"/>
  <c r="AJ90" i="23"/>
  <c r="AR90" i="23"/>
  <c r="AZ90" i="23"/>
  <c r="BI90" i="23"/>
  <c r="BI86" i="23" s="1"/>
  <c r="R111" i="23"/>
  <c r="AA111" i="23"/>
  <c r="BI111" i="23"/>
  <c r="K11" i="23"/>
  <c r="K10" i="23" s="1"/>
  <c r="S11" i="23"/>
  <c r="S10" i="23" s="1"/>
  <c r="AB11" i="23"/>
  <c r="AB10" i="23" s="1"/>
  <c r="AK11" i="23"/>
  <c r="AK10" i="23" s="1"/>
  <c r="AS11" i="23"/>
  <c r="AS10" i="23" s="1"/>
  <c r="BA11" i="23"/>
  <c r="BA10" i="23" s="1"/>
  <c r="BJ11" i="23"/>
  <c r="BJ10" i="23" s="1"/>
  <c r="F35" i="23"/>
  <c r="E35" i="23" s="1"/>
  <c r="C35" i="23" s="1"/>
  <c r="F13" i="23"/>
  <c r="F25" i="23"/>
  <c r="E25" i="23" s="1"/>
  <c r="C25" i="23" s="1"/>
  <c r="F100" i="23"/>
  <c r="E100" i="23" s="1"/>
  <c r="BG101" i="23"/>
  <c r="F103" i="23"/>
  <c r="E103" i="23" s="1"/>
  <c r="C103" i="23" s="1"/>
  <c r="F105" i="23"/>
  <c r="E105" i="23" s="1"/>
  <c r="C105" i="23" s="1"/>
  <c r="F106" i="23"/>
  <c r="E106" i="23" s="1"/>
  <c r="C106" i="23" s="1"/>
  <c r="F108" i="23"/>
  <c r="E108" i="23" s="1"/>
  <c r="C108" i="23" s="1"/>
  <c r="F110" i="23"/>
  <c r="E110" i="23" s="1"/>
  <c r="C110" i="23" s="1"/>
  <c r="AL111" i="23"/>
  <c r="F117" i="23"/>
  <c r="E117" i="23" s="1"/>
  <c r="C117" i="23" s="1"/>
  <c r="M49" i="23"/>
  <c r="F51" i="23"/>
  <c r="E51" i="23" s="1"/>
  <c r="G54" i="23"/>
  <c r="U61" i="23"/>
  <c r="AM111" i="23"/>
  <c r="AU111" i="23"/>
  <c r="BC111" i="23"/>
  <c r="U44" i="23"/>
  <c r="G94" i="23"/>
  <c r="N111" i="23"/>
  <c r="W111" i="23"/>
  <c r="G38" i="23"/>
  <c r="M65" i="23"/>
  <c r="AG111" i="23"/>
  <c r="AO111" i="23"/>
  <c r="AW111" i="23"/>
  <c r="BE111" i="23"/>
  <c r="BG12" i="23"/>
  <c r="BG11" i="23" s="1"/>
  <c r="BG10" i="23" s="1"/>
  <c r="F24" i="23"/>
  <c r="E24" i="23" s="1"/>
  <c r="C24" i="23" s="1"/>
  <c r="AD29" i="23"/>
  <c r="M58" i="23"/>
  <c r="BG88" i="23"/>
  <c r="F102" i="23"/>
  <c r="Y111" i="23"/>
  <c r="AH111" i="23"/>
  <c r="AP111" i="23"/>
  <c r="AX111" i="23"/>
  <c r="BF111" i="23"/>
  <c r="F116" i="23"/>
  <c r="E116" i="23" s="1"/>
  <c r="F96" i="23"/>
  <c r="E96" i="23" s="1"/>
  <c r="C96" i="23" s="1"/>
  <c r="F59" i="23"/>
  <c r="E59" i="23" s="1"/>
  <c r="E58" i="23" s="1"/>
  <c r="F98" i="23"/>
  <c r="E98" i="23" s="1"/>
  <c r="C98" i="23" s="1"/>
  <c r="AD114" i="23"/>
  <c r="AD111" i="23" s="1"/>
  <c r="U119" i="23"/>
  <c r="U118" i="23" s="1"/>
  <c r="F74" i="23"/>
  <c r="E74" i="23" s="1"/>
  <c r="C74" i="23" s="1"/>
  <c r="AD94" i="23"/>
  <c r="G114" i="23"/>
  <c r="G111" i="23" s="1"/>
  <c r="F97" i="23"/>
  <c r="E97" i="23" s="1"/>
  <c r="C97" i="23" s="1"/>
  <c r="Q111" i="23"/>
  <c r="Z111" i="23"/>
  <c r="AI111" i="23"/>
  <c r="AQ111" i="23"/>
  <c r="AY111" i="23"/>
  <c r="F99" i="23"/>
  <c r="E99" i="23" s="1"/>
  <c r="C99" i="23" s="1"/>
  <c r="F115" i="23"/>
  <c r="E115" i="23" s="1"/>
  <c r="BG94" i="23"/>
  <c r="F52" i="23"/>
  <c r="E52" i="23" s="1"/>
  <c r="AH11" i="23"/>
  <c r="AH10" i="23" s="1"/>
  <c r="AP11" i="23"/>
  <c r="AP10" i="23" s="1"/>
  <c r="AX11" i="23"/>
  <c r="AX10" i="23" s="1"/>
  <c r="BF11" i="23"/>
  <c r="BF10" i="23" s="1"/>
  <c r="U23" i="23"/>
  <c r="U50" i="23"/>
  <c r="H111" i="23"/>
  <c r="P111" i="23"/>
  <c r="Z11" i="23"/>
  <c r="Z10" i="23" s="1"/>
  <c r="F33" i="23"/>
  <c r="F36" i="23"/>
  <c r="E36" i="23" s="1"/>
  <c r="C36" i="23" s="1"/>
  <c r="BJ90" i="23"/>
  <c r="BJ86" i="23" s="1"/>
  <c r="F104" i="23"/>
  <c r="E104" i="23" s="1"/>
  <c r="C104" i="23" s="1"/>
  <c r="BH111" i="23"/>
  <c r="J11" i="23"/>
  <c r="J10" i="23" s="1"/>
  <c r="R11" i="23"/>
  <c r="R10" i="23" s="1"/>
  <c r="F26" i="23"/>
  <c r="E26" i="23" s="1"/>
  <c r="C26" i="23" s="1"/>
  <c r="AG31" i="23"/>
  <c r="AG27" i="23" s="1"/>
  <c r="AG20" i="23" s="1"/>
  <c r="AO31" i="23"/>
  <c r="AO27" i="23" s="1"/>
  <c r="AO20" i="23" s="1"/>
  <c r="AW31" i="23"/>
  <c r="AW27" i="23" s="1"/>
  <c r="AW20" i="23" s="1"/>
  <c r="BE31" i="23"/>
  <c r="BE27" i="23" s="1"/>
  <c r="BE20" i="23" s="1"/>
  <c r="M61" i="23"/>
  <c r="M72" i="23"/>
  <c r="F73" i="23"/>
  <c r="E73" i="23" s="1"/>
  <c r="G88" i="23"/>
  <c r="V90" i="23"/>
  <c r="AL90" i="23"/>
  <c r="AT90" i="23"/>
  <c r="BB90" i="23"/>
  <c r="AJ111" i="23"/>
  <c r="AR111" i="23"/>
  <c r="AZ111" i="23"/>
  <c r="M38" i="23"/>
  <c r="Y31" i="23"/>
  <c r="Y27" i="23" s="1"/>
  <c r="Y20" i="23" s="1"/>
  <c r="U54" i="23"/>
  <c r="U58" i="23"/>
  <c r="N90" i="23"/>
  <c r="AB111" i="23"/>
  <c r="F30" i="23"/>
  <c r="Q31" i="23"/>
  <c r="Q27" i="23" s="1"/>
  <c r="Q20" i="23" s="1"/>
  <c r="BG38" i="23"/>
  <c r="F41" i="23"/>
  <c r="F85" i="23"/>
  <c r="E85" i="23" s="1"/>
  <c r="L111" i="23"/>
  <c r="T111" i="23"/>
  <c r="I31" i="23"/>
  <c r="I27" i="23" s="1"/>
  <c r="I20" i="23" s="1"/>
  <c r="BI31" i="23"/>
  <c r="BI27" i="23" s="1"/>
  <c r="BI20" i="23" s="1"/>
  <c r="F62" i="23"/>
  <c r="E62" i="23" s="1"/>
  <c r="C62" i="23" s="1"/>
  <c r="G101" i="23"/>
  <c r="AK31" i="23"/>
  <c r="AK27" i="23" s="1"/>
  <c r="AK20" i="23" s="1"/>
  <c r="BA31" i="23"/>
  <c r="BA27" i="23" s="1"/>
  <c r="BA20" i="23" s="1"/>
  <c r="U88" i="23"/>
  <c r="AF111" i="23"/>
  <c r="AN111" i="23"/>
  <c r="AV111" i="23"/>
  <c r="BD111" i="23"/>
  <c r="AC31" i="23"/>
  <c r="AC27" i="23" s="1"/>
  <c r="AC20" i="23" s="1"/>
  <c r="M88" i="23"/>
  <c r="F89" i="23"/>
  <c r="F88" i="23" s="1"/>
  <c r="F87" i="23" s="1"/>
  <c r="U94" i="23"/>
  <c r="U114" i="23"/>
  <c r="D111" i="23"/>
  <c r="X111" i="23"/>
  <c r="D10" i="23"/>
  <c r="BG23" i="23"/>
  <c r="D31" i="23"/>
  <c r="F45" i="23"/>
  <c r="AD33" i="23"/>
  <c r="AS32" i="23"/>
  <c r="AS31" i="23" s="1"/>
  <c r="AS27" i="23" s="1"/>
  <c r="AS20" i="23" s="1"/>
  <c r="BG21" i="23"/>
  <c r="AD23" i="23"/>
  <c r="AD21" i="23" s="1"/>
  <c r="U21" i="23" s="1"/>
  <c r="D21" i="23"/>
  <c r="G23" i="23"/>
  <c r="G44" i="23"/>
  <c r="G21" i="23"/>
  <c r="G32" i="23"/>
  <c r="M32" i="23"/>
  <c r="BG81" i="23"/>
  <c r="U81" i="23"/>
  <c r="BG87" i="23"/>
  <c r="M81" i="23"/>
  <c r="U87" i="23"/>
  <c r="M87" i="23"/>
  <c r="G65" i="23"/>
  <c r="F95" i="23"/>
  <c r="F113" i="23"/>
  <c r="U77" i="23"/>
  <c r="U76" i="23" s="1"/>
  <c r="M94" i="23"/>
  <c r="U102" i="23"/>
  <c r="U113" i="23"/>
  <c r="U112" i="23" s="1"/>
  <c r="I87" i="23"/>
  <c r="BG30" i="12"/>
  <c r="AD30" i="12"/>
  <c r="U30" i="12" s="1"/>
  <c r="BG29" i="12"/>
  <c r="AD29" i="12"/>
  <c r="BG28" i="12" l="1"/>
  <c r="U29" i="12"/>
  <c r="U28" i="12" s="1"/>
  <c r="U26" i="12" s="1"/>
  <c r="AD28" i="12"/>
  <c r="AD26" i="12" s="1"/>
  <c r="E30" i="12"/>
  <c r="C30" i="12" s="1"/>
  <c r="AD90" i="23"/>
  <c r="F65" i="23"/>
  <c r="E50" i="23"/>
  <c r="C50" i="23" s="1"/>
  <c r="C49" i="23" s="1"/>
  <c r="E102" i="23"/>
  <c r="C102" i="23" s="1"/>
  <c r="C101" i="23" s="1"/>
  <c r="F54" i="23"/>
  <c r="C61" i="23"/>
  <c r="AF19" i="23"/>
  <c r="AF120" i="23" s="1"/>
  <c r="BE19" i="23"/>
  <c r="BE120" i="23" s="1"/>
  <c r="E13" i="23"/>
  <c r="C13" i="23" s="1"/>
  <c r="F58" i="23"/>
  <c r="AP19" i="23"/>
  <c r="AP120" i="23" s="1"/>
  <c r="P19" i="23"/>
  <c r="P120" i="23" s="1"/>
  <c r="AH19" i="23"/>
  <c r="AH120" i="23" s="1"/>
  <c r="E89" i="23"/>
  <c r="C89" i="23" s="1"/>
  <c r="C88" i="23" s="1"/>
  <c r="Z19" i="23"/>
  <c r="Z120" i="23" s="1"/>
  <c r="X19" i="23"/>
  <c r="X120" i="23" s="1"/>
  <c r="BC19" i="23"/>
  <c r="BC120" i="23" s="1"/>
  <c r="M31" i="23"/>
  <c r="M29" i="23" s="1"/>
  <c r="W19" i="23"/>
  <c r="W120" i="23" s="1"/>
  <c r="AB19" i="23"/>
  <c r="AB120" i="23" s="1"/>
  <c r="AA19" i="23"/>
  <c r="AA120" i="23" s="1"/>
  <c r="U111" i="23"/>
  <c r="AK19" i="23"/>
  <c r="AK120" i="23" s="1"/>
  <c r="E41" i="23"/>
  <c r="E38" i="23" s="1"/>
  <c r="C38" i="23" s="1"/>
  <c r="F12" i="23"/>
  <c r="F11" i="23" s="1"/>
  <c r="F10" i="23" s="1"/>
  <c r="AX19" i="23"/>
  <c r="AX120" i="23" s="1"/>
  <c r="F49" i="23"/>
  <c r="BB19" i="23"/>
  <c r="BB120" i="23" s="1"/>
  <c r="M90" i="23"/>
  <c r="U12" i="23"/>
  <c r="U11" i="23" s="1"/>
  <c r="U10" i="23" s="1"/>
  <c r="AU19" i="23"/>
  <c r="AU120" i="23" s="1"/>
  <c r="R19" i="23"/>
  <c r="R120" i="23" s="1"/>
  <c r="BJ19" i="23"/>
  <c r="BJ120" i="23" s="1"/>
  <c r="F72" i="23"/>
  <c r="AV19" i="23"/>
  <c r="AV120" i="23" s="1"/>
  <c r="F38" i="23"/>
  <c r="AJ19" i="23"/>
  <c r="AJ120" i="23" s="1"/>
  <c r="AW19" i="23"/>
  <c r="AW120" i="23" s="1"/>
  <c r="BF19" i="23"/>
  <c r="BF120" i="23" s="1"/>
  <c r="AS19" i="23"/>
  <c r="AS120" i="23" s="1"/>
  <c r="AE19" i="23"/>
  <c r="AE120" i="23" s="1"/>
  <c r="AC19" i="23"/>
  <c r="AC120" i="23" s="1"/>
  <c r="AG19" i="23"/>
  <c r="AG120" i="23" s="1"/>
  <c r="BA19" i="23"/>
  <c r="BA120" i="23" s="1"/>
  <c r="BI19" i="23"/>
  <c r="BI120" i="23" s="1"/>
  <c r="AR19" i="23"/>
  <c r="AR120" i="23" s="1"/>
  <c r="C73" i="23"/>
  <c r="C72" i="23" s="1"/>
  <c r="E72" i="23"/>
  <c r="Q19" i="23"/>
  <c r="Q120" i="23" s="1"/>
  <c r="Y19" i="23"/>
  <c r="Y120" i="23" s="1"/>
  <c r="E81" i="23"/>
  <c r="AM19" i="23"/>
  <c r="AM120" i="23" s="1"/>
  <c r="AY19" i="23"/>
  <c r="AY120" i="23" s="1"/>
  <c r="AL19" i="23"/>
  <c r="AL120" i="23" s="1"/>
  <c r="AO19" i="23"/>
  <c r="AO120" i="23" s="1"/>
  <c r="AT19" i="23"/>
  <c r="AT120" i="23" s="1"/>
  <c r="BG90" i="23"/>
  <c r="C115" i="23"/>
  <c r="CL115" i="23"/>
  <c r="CM115" i="23" s="1"/>
  <c r="U90" i="23"/>
  <c r="F23" i="23"/>
  <c r="F21" i="23" s="1"/>
  <c r="F32" i="23"/>
  <c r="F81" i="23"/>
  <c r="AI19" i="23"/>
  <c r="AI120" i="23" s="1"/>
  <c r="K19" i="23"/>
  <c r="K120" i="23" s="1"/>
  <c r="F114" i="23"/>
  <c r="L19" i="23"/>
  <c r="L120" i="23" s="1"/>
  <c r="AZ19" i="23"/>
  <c r="AZ120" i="23" s="1"/>
  <c r="BD19" i="23"/>
  <c r="BD120" i="23" s="1"/>
  <c r="G90" i="23"/>
  <c r="AQ19" i="23"/>
  <c r="AQ120" i="23" s="1"/>
  <c r="E119" i="23"/>
  <c r="N19" i="23"/>
  <c r="N120" i="23" s="1"/>
  <c r="BG31" i="23"/>
  <c r="F61" i="23"/>
  <c r="M27" i="23"/>
  <c r="M20" i="23" s="1"/>
  <c r="F29" i="23"/>
  <c r="E30" i="23"/>
  <c r="F101" i="23"/>
  <c r="O19" i="23"/>
  <c r="O120" i="23" s="1"/>
  <c r="S19" i="23"/>
  <c r="S120" i="23" s="1"/>
  <c r="H19" i="23"/>
  <c r="H120" i="23" s="1"/>
  <c r="G31" i="23"/>
  <c r="AN19" i="23"/>
  <c r="AN120" i="23" s="1"/>
  <c r="G27" i="23"/>
  <c r="G20" i="23" s="1"/>
  <c r="J20" i="23"/>
  <c r="J19" i="23" s="1"/>
  <c r="J120" i="23" s="1"/>
  <c r="V19" i="23"/>
  <c r="V120" i="23" s="1"/>
  <c r="E45" i="23"/>
  <c r="E44" i="23" s="1"/>
  <c r="F44" i="23"/>
  <c r="C116" i="23"/>
  <c r="C114" i="23" s="1"/>
  <c r="E114" i="23"/>
  <c r="T19" i="23"/>
  <c r="T120" i="23" s="1"/>
  <c r="G87" i="23"/>
  <c r="E95" i="23"/>
  <c r="F94" i="23"/>
  <c r="E77" i="23"/>
  <c r="AD32" i="23"/>
  <c r="AD31" i="23" s="1"/>
  <c r="U33" i="23"/>
  <c r="D27" i="23"/>
  <c r="E23" i="23"/>
  <c r="BH20" i="23"/>
  <c r="BG27" i="23"/>
  <c r="F112" i="23"/>
  <c r="E113" i="23"/>
  <c r="C81" i="23"/>
  <c r="E29" i="12" l="1"/>
  <c r="C29" i="12" s="1"/>
  <c r="E101" i="23"/>
  <c r="E49" i="23"/>
  <c r="E88" i="23"/>
  <c r="E87" i="23" s="1"/>
  <c r="C87" i="23" s="1"/>
  <c r="E12" i="23"/>
  <c r="C12" i="23" s="1"/>
  <c r="E61" i="23"/>
  <c r="F31" i="23"/>
  <c r="F27" i="23" s="1"/>
  <c r="F20" i="23" s="1"/>
  <c r="M19" i="23"/>
  <c r="M120" i="23" s="1"/>
  <c r="F111" i="23"/>
  <c r="C119" i="23"/>
  <c r="C118" i="23" s="1"/>
  <c r="E118" i="23"/>
  <c r="E29" i="23"/>
  <c r="C29" i="23" s="1"/>
  <c r="C30" i="23"/>
  <c r="E21" i="23"/>
  <c r="C23" i="23"/>
  <c r="C95" i="23"/>
  <c r="E94" i="23"/>
  <c r="C94" i="23" s="1"/>
  <c r="U32" i="23"/>
  <c r="E33" i="23"/>
  <c r="G19" i="23"/>
  <c r="G120" i="23" s="1"/>
  <c r="I19" i="23"/>
  <c r="I120" i="23" s="1"/>
  <c r="AD27" i="23"/>
  <c r="U31" i="23"/>
  <c r="C113" i="23"/>
  <c r="C112" i="23" s="1"/>
  <c r="E112" i="23"/>
  <c r="BG20" i="23"/>
  <c r="BH19" i="23"/>
  <c r="E76" i="23"/>
  <c r="C77" i="23"/>
  <c r="C76" i="23" s="1"/>
  <c r="D20" i="23"/>
  <c r="F90" i="23"/>
  <c r="E28" i="12" l="1"/>
  <c r="E11" i="23"/>
  <c r="E10" i="23" s="1"/>
  <c r="C10" i="23" s="1"/>
  <c r="E111" i="23"/>
  <c r="C111" i="23" s="1"/>
  <c r="F19" i="23"/>
  <c r="F120" i="23" s="1"/>
  <c r="E90" i="23"/>
  <c r="BG19" i="23"/>
  <c r="BG120" i="23" s="1"/>
  <c r="BH120" i="23"/>
  <c r="D19" i="23"/>
  <c r="E32" i="23"/>
  <c r="C33" i="23"/>
  <c r="C21" i="23"/>
  <c r="U27" i="23"/>
  <c r="U20" i="23" s="1"/>
  <c r="U19" i="23" s="1"/>
  <c r="U120" i="23" s="1"/>
  <c r="AD20" i="23"/>
  <c r="AD19" i="23" s="1"/>
  <c r="AD120" i="23" s="1"/>
  <c r="CL104" i="17"/>
  <c r="E26" i="12" l="1"/>
  <c r="C26" i="12" s="1"/>
  <c r="C28" i="12"/>
  <c r="C11" i="23"/>
  <c r="E31" i="23"/>
  <c r="C32" i="23"/>
  <c r="D120" i="23"/>
  <c r="C90" i="23"/>
  <c r="E27" i="23" l="1"/>
  <c r="C31" i="23"/>
  <c r="BG185" i="21"/>
  <c r="BG184" i="21" s="1"/>
  <c r="AD185" i="21"/>
  <c r="M185" i="21"/>
  <c r="M184" i="21" s="1"/>
  <c r="G185" i="21"/>
  <c r="BJ184" i="21"/>
  <c r="BI184" i="21"/>
  <c r="BH184" i="21"/>
  <c r="BF184" i="21"/>
  <c r="BE184" i="21"/>
  <c r="BD184" i="21"/>
  <c r="BC184" i="21"/>
  <c r="BB184"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C184" i="21"/>
  <c r="AB184" i="21"/>
  <c r="AA184" i="21"/>
  <c r="Z184" i="21"/>
  <c r="Y184" i="21"/>
  <c r="X184" i="21"/>
  <c r="W184" i="21"/>
  <c r="V184" i="21"/>
  <c r="T184" i="21"/>
  <c r="S184" i="21"/>
  <c r="R184" i="21"/>
  <c r="Q184" i="21"/>
  <c r="P184" i="21"/>
  <c r="O184" i="21"/>
  <c r="N184" i="21"/>
  <c r="L184" i="21"/>
  <c r="K184" i="21"/>
  <c r="J184" i="21"/>
  <c r="I184" i="21"/>
  <c r="H184" i="21"/>
  <c r="D184" i="21"/>
  <c r="BG183" i="21"/>
  <c r="AD183" i="21"/>
  <c r="U183" i="21" s="1"/>
  <c r="M183" i="21"/>
  <c r="G183" i="21"/>
  <c r="BG182" i="21"/>
  <c r="AD182" i="21"/>
  <c r="U182" i="21" s="1"/>
  <c r="M182" i="21"/>
  <c r="K182" i="21"/>
  <c r="K180" i="21" s="1"/>
  <c r="G182" i="21"/>
  <c r="BG181" i="21"/>
  <c r="AD181" i="21"/>
  <c r="U181" i="21" s="1"/>
  <c r="M181" i="21"/>
  <c r="G181" i="21"/>
  <c r="BJ180" i="21"/>
  <c r="BI180" i="21"/>
  <c r="BH180" i="21"/>
  <c r="BF180" i="21"/>
  <c r="BE180" i="21"/>
  <c r="BD180" i="21"/>
  <c r="BC180" i="21"/>
  <c r="BB180"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C180" i="21"/>
  <c r="AB180" i="21"/>
  <c r="AA180" i="21"/>
  <c r="Z180" i="21"/>
  <c r="Y180" i="21"/>
  <c r="X180" i="21"/>
  <c r="W180" i="21"/>
  <c r="V180" i="21"/>
  <c r="T180" i="21"/>
  <c r="S180" i="21"/>
  <c r="R180" i="21"/>
  <c r="Q180" i="21"/>
  <c r="P180" i="21"/>
  <c r="O180" i="21"/>
  <c r="N180" i="21"/>
  <c r="L180" i="21"/>
  <c r="J180" i="21"/>
  <c r="I180" i="21"/>
  <c r="H180" i="21"/>
  <c r="D180" i="21"/>
  <c r="BG179" i="21"/>
  <c r="BG178" i="21" s="1"/>
  <c r="AD179" i="21"/>
  <c r="AD178" i="21" s="1"/>
  <c r="M179" i="21"/>
  <c r="M178" i="21" s="1"/>
  <c r="G179" i="21"/>
  <c r="BJ178" i="21"/>
  <c r="BI178" i="21"/>
  <c r="BH178" i="21"/>
  <c r="BF178" i="21"/>
  <c r="BE178" i="21"/>
  <c r="BD178" i="21"/>
  <c r="BC178" i="21"/>
  <c r="BB178"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C178" i="21"/>
  <c r="AB178" i="21"/>
  <c r="AA178" i="21"/>
  <c r="Z178" i="21"/>
  <c r="Y178" i="21"/>
  <c r="X178" i="21"/>
  <c r="W178" i="21"/>
  <c r="V178" i="21"/>
  <c r="T178" i="21"/>
  <c r="S178" i="21"/>
  <c r="R178" i="21"/>
  <c r="Q178" i="21"/>
  <c r="P178" i="21"/>
  <c r="O178" i="21"/>
  <c r="N178" i="21"/>
  <c r="L178" i="21"/>
  <c r="K178" i="21"/>
  <c r="J178" i="21"/>
  <c r="I178" i="21"/>
  <c r="H178" i="21"/>
  <c r="D178" i="21"/>
  <c r="BG176" i="21"/>
  <c r="AD176" i="21"/>
  <c r="U176" i="21" s="1"/>
  <c r="M176" i="21"/>
  <c r="G176" i="21"/>
  <c r="BG175" i="21"/>
  <c r="AD175" i="21"/>
  <c r="U175" i="21" s="1"/>
  <c r="M175" i="21"/>
  <c r="G175" i="21"/>
  <c r="BG174" i="21"/>
  <c r="AD174" i="21"/>
  <c r="U174" i="21" s="1"/>
  <c r="M174" i="21"/>
  <c r="G174" i="21"/>
  <c r="BG173" i="21"/>
  <c r="AD173" i="21"/>
  <c r="U173" i="21" s="1"/>
  <c r="M173" i="21"/>
  <c r="G173" i="21"/>
  <c r="BG172" i="21"/>
  <c r="AD172" i="21"/>
  <c r="U172" i="21" s="1"/>
  <c r="M172" i="21"/>
  <c r="G172" i="21"/>
  <c r="BG171" i="21"/>
  <c r="AD171" i="21"/>
  <c r="U171" i="21" s="1"/>
  <c r="M171" i="21"/>
  <c r="G171" i="21"/>
  <c r="BG170" i="21"/>
  <c r="AD170" i="21"/>
  <c r="U170" i="21" s="1"/>
  <c r="M170" i="21"/>
  <c r="G170" i="21"/>
  <c r="BG169" i="21"/>
  <c r="AD169" i="21"/>
  <c r="U169" i="21" s="1"/>
  <c r="M169" i="21"/>
  <c r="G169" i="21"/>
  <c r="BG168" i="21"/>
  <c r="AD168" i="21"/>
  <c r="U168" i="21" s="1"/>
  <c r="M168" i="21"/>
  <c r="G168" i="21"/>
  <c r="BG167" i="21"/>
  <c r="AD167" i="21"/>
  <c r="U167" i="21" s="1"/>
  <c r="M167" i="21"/>
  <c r="G167" i="21"/>
  <c r="BG166" i="21"/>
  <c r="AD166" i="21"/>
  <c r="U166" i="21" s="1"/>
  <c r="M166" i="21"/>
  <c r="G166" i="21"/>
  <c r="BG165" i="21"/>
  <c r="AD165" i="21"/>
  <c r="U165" i="21" s="1"/>
  <c r="M165" i="21"/>
  <c r="G165" i="21"/>
  <c r="BG164" i="21"/>
  <c r="AD164" i="21"/>
  <c r="U164" i="21" s="1"/>
  <c r="M164" i="21"/>
  <c r="G164" i="21"/>
  <c r="BG163" i="21"/>
  <c r="AD163" i="21"/>
  <c r="U163" i="21" s="1"/>
  <c r="M163" i="21"/>
  <c r="G163" i="21"/>
  <c r="BG162" i="21"/>
  <c r="AD162" i="21"/>
  <c r="U162" i="21" s="1"/>
  <c r="M162" i="21"/>
  <c r="G162" i="21"/>
  <c r="BG161" i="21"/>
  <c r="AD161" i="21"/>
  <c r="U161" i="21" s="1"/>
  <c r="M161" i="21"/>
  <c r="G161" i="21"/>
  <c r="BG160" i="21"/>
  <c r="AD160" i="21"/>
  <c r="M160" i="21"/>
  <c r="G160" i="21"/>
  <c r="BJ159" i="21"/>
  <c r="BI159" i="21"/>
  <c r="BH159" i="21"/>
  <c r="BF159" i="21"/>
  <c r="BE159" i="21"/>
  <c r="BD159" i="21"/>
  <c r="BC159" i="21"/>
  <c r="BB159" i="21"/>
  <c r="BA159" i="21"/>
  <c r="AZ159" i="21"/>
  <c r="AY159" i="21"/>
  <c r="AX159" i="21"/>
  <c r="AW159" i="21"/>
  <c r="AV159" i="21"/>
  <c r="AU159" i="21"/>
  <c r="AT159" i="21"/>
  <c r="AS159" i="21"/>
  <c r="AR159" i="21"/>
  <c r="AQ159" i="21"/>
  <c r="AP159" i="21"/>
  <c r="AO159" i="21"/>
  <c r="AN159" i="21"/>
  <c r="AM159" i="21"/>
  <c r="AL159" i="21"/>
  <c r="AK159" i="21"/>
  <c r="AJ159" i="21"/>
  <c r="AI159" i="21"/>
  <c r="AH159" i="21"/>
  <c r="AG159" i="21"/>
  <c r="AF159" i="21"/>
  <c r="AE159" i="21"/>
  <c r="AC159" i="21"/>
  <c r="AB159" i="21"/>
  <c r="AA159" i="21"/>
  <c r="Z159" i="21"/>
  <c r="Y159" i="21"/>
  <c r="X159" i="21"/>
  <c r="W159" i="21"/>
  <c r="V159" i="21"/>
  <c r="T159" i="21"/>
  <c r="S159" i="21"/>
  <c r="R159" i="21"/>
  <c r="Q159" i="21"/>
  <c r="P159" i="21"/>
  <c r="O159" i="21"/>
  <c r="N159" i="21"/>
  <c r="L159" i="21"/>
  <c r="K159" i="21"/>
  <c r="J159" i="21"/>
  <c r="I159" i="21"/>
  <c r="H159" i="21"/>
  <c r="D159" i="21"/>
  <c r="BG158" i="21"/>
  <c r="U158" i="21"/>
  <c r="M158" i="21"/>
  <c r="G158" i="21"/>
  <c r="BG157" i="21"/>
  <c r="U157" i="21"/>
  <c r="M157" i="21"/>
  <c r="G157" i="21"/>
  <c r="BG156" i="21"/>
  <c r="AD156" i="21"/>
  <c r="U156" i="21" s="1"/>
  <c r="M156" i="21"/>
  <c r="G156" i="21"/>
  <c r="BG155" i="21"/>
  <c r="AD155" i="21"/>
  <c r="U155" i="21" s="1"/>
  <c r="M155" i="21"/>
  <c r="G155" i="21"/>
  <c r="BG154" i="21"/>
  <c r="AD154" i="21"/>
  <c r="U154" i="21" s="1"/>
  <c r="M154" i="21"/>
  <c r="G154" i="21"/>
  <c r="BG153" i="21"/>
  <c r="AD153" i="21"/>
  <c r="U153" i="21" s="1"/>
  <c r="M153" i="21"/>
  <c r="G153" i="21"/>
  <c r="BG152" i="21"/>
  <c r="AD152" i="21"/>
  <c r="U152" i="21" s="1"/>
  <c r="M152" i="21"/>
  <c r="G152" i="21"/>
  <c r="BG151" i="21"/>
  <c r="AD151" i="21"/>
  <c r="U151" i="21" s="1"/>
  <c r="M151" i="21"/>
  <c r="G151" i="21"/>
  <c r="BJ150" i="21"/>
  <c r="BI150" i="21"/>
  <c r="BH150" i="21"/>
  <c r="BF150" i="21"/>
  <c r="BE150" i="21"/>
  <c r="BD150" i="21"/>
  <c r="BC150" i="21"/>
  <c r="BB150"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C150" i="21"/>
  <c r="AB150" i="21"/>
  <c r="AA150" i="21"/>
  <c r="Z150" i="21"/>
  <c r="Y150" i="21"/>
  <c r="X150" i="21"/>
  <c r="W150" i="21"/>
  <c r="V150" i="21"/>
  <c r="T150" i="21"/>
  <c r="S150" i="21"/>
  <c r="R150" i="21"/>
  <c r="Q150" i="21"/>
  <c r="P150" i="21"/>
  <c r="O150" i="21"/>
  <c r="N150" i="21"/>
  <c r="L150" i="21"/>
  <c r="K150" i="21"/>
  <c r="J150" i="21"/>
  <c r="I150" i="21"/>
  <c r="H150" i="21"/>
  <c r="D150" i="21"/>
  <c r="BG149" i="21"/>
  <c r="AD149" i="21"/>
  <c r="U149" i="21" s="1"/>
  <c r="M149" i="21"/>
  <c r="G149" i="21"/>
  <c r="BG148" i="21"/>
  <c r="AD148" i="21"/>
  <c r="U148" i="21" s="1"/>
  <c r="M148" i="21"/>
  <c r="G148" i="21"/>
  <c r="BG147" i="21"/>
  <c r="AD147" i="21"/>
  <c r="U147" i="21" s="1"/>
  <c r="M147" i="21"/>
  <c r="G147" i="21"/>
  <c r="BG146" i="21"/>
  <c r="AD146" i="21"/>
  <c r="U146" i="21" s="1"/>
  <c r="M146" i="21"/>
  <c r="G146" i="21"/>
  <c r="BG145" i="21"/>
  <c r="AD145" i="21"/>
  <c r="U145" i="21" s="1"/>
  <c r="M145" i="21"/>
  <c r="G145" i="21"/>
  <c r="BL144" i="21"/>
  <c r="BK144" i="21"/>
  <c r="BJ144" i="21"/>
  <c r="BI144" i="21"/>
  <c r="BH144" i="21"/>
  <c r="BF144" i="21"/>
  <c r="BE144" i="21"/>
  <c r="BD144" i="21"/>
  <c r="BC144" i="21"/>
  <c r="BB144"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C144" i="21"/>
  <c r="AB144" i="21"/>
  <c r="AA144" i="21"/>
  <c r="Z144" i="21"/>
  <c r="Y144" i="21"/>
  <c r="X144" i="21"/>
  <c r="W144" i="21"/>
  <c r="V144" i="21"/>
  <c r="T144" i="21"/>
  <c r="S144" i="21"/>
  <c r="R144" i="21"/>
  <c r="Q144" i="21"/>
  <c r="P144" i="21"/>
  <c r="O144" i="21"/>
  <c r="N144" i="21"/>
  <c r="L144" i="21"/>
  <c r="K144" i="21"/>
  <c r="J144" i="21"/>
  <c r="I144" i="21"/>
  <c r="H144" i="21"/>
  <c r="D144" i="21"/>
  <c r="BG143" i="21"/>
  <c r="BG142" i="21" s="1"/>
  <c r="AD143" i="21"/>
  <c r="U143" i="21" s="1"/>
  <c r="U142" i="21" s="1"/>
  <c r="M143" i="21"/>
  <c r="M142" i="21" s="1"/>
  <c r="G143" i="21"/>
  <c r="G142" i="21" s="1"/>
  <c r="BJ142" i="21"/>
  <c r="BI142" i="21"/>
  <c r="BH142" i="21"/>
  <c r="BF142" i="21"/>
  <c r="BE142" i="21"/>
  <c r="BD142" i="21"/>
  <c r="BC142" i="21"/>
  <c r="BB142"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C142" i="21"/>
  <c r="AB142" i="21"/>
  <c r="AA142" i="21"/>
  <c r="Z142" i="21"/>
  <c r="Y142" i="21"/>
  <c r="X142" i="21"/>
  <c r="W142" i="21"/>
  <c r="V142" i="21"/>
  <c r="T142" i="21"/>
  <c r="S142" i="21"/>
  <c r="R142" i="21"/>
  <c r="Q142" i="21"/>
  <c r="P142" i="21"/>
  <c r="O142" i="21"/>
  <c r="N142" i="21"/>
  <c r="L142" i="21"/>
  <c r="K142" i="21"/>
  <c r="J142" i="21"/>
  <c r="I142" i="21"/>
  <c r="H142" i="21"/>
  <c r="D142" i="21"/>
  <c r="BG141" i="21"/>
  <c r="AD141" i="21"/>
  <c r="U141" i="21" s="1"/>
  <c r="M141" i="21"/>
  <c r="G141" i="21"/>
  <c r="BG140" i="21"/>
  <c r="AD140" i="21"/>
  <c r="U140" i="21" s="1"/>
  <c r="M140" i="21"/>
  <c r="G140" i="21"/>
  <c r="BG139" i="21"/>
  <c r="AD139" i="21"/>
  <c r="U139" i="21" s="1"/>
  <c r="M139" i="21"/>
  <c r="G139" i="21"/>
  <c r="BG138" i="21"/>
  <c r="AD138" i="21"/>
  <c r="U138" i="21" s="1"/>
  <c r="M138" i="21"/>
  <c r="G138" i="21"/>
  <c r="BG137" i="21"/>
  <c r="AD137" i="21"/>
  <c r="U137" i="21" s="1"/>
  <c r="M137" i="21"/>
  <c r="G137" i="21"/>
  <c r="BG136" i="21"/>
  <c r="AD136" i="21"/>
  <c r="M136" i="21"/>
  <c r="G136" i="21"/>
  <c r="BL135" i="21"/>
  <c r="BK135" i="21"/>
  <c r="BJ135" i="21"/>
  <c r="BI135" i="21"/>
  <c r="BH135" i="21"/>
  <c r="BF135" i="21"/>
  <c r="BE135" i="21"/>
  <c r="BD135" i="21"/>
  <c r="BC135" i="21"/>
  <c r="BB135" i="21"/>
  <c r="BA135" i="21"/>
  <c r="AZ135" i="21"/>
  <c r="AY135" i="21"/>
  <c r="AX135" i="21"/>
  <c r="AW135" i="21"/>
  <c r="AV135" i="21"/>
  <c r="AU135" i="21"/>
  <c r="AT135" i="21"/>
  <c r="AS135" i="21"/>
  <c r="AR135" i="21"/>
  <c r="AQ135" i="21"/>
  <c r="AP135" i="21"/>
  <c r="AO135" i="21"/>
  <c r="AN135" i="21"/>
  <c r="AM135" i="21"/>
  <c r="AL135" i="21"/>
  <c r="AK135" i="21"/>
  <c r="AJ135" i="21"/>
  <c r="AI135" i="21"/>
  <c r="AH135" i="21"/>
  <c r="AG135" i="21"/>
  <c r="AF135" i="21"/>
  <c r="AE135" i="21"/>
  <c r="AC135" i="21"/>
  <c r="AB135" i="21"/>
  <c r="AA135" i="21"/>
  <c r="Z135" i="21"/>
  <c r="Y135" i="21"/>
  <c r="X135" i="21"/>
  <c r="W135" i="21"/>
  <c r="V135" i="21"/>
  <c r="T135" i="21"/>
  <c r="S135" i="21"/>
  <c r="R135" i="21"/>
  <c r="Q135" i="21"/>
  <c r="P135" i="21"/>
  <c r="O135" i="21"/>
  <c r="N135" i="21"/>
  <c r="L135" i="21"/>
  <c r="K135" i="21"/>
  <c r="J135" i="21"/>
  <c r="I135" i="21"/>
  <c r="H135" i="21"/>
  <c r="D135" i="21"/>
  <c r="BG133" i="21"/>
  <c r="U133" i="21"/>
  <c r="M133" i="21"/>
  <c r="G133" i="21"/>
  <c r="BJ132" i="21"/>
  <c r="BJ131" i="21" s="1"/>
  <c r="BI132" i="21"/>
  <c r="BI131" i="21" s="1"/>
  <c r="BH132" i="21"/>
  <c r="BH131" i="21" s="1"/>
  <c r="BF132" i="21"/>
  <c r="BF131" i="21" s="1"/>
  <c r="BE132" i="21"/>
  <c r="BE131" i="21" s="1"/>
  <c r="BD132" i="21"/>
  <c r="BD131" i="21" s="1"/>
  <c r="BC132" i="21"/>
  <c r="BC131" i="21" s="1"/>
  <c r="BB132" i="21"/>
  <c r="BB131" i="21" s="1"/>
  <c r="BA132" i="21"/>
  <c r="BA131" i="21" s="1"/>
  <c r="AZ132" i="21"/>
  <c r="AZ131" i="21" s="1"/>
  <c r="AY132" i="21"/>
  <c r="AY131" i="21" s="1"/>
  <c r="AX132" i="21"/>
  <c r="AX131" i="21" s="1"/>
  <c r="AW132" i="21"/>
  <c r="AW131" i="21" s="1"/>
  <c r="AV132" i="21"/>
  <c r="AV131" i="21" s="1"/>
  <c r="AU132" i="21"/>
  <c r="AU131" i="21" s="1"/>
  <c r="AT132" i="21"/>
  <c r="AT131" i="21" s="1"/>
  <c r="AS132" i="21"/>
  <c r="AS131" i="21" s="1"/>
  <c r="AR132" i="21"/>
  <c r="AR131" i="21" s="1"/>
  <c r="AQ132" i="21"/>
  <c r="AQ131" i="21" s="1"/>
  <c r="AP132" i="21"/>
  <c r="AP131" i="21" s="1"/>
  <c r="AO132" i="21"/>
  <c r="AO131" i="21" s="1"/>
  <c r="AN132" i="21"/>
  <c r="AN131" i="21" s="1"/>
  <c r="AM132" i="21"/>
  <c r="AM131" i="21" s="1"/>
  <c r="AL132" i="21"/>
  <c r="AL131" i="21" s="1"/>
  <c r="AK132" i="21"/>
  <c r="AK131" i="21" s="1"/>
  <c r="AJ132" i="21"/>
  <c r="AJ131" i="21" s="1"/>
  <c r="AI132" i="21"/>
  <c r="AI131" i="21" s="1"/>
  <c r="AH132" i="21"/>
  <c r="AH131" i="21" s="1"/>
  <c r="AG132" i="21"/>
  <c r="AG131" i="21" s="1"/>
  <c r="AF132" i="21"/>
  <c r="AF131" i="21" s="1"/>
  <c r="AE132" i="21"/>
  <c r="AE131" i="21" s="1"/>
  <c r="AD132" i="21"/>
  <c r="AD131" i="21" s="1"/>
  <c r="AC132" i="21"/>
  <c r="AC131" i="21" s="1"/>
  <c r="AB132" i="21"/>
  <c r="AB131" i="21" s="1"/>
  <c r="AA132" i="21"/>
  <c r="AA131" i="21" s="1"/>
  <c r="Z132" i="21"/>
  <c r="Z131" i="21" s="1"/>
  <c r="Y132" i="21"/>
  <c r="Y131" i="21" s="1"/>
  <c r="X132" i="21"/>
  <c r="X131" i="21" s="1"/>
  <c r="W132" i="21"/>
  <c r="W131" i="21" s="1"/>
  <c r="V132" i="21"/>
  <c r="T132" i="21"/>
  <c r="T131" i="21" s="1"/>
  <c r="S132" i="21"/>
  <c r="S131" i="21" s="1"/>
  <c r="R132" i="21"/>
  <c r="R131" i="21" s="1"/>
  <c r="Q132" i="21"/>
  <c r="Q131" i="21" s="1"/>
  <c r="P132" i="21"/>
  <c r="P131" i="21" s="1"/>
  <c r="O132" i="21"/>
  <c r="O131" i="21" s="1"/>
  <c r="N132" i="21"/>
  <c r="L132" i="21"/>
  <c r="L131" i="21" s="1"/>
  <c r="K132" i="21"/>
  <c r="K131" i="21" s="1"/>
  <c r="J132" i="21"/>
  <c r="J131" i="21" s="1"/>
  <c r="I132" i="21"/>
  <c r="H132" i="21"/>
  <c r="H131" i="21" s="1"/>
  <c r="D132" i="21"/>
  <c r="D131" i="21" s="1"/>
  <c r="BG129" i="21"/>
  <c r="AD129" i="21"/>
  <c r="U129" i="21" s="1"/>
  <c r="M129" i="21"/>
  <c r="G129" i="21"/>
  <c r="BG128" i="21"/>
  <c r="AD128" i="21"/>
  <c r="U128" i="21" s="1"/>
  <c r="M128" i="21"/>
  <c r="G128" i="21"/>
  <c r="AD127" i="21"/>
  <c r="U127" i="21" s="1"/>
  <c r="M127" i="21"/>
  <c r="G127" i="21"/>
  <c r="BG126" i="21"/>
  <c r="U126" i="21"/>
  <c r="M126" i="21"/>
  <c r="G126" i="21"/>
  <c r="BG125" i="21"/>
  <c r="U125" i="21"/>
  <c r="M125" i="21"/>
  <c r="G125" i="21"/>
  <c r="BG124" i="21"/>
  <c r="U124" i="21"/>
  <c r="M124" i="21"/>
  <c r="G124" i="21"/>
  <c r="BG123" i="21"/>
  <c r="U123" i="21"/>
  <c r="M123" i="21"/>
  <c r="G123" i="21"/>
  <c r="BJ122" i="21"/>
  <c r="BI122" i="21"/>
  <c r="BH122" i="21"/>
  <c r="BF122" i="21"/>
  <c r="BE122" i="21"/>
  <c r="BD122" i="21"/>
  <c r="BC122" i="21"/>
  <c r="BB122"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C122" i="21"/>
  <c r="AB122" i="21"/>
  <c r="AA122" i="21"/>
  <c r="Z122" i="21"/>
  <c r="Y122" i="21"/>
  <c r="X122" i="21"/>
  <c r="W122" i="21"/>
  <c r="V122" i="21"/>
  <c r="T122" i="21"/>
  <c r="S122" i="21"/>
  <c r="R122" i="21"/>
  <c r="Q122" i="21"/>
  <c r="P122" i="21"/>
  <c r="O122" i="21"/>
  <c r="N122" i="21"/>
  <c r="L122" i="21"/>
  <c r="K122" i="21"/>
  <c r="J122" i="21"/>
  <c r="I122" i="21"/>
  <c r="H122" i="21"/>
  <c r="D122" i="21"/>
  <c r="BG121" i="21"/>
  <c r="U121" i="21"/>
  <c r="M121" i="21"/>
  <c r="G121" i="21"/>
  <c r="C121" i="21"/>
  <c r="BG120" i="21"/>
  <c r="U120" i="21"/>
  <c r="M120" i="21"/>
  <c r="G120" i="21"/>
  <c r="C120" i="21"/>
  <c r="BG119" i="21"/>
  <c r="U119" i="21"/>
  <c r="M119" i="21"/>
  <c r="G119" i="21"/>
  <c r="C119" i="21"/>
  <c r="BG118" i="21"/>
  <c r="BG117" i="21" s="1"/>
  <c r="AD118" i="21"/>
  <c r="U118" i="21" s="1"/>
  <c r="U117" i="21" s="1"/>
  <c r="M118" i="21"/>
  <c r="M117" i="21" s="1"/>
  <c r="G118" i="21"/>
  <c r="G117" i="21" s="1"/>
  <c r="BJ117" i="21"/>
  <c r="BI117" i="21"/>
  <c r="BH117" i="21"/>
  <c r="BF117" i="21"/>
  <c r="BE117" i="21"/>
  <c r="BD117" i="21"/>
  <c r="BC117" i="21"/>
  <c r="BB117" i="21"/>
  <c r="BA117" i="21"/>
  <c r="AZ117" i="21"/>
  <c r="AY117" i="21"/>
  <c r="AX117" i="21"/>
  <c r="AW117" i="21"/>
  <c r="AV117" i="21"/>
  <c r="AU117" i="21"/>
  <c r="AT117" i="21"/>
  <c r="AS117" i="21"/>
  <c r="AR117" i="21"/>
  <c r="AQ117" i="21"/>
  <c r="AP117" i="21"/>
  <c r="AO117" i="21"/>
  <c r="AN117" i="21"/>
  <c r="AM117" i="21"/>
  <c r="AL117" i="21"/>
  <c r="AK117" i="21"/>
  <c r="AJ117" i="21"/>
  <c r="AI117" i="21"/>
  <c r="AH117" i="21"/>
  <c r="AG117" i="21"/>
  <c r="AF117" i="21"/>
  <c r="AE117" i="21"/>
  <c r="AC117" i="21"/>
  <c r="AB117" i="21"/>
  <c r="AA117" i="21"/>
  <c r="Z117" i="21"/>
  <c r="Y117" i="21"/>
  <c r="X117" i="21"/>
  <c r="W117" i="21"/>
  <c r="V117" i="21"/>
  <c r="T117" i="21"/>
  <c r="S117" i="21"/>
  <c r="R117" i="21"/>
  <c r="Q117" i="21"/>
  <c r="P117" i="21"/>
  <c r="O117" i="21"/>
  <c r="N117" i="21"/>
  <c r="L117" i="21"/>
  <c r="K117" i="21"/>
  <c r="J117" i="21"/>
  <c r="I117" i="21"/>
  <c r="H117" i="21"/>
  <c r="D117" i="21"/>
  <c r="BG116" i="21"/>
  <c r="U116" i="21"/>
  <c r="M116" i="21"/>
  <c r="G116" i="21"/>
  <c r="BG115" i="21"/>
  <c r="AD115" i="21"/>
  <c r="U115" i="21" s="1"/>
  <c r="M115" i="21"/>
  <c r="G115" i="21"/>
  <c r="BG114" i="21"/>
  <c r="AD114" i="21"/>
  <c r="M114" i="21"/>
  <c r="G114" i="21"/>
  <c r="BK113" i="21"/>
  <c r="BJ113" i="21"/>
  <c r="BI113" i="21"/>
  <c r="BH113" i="21"/>
  <c r="BF113" i="21"/>
  <c r="BE113" i="21"/>
  <c r="BD113" i="21"/>
  <c r="BC113" i="21"/>
  <c r="BB113" i="21"/>
  <c r="BA113" i="21"/>
  <c r="AZ113" i="21"/>
  <c r="AY113" i="21"/>
  <c r="AX113" i="21"/>
  <c r="AW113" i="21"/>
  <c r="AV113" i="21"/>
  <c r="AU113" i="21"/>
  <c r="AT113" i="21"/>
  <c r="AS113" i="21"/>
  <c r="AR113" i="21"/>
  <c r="AQ113" i="21"/>
  <c r="AP113" i="21"/>
  <c r="AO113" i="21"/>
  <c r="AN113" i="21"/>
  <c r="AM113" i="21"/>
  <c r="AL113" i="21"/>
  <c r="AK113" i="21"/>
  <c r="AJ113" i="21"/>
  <c r="AI113" i="21"/>
  <c r="AH113" i="21"/>
  <c r="AG113" i="21"/>
  <c r="AF113" i="21"/>
  <c r="AE113" i="21"/>
  <c r="AC113" i="21"/>
  <c r="AB113" i="21"/>
  <c r="AA113" i="21"/>
  <c r="Z113" i="21"/>
  <c r="Y113" i="21"/>
  <c r="X113" i="21"/>
  <c r="W113" i="21"/>
  <c r="V113" i="21"/>
  <c r="T113" i="21"/>
  <c r="S113" i="21"/>
  <c r="R113" i="21"/>
  <c r="Q113" i="21"/>
  <c r="P113" i="21"/>
  <c r="O113" i="21"/>
  <c r="N113" i="21"/>
  <c r="L113" i="21"/>
  <c r="K113" i="21"/>
  <c r="J113" i="21"/>
  <c r="I113" i="21"/>
  <c r="H113" i="21"/>
  <c r="D113" i="21"/>
  <c r="BG112" i="21"/>
  <c r="U112" i="21"/>
  <c r="M112" i="21"/>
  <c r="G112" i="21"/>
  <c r="BG111" i="21"/>
  <c r="U111" i="21"/>
  <c r="M111" i="21"/>
  <c r="G111" i="21"/>
  <c r="BG110" i="21"/>
  <c r="U110" i="21"/>
  <c r="M110" i="21"/>
  <c r="G110" i="21"/>
  <c r="BG109" i="21"/>
  <c r="U109" i="21"/>
  <c r="M109" i="21"/>
  <c r="G109" i="21"/>
  <c r="C109" i="21"/>
  <c r="BG108" i="21"/>
  <c r="U108" i="21"/>
  <c r="M108" i="21"/>
  <c r="G108" i="21"/>
  <c r="BJ107" i="21"/>
  <c r="BI107" i="21"/>
  <c r="BH107" i="21"/>
  <c r="BF107" i="21"/>
  <c r="BE107" i="21"/>
  <c r="BD107" i="21"/>
  <c r="BC107" i="21"/>
  <c r="BB107" i="21"/>
  <c r="BA107" i="21"/>
  <c r="AZ107" i="21"/>
  <c r="AY107" i="21"/>
  <c r="AX107" i="21"/>
  <c r="AW107" i="21"/>
  <c r="AV107" i="21"/>
  <c r="AU107" i="21"/>
  <c r="AT107" i="21"/>
  <c r="AS107" i="21"/>
  <c r="AR107" i="21"/>
  <c r="AQ107" i="21"/>
  <c r="AP107" i="21"/>
  <c r="AO107" i="21"/>
  <c r="AN107" i="21"/>
  <c r="AM107" i="21"/>
  <c r="AL107" i="21"/>
  <c r="AK107" i="21"/>
  <c r="AJ107" i="21"/>
  <c r="AI107" i="21"/>
  <c r="AH107" i="21"/>
  <c r="AG107" i="21"/>
  <c r="AF107" i="21"/>
  <c r="AE107" i="21"/>
  <c r="AD107" i="21"/>
  <c r="AC107" i="21"/>
  <c r="AB107" i="21"/>
  <c r="AA107" i="21"/>
  <c r="Z107" i="21"/>
  <c r="Y107" i="21"/>
  <c r="X107" i="21"/>
  <c r="W107" i="21"/>
  <c r="V107" i="21"/>
  <c r="T107" i="21"/>
  <c r="S107" i="21"/>
  <c r="R107" i="21"/>
  <c r="Q107" i="21"/>
  <c r="P107" i="21"/>
  <c r="O107" i="21"/>
  <c r="N107" i="21"/>
  <c r="L107" i="21"/>
  <c r="K107" i="21"/>
  <c r="J107" i="21"/>
  <c r="I107" i="21"/>
  <c r="H107" i="21"/>
  <c r="D107" i="21"/>
  <c r="C107" i="21"/>
  <c r="BG106" i="21"/>
  <c r="U106" i="21"/>
  <c r="M106" i="21"/>
  <c r="G106" i="21"/>
  <c r="C106" i="21"/>
  <c r="BG105" i="21"/>
  <c r="U105" i="21"/>
  <c r="M105" i="21"/>
  <c r="G105" i="21"/>
  <c r="C105" i="21"/>
  <c r="BG104" i="21"/>
  <c r="AD104" i="21"/>
  <c r="U104" i="21" s="1"/>
  <c r="M104" i="21"/>
  <c r="G104" i="21"/>
  <c r="BG103" i="21"/>
  <c r="AD103" i="21"/>
  <c r="U103" i="21" s="1"/>
  <c r="M103" i="21"/>
  <c r="G103" i="21"/>
  <c r="BG102" i="21"/>
  <c r="AD102" i="21"/>
  <c r="U102" i="21" s="1"/>
  <c r="M102" i="21"/>
  <c r="G102" i="21"/>
  <c r="BG101" i="21"/>
  <c r="AD101" i="21"/>
  <c r="U101" i="21" s="1"/>
  <c r="M101" i="21"/>
  <c r="G101" i="21"/>
  <c r="BJ100" i="21"/>
  <c r="BI100" i="21"/>
  <c r="BH100" i="21"/>
  <c r="BF100" i="21"/>
  <c r="BE100" i="21"/>
  <c r="BD100" i="21"/>
  <c r="BC100" i="21"/>
  <c r="BB100"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C100" i="21"/>
  <c r="AB100" i="21"/>
  <c r="AA100" i="21"/>
  <c r="Z100" i="21"/>
  <c r="Y100" i="21"/>
  <c r="X100" i="21"/>
  <c r="W100" i="21"/>
  <c r="V100" i="21"/>
  <c r="T100" i="21"/>
  <c r="S100" i="21"/>
  <c r="R100" i="21"/>
  <c r="Q100" i="21"/>
  <c r="P100" i="21"/>
  <c r="O100" i="21"/>
  <c r="N100" i="21"/>
  <c r="L100" i="21"/>
  <c r="K100" i="21"/>
  <c r="J100" i="21"/>
  <c r="I100" i="21"/>
  <c r="H100" i="21"/>
  <c r="D100" i="21"/>
  <c r="BG99" i="21"/>
  <c r="U99" i="21"/>
  <c r="M99" i="21"/>
  <c r="G99" i="21"/>
  <c r="BG98" i="21"/>
  <c r="U98" i="21"/>
  <c r="M98" i="21"/>
  <c r="G98" i="21"/>
  <c r="BJ97" i="21"/>
  <c r="BI97" i="21"/>
  <c r="BH97" i="21"/>
  <c r="BF97" i="21"/>
  <c r="BE97" i="21"/>
  <c r="BD97" i="21"/>
  <c r="BC97" i="21"/>
  <c r="BB97" i="21"/>
  <c r="BA97" i="21"/>
  <c r="AZ97" i="21"/>
  <c r="AY97" i="21"/>
  <c r="AX97" i="21"/>
  <c r="AW97" i="21"/>
  <c r="AV97" i="21"/>
  <c r="AU97" i="21"/>
  <c r="AT97" i="21"/>
  <c r="AS97" i="21"/>
  <c r="AR97" i="21"/>
  <c r="AQ97" i="21"/>
  <c r="AP97" i="21"/>
  <c r="AO97" i="21"/>
  <c r="AN97" i="21"/>
  <c r="AM97" i="21"/>
  <c r="AL97" i="21"/>
  <c r="AK97" i="21"/>
  <c r="AJ97" i="21"/>
  <c r="AI97" i="21"/>
  <c r="AH97" i="21"/>
  <c r="AG97" i="21"/>
  <c r="AF97" i="21"/>
  <c r="AE97" i="21"/>
  <c r="AD97" i="21"/>
  <c r="AC97" i="21"/>
  <c r="AB97" i="21"/>
  <c r="AA97" i="21"/>
  <c r="Z97" i="21"/>
  <c r="Y97" i="21"/>
  <c r="X97" i="21"/>
  <c r="W97" i="21"/>
  <c r="V97" i="21"/>
  <c r="T97" i="21"/>
  <c r="S97" i="21"/>
  <c r="R97" i="21"/>
  <c r="Q97" i="21"/>
  <c r="P97" i="21"/>
  <c r="O97" i="21"/>
  <c r="N97" i="21"/>
  <c r="L97" i="21"/>
  <c r="K97" i="21"/>
  <c r="J97" i="21"/>
  <c r="I97" i="21"/>
  <c r="H97" i="21"/>
  <c r="D97" i="21"/>
  <c r="C97" i="21"/>
  <c r="BG96" i="21"/>
  <c r="U96" i="21"/>
  <c r="M96" i="21"/>
  <c r="G96" i="21"/>
  <c r="BG95" i="21"/>
  <c r="U95" i="21"/>
  <c r="M95" i="21"/>
  <c r="G95" i="21"/>
  <c r="C95" i="21"/>
  <c r="BG94" i="21"/>
  <c r="U94" i="21"/>
  <c r="M94" i="21"/>
  <c r="G94" i="21"/>
  <c r="BG93" i="21"/>
  <c r="U93" i="21"/>
  <c r="M93" i="21"/>
  <c r="G93" i="21"/>
  <c r="BJ92" i="21"/>
  <c r="BI92" i="21"/>
  <c r="BH92" i="21"/>
  <c r="BF92" i="21"/>
  <c r="BE92" i="21"/>
  <c r="BD92" i="21"/>
  <c r="BC92" i="21"/>
  <c r="BB92"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V92" i="21"/>
  <c r="T92" i="21"/>
  <c r="S92" i="21"/>
  <c r="R92" i="21"/>
  <c r="Q92" i="21"/>
  <c r="P92" i="21"/>
  <c r="O92" i="21"/>
  <c r="N92" i="21"/>
  <c r="L92" i="21"/>
  <c r="K92" i="21"/>
  <c r="J92" i="21"/>
  <c r="I92" i="21"/>
  <c r="H92" i="21"/>
  <c r="E92" i="21"/>
  <c r="C92" i="21"/>
  <c r="BG91" i="21"/>
  <c r="AD91" i="21"/>
  <c r="U91" i="21" s="1"/>
  <c r="M91" i="21"/>
  <c r="G91" i="21"/>
  <c r="BG90" i="21"/>
  <c r="AD90" i="21"/>
  <c r="U90" i="21" s="1"/>
  <c r="M90" i="21"/>
  <c r="G90" i="21"/>
  <c r="BG89" i="21"/>
  <c r="AD89" i="21"/>
  <c r="U89" i="21" s="1"/>
  <c r="M89" i="21"/>
  <c r="G89" i="21"/>
  <c r="BG88" i="21"/>
  <c r="AD88" i="21"/>
  <c r="M88" i="21"/>
  <c r="G88" i="21"/>
  <c r="BJ87" i="21"/>
  <c r="BI87" i="21"/>
  <c r="BH87" i="21"/>
  <c r="BF87" i="21"/>
  <c r="BE87" i="21"/>
  <c r="BD87" i="21"/>
  <c r="BC87" i="21"/>
  <c r="BB87" i="21"/>
  <c r="BA87" i="21"/>
  <c r="AZ87" i="21"/>
  <c r="AY87" i="21"/>
  <c r="AX87" i="21"/>
  <c r="AW87" i="21"/>
  <c r="AV87" i="21"/>
  <c r="AU87" i="21"/>
  <c r="AT87" i="21"/>
  <c r="AS87" i="21"/>
  <c r="AR87" i="21"/>
  <c r="AQ87" i="21"/>
  <c r="AP87" i="21"/>
  <c r="AO87" i="21"/>
  <c r="AN87" i="21"/>
  <c r="AM87" i="21"/>
  <c r="AL87" i="21"/>
  <c r="AK87" i="21"/>
  <c r="AJ87" i="21"/>
  <c r="AI87" i="21"/>
  <c r="AH87" i="21"/>
  <c r="AG87" i="21"/>
  <c r="AF87" i="21"/>
  <c r="AE87" i="21"/>
  <c r="AC87" i="21"/>
  <c r="AB87" i="21"/>
  <c r="AA87" i="21"/>
  <c r="Z87" i="21"/>
  <c r="Y87" i="21"/>
  <c r="X87" i="21"/>
  <c r="W87" i="21"/>
  <c r="V87" i="21"/>
  <c r="T87" i="21"/>
  <c r="S87" i="21"/>
  <c r="R87" i="21"/>
  <c r="Q87" i="21"/>
  <c r="P87" i="21"/>
  <c r="O87" i="21"/>
  <c r="N87" i="21"/>
  <c r="L87" i="21"/>
  <c r="K87" i="21"/>
  <c r="J87" i="21"/>
  <c r="I87" i="21"/>
  <c r="H87" i="21"/>
  <c r="D87" i="21"/>
  <c r="BG86" i="21"/>
  <c r="AD86" i="21"/>
  <c r="U86" i="21" s="1"/>
  <c r="M86" i="21"/>
  <c r="G86" i="21"/>
  <c r="BJ85" i="21"/>
  <c r="BI85" i="21"/>
  <c r="BH85" i="21"/>
  <c r="BF85" i="21"/>
  <c r="BE85" i="21"/>
  <c r="BD85" i="21"/>
  <c r="BC85" i="21"/>
  <c r="BB85" i="21"/>
  <c r="BA85" i="21"/>
  <c r="AZ85" i="21"/>
  <c r="AY85" i="21"/>
  <c r="AX85" i="21"/>
  <c r="AW85" i="21"/>
  <c r="AV85" i="21"/>
  <c r="AU85" i="21"/>
  <c r="AT85" i="21"/>
  <c r="AS85" i="21"/>
  <c r="AR85" i="21"/>
  <c r="AQ85" i="21"/>
  <c r="AP85" i="21"/>
  <c r="AO85" i="21"/>
  <c r="AN85" i="21"/>
  <c r="AM85" i="21"/>
  <c r="AL85" i="21"/>
  <c r="AK85" i="21"/>
  <c r="AJ85" i="21"/>
  <c r="AI85" i="21"/>
  <c r="AH85" i="21"/>
  <c r="AG85" i="21"/>
  <c r="AF85" i="21"/>
  <c r="AE85" i="21"/>
  <c r="AC85" i="21"/>
  <c r="AB85" i="21"/>
  <c r="AA85" i="21"/>
  <c r="Z85" i="21"/>
  <c r="Y85" i="21"/>
  <c r="X85" i="21"/>
  <c r="W85" i="21"/>
  <c r="V85" i="21"/>
  <c r="T85" i="21"/>
  <c r="S85" i="21"/>
  <c r="R85" i="21"/>
  <c r="Q85" i="21"/>
  <c r="P85" i="21"/>
  <c r="O85" i="21"/>
  <c r="N85" i="21"/>
  <c r="L85" i="21"/>
  <c r="K85" i="21"/>
  <c r="J85" i="21"/>
  <c r="I85" i="21"/>
  <c r="H85" i="21"/>
  <c r="D85" i="21"/>
  <c r="C84" i="21"/>
  <c r="C83" i="21"/>
  <c r="C82" i="21"/>
  <c r="BJ81" i="21"/>
  <c r="BI81" i="21"/>
  <c r="BH81" i="21"/>
  <c r="BG81" i="21"/>
  <c r="BF81" i="21"/>
  <c r="BE81" i="21"/>
  <c r="BD81" i="21"/>
  <c r="BC81" i="21"/>
  <c r="BB81" i="21"/>
  <c r="BA81" i="21"/>
  <c r="AZ81" i="21"/>
  <c r="AY81" i="21"/>
  <c r="AX81" i="21"/>
  <c r="AW81" i="21"/>
  <c r="AV81" i="21"/>
  <c r="AU81" i="21"/>
  <c r="AT81" i="21"/>
  <c r="AS81" i="21"/>
  <c r="AR81" i="21"/>
  <c r="AQ81" i="21"/>
  <c r="AP81" i="21"/>
  <c r="AO81" i="21"/>
  <c r="AN81" i="21"/>
  <c r="AM81" i="21"/>
  <c r="AL81" i="21"/>
  <c r="AK81" i="21"/>
  <c r="AJ81" i="21"/>
  <c r="AI81" i="21"/>
  <c r="AH81" i="21"/>
  <c r="AG81" i="21"/>
  <c r="AF81" i="21"/>
  <c r="AE81" i="21"/>
  <c r="AD81" i="21"/>
  <c r="AC81" i="21"/>
  <c r="AB81" i="21"/>
  <c r="AA81" i="21"/>
  <c r="Z81" i="21"/>
  <c r="Y81" i="21"/>
  <c r="X81" i="21"/>
  <c r="W81" i="21"/>
  <c r="V81" i="21"/>
  <c r="U81" i="21"/>
  <c r="T81" i="21"/>
  <c r="S81" i="21"/>
  <c r="R81" i="21"/>
  <c r="Q81" i="21"/>
  <c r="P81" i="21"/>
  <c r="O81" i="21"/>
  <c r="N81" i="21"/>
  <c r="M81" i="21"/>
  <c r="L81" i="21"/>
  <c r="K81" i="21"/>
  <c r="J81" i="21"/>
  <c r="I81" i="21"/>
  <c r="H81" i="21"/>
  <c r="G81" i="21"/>
  <c r="F81" i="21"/>
  <c r="E81" i="21"/>
  <c r="D81" i="21"/>
  <c r="BG80" i="21"/>
  <c r="U80" i="21"/>
  <c r="M80" i="21"/>
  <c r="G80" i="21"/>
  <c r="BG79" i="21"/>
  <c r="U79" i="21"/>
  <c r="M79" i="21"/>
  <c r="G79" i="21"/>
  <c r="BJ78" i="21"/>
  <c r="BI78" i="21"/>
  <c r="BH78" i="21"/>
  <c r="BF78" i="21"/>
  <c r="BE78" i="21"/>
  <c r="BD78" i="21"/>
  <c r="BC78" i="21"/>
  <c r="BB78"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V78" i="21"/>
  <c r="T78" i="21"/>
  <c r="S78" i="21"/>
  <c r="R78" i="21"/>
  <c r="Q78" i="21"/>
  <c r="P78" i="21"/>
  <c r="O78" i="21"/>
  <c r="N78" i="21"/>
  <c r="L78" i="21"/>
  <c r="K78" i="21"/>
  <c r="J78" i="21"/>
  <c r="I78" i="21"/>
  <c r="H78" i="21"/>
  <c r="D78" i="21"/>
  <c r="C78" i="21"/>
  <c r="BG77" i="21"/>
  <c r="AD77" i="21"/>
  <c r="U77" i="21" s="1"/>
  <c r="M77" i="21"/>
  <c r="G77" i="21"/>
  <c r="BG76" i="21"/>
  <c r="AD76" i="21"/>
  <c r="U76" i="21" s="1"/>
  <c r="M76" i="21"/>
  <c r="G76" i="21"/>
  <c r="BG75" i="21"/>
  <c r="AD75" i="21"/>
  <c r="U75" i="21" s="1"/>
  <c r="M75" i="21"/>
  <c r="G75" i="21"/>
  <c r="AD74" i="21"/>
  <c r="U74" i="21" s="1"/>
  <c r="M74" i="21"/>
  <c r="G74" i="21"/>
  <c r="AD73" i="21"/>
  <c r="U73" i="21" s="1"/>
  <c r="M73" i="21"/>
  <c r="G73" i="21"/>
  <c r="BG72" i="21"/>
  <c r="AD72" i="21"/>
  <c r="M72" i="21"/>
  <c r="G72" i="21"/>
  <c r="BJ71" i="21"/>
  <c r="BI71" i="21"/>
  <c r="BH71" i="21"/>
  <c r="BF71" i="21"/>
  <c r="BE71" i="21"/>
  <c r="BD71" i="21"/>
  <c r="BC71" i="21"/>
  <c r="BB71" i="21"/>
  <c r="BA71" i="21"/>
  <c r="AZ71" i="21"/>
  <c r="AY71" i="21"/>
  <c r="AX71" i="21"/>
  <c r="AW71" i="21"/>
  <c r="AV71" i="21"/>
  <c r="AU71" i="21"/>
  <c r="AT71" i="21"/>
  <c r="AS71" i="21"/>
  <c r="AR71" i="21"/>
  <c r="AQ71" i="21"/>
  <c r="AP71" i="21"/>
  <c r="AO71" i="21"/>
  <c r="AN71" i="21"/>
  <c r="AM71" i="21"/>
  <c r="AL71" i="21"/>
  <c r="AK71" i="21"/>
  <c r="AJ71" i="21"/>
  <c r="AI71" i="21"/>
  <c r="AH71" i="21"/>
  <c r="AG71" i="21"/>
  <c r="AF71" i="21"/>
  <c r="AE71" i="21"/>
  <c r="AC71" i="21"/>
  <c r="AB71" i="21"/>
  <c r="AA71" i="21"/>
  <c r="Z71" i="21"/>
  <c r="Y71" i="21"/>
  <c r="X71" i="21"/>
  <c r="W71" i="21"/>
  <c r="V71" i="21"/>
  <c r="T71" i="21"/>
  <c r="S71" i="21"/>
  <c r="R71" i="21"/>
  <c r="Q71" i="21"/>
  <c r="P71" i="21"/>
  <c r="O71" i="21"/>
  <c r="N71" i="21"/>
  <c r="L71" i="21"/>
  <c r="K71" i="21"/>
  <c r="J71" i="21"/>
  <c r="I71" i="21"/>
  <c r="H71" i="21"/>
  <c r="D71" i="21"/>
  <c r="BG70" i="21"/>
  <c r="AS70" i="21"/>
  <c r="AD70" i="21" s="1"/>
  <c r="U70" i="21" s="1"/>
  <c r="M70" i="21"/>
  <c r="G70" i="21"/>
  <c r="BG69" i="21"/>
  <c r="AS69" i="21"/>
  <c r="AD69" i="21" s="1"/>
  <c r="U69" i="21" s="1"/>
  <c r="M69" i="21"/>
  <c r="G69" i="21"/>
  <c r="AD68" i="21"/>
  <c r="U68" i="21" s="1"/>
  <c r="M68" i="21"/>
  <c r="G68" i="21"/>
  <c r="BG67" i="21"/>
  <c r="AS67" i="21"/>
  <c r="AD67" i="21" s="1"/>
  <c r="U67" i="21" s="1"/>
  <c r="M67" i="21"/>
  <c r="G67" i="21"/>
  <c r="A67" i="21"/>
  <c r="A68" i="21" s="1"/>
  <c r="A69" i="21" s="1"/>
  <c r="A70" i="21" s="1"/>
  <c r="BG66" i="21"/>
  <c r="AS66" i="21"/>
  <c r="AD66" i="21" s="1"/>
  <c r="U66" i="21" s="1"/>
  <c r="M66" i="21"/>
  <c r="G66" i="21"/>
  <c r="BG65" i="21"/>
  <c r="AS65" i="21"/>
  <c r="AD65" i="21" s="1"/>
  <c r="U65" i="21" s="1"/>
  <c r="M65" i="21"/>
  <c r="G65" i="21"/>
  <c r="BG64" i="21"/>
  <c r="AS64" i="21"/>
  <c r="AD64" i="21" s="1"/>
  <c r="U64" i="21" s="1"/>
  <c r="M64" i="21"/>
  <c r="G64" i="21"/>
  <c r="BG63" i="21"/>
  <c r="AS63" i="21"/>
  <c r="AD63" i="21" s="1"/>
  <c r="U63" i="21" s="1"/>
  <c r="M63" i="21"/>
  <c r="G63" i="21"/>
  <c r="BG62" i="21"/>
  <c r="AS62" i="21"/>
  <c r="AD62" i="21" s="1"/>
  <c r="U62" i="21" s="1"/>
  <c r="M62" i="21"/>
  <c r="G62" i="21"/>
  <c r="BG61" i="21"/>
  <c r="AS61" i="21"/>
  <c r="AD61" i="21" s="1"/>
  <c r="U61" i="21" s="1"/>
  <c r="M61" i="21"/>
  <c r="G61" i="21"/>
  <c r="BG60" i="21"/>
  <c r="AS60" i="21"/>
  <c r="AD60" i="21" s="1"/>
  <c r="U60" i="21" s="1"/>
  <c r="M60" i="21"/>
  <c r="G60" i="21"/>
  <c r="BG59" i="21"/>
  <c r="AS59" i="21"/>
  <c r="AD59" i="21" s="1"/>
  <c r="U59" i="21" s="1"/>
  <c r="M59" i="21"/>
  <c r="G59" i="21"/>
  <c r="A59" i="21"/>
  <c r="A60" i="21" s="1"/>
  <c r="A61" i="21" s="1"/>
  <c r="A62" i="21" s="1"/>
  <c r="A63" i="21" s="1"/>
  <c r="A64" i="21" s="1"/>
  <c r="A65" i="21" s="1"/>
  <c r="BG58" i="21"/>
  <c r="AD58" i="21"/>
  <c r="U58" i="21" s="1"/>
  <c r="M58" i="21"/>
  <c r="G58" i="21"/>
  <c r="BG57" i="21"/>
  <c r="AD57" i="21"/>
  <c r="U57" i="21" s="1"/>
  <c r="M57" i="21"/>
  <c r="G57" i="21"/>
  <c r="BG56" i="21"/>
  <c r="AD56" i="21"/>
  <c r="U56" i="21" s="1"/>
  <c r="M56" i="21"/>
  <c r="G56" i="21"/>
  <c r="A56" i="21"/>
  <c r="A57" i="21" s="1"/>
  <c r="BG55" i="21"/>
  <c r="AD55" i="21"/>
  <c r="U55" i="21" s="1"/>
  <c r="M55" i="21"/>
  <c r="G55" i="21"/>
  <c r="BG54" i="21"/>
  <c r="AD54" i="21"/>
  <c r="U54" i="21" s="1"/>
  <c r="M54" i="21"/>
  <c r="G54" i="21"/>
  <c r="BG53" i="21"/>
  <c r="AS53" i="21"/>
  <c r="AD53" i="21" s="1"/>
  <c r="U53" i="21" s="1"/>
  <c r="M53" i="21"/>
  <c r="G53" i="21"/>
  <c r="BG52" i="21"/>
  <c r="AD52" i="21"/>
  <c r="U52" i="21" s="1"/>
  <c r="M52" i="21"/>
  <c r="G52" i="21"/>
  <c r="BG51" i="21"/>
  <c r="AD51" i="21"/>
  <c r="U51" i="21" s="1"/>
  <c r="M51" i="21"/>
  <c r="G51" i="21"/>
  <c r="BG50" i="21"/>
  <c r="AD50" i="21"/>
  <c r="U50" i="21" s="1"/>
  <c r="M50" i="21"/>
  <c r="G50" i="21"/>
  <c r="BG49" i="21"/>
  <c r="AD49" i="21"/>
  <c r="U49" i="21" s="1"/>
  <c r="M49" i="21"/>
  <c r="G49" i="21"/>
  <c r="BG48" i="21"/>
  <c r="AD48" i="21"/>
  <c r="U48" i="21" s="1"/>
  <c r="M48" i="21"/>
  <c r="G48" i="21"/>
  <c r="BG47" i="21"/>
  <c r="AS47" i="21"/>
  <c r="AD47" i="21" s="1"/>
  <c r="U47" i="21" s="1"/>
  <c r="M47" i="21"/>
  <c r="G47" i="21"/>
  <c r="C47" i="21"/>
  <c r="BG46" i="21"/>
  <c r="U46" i="21"/>
  <c r="M46" i="21"/>
  <c r="F46" i="21" s="1"/>
  <c r="G46" i="21"/>
  <c r="BG45" i="21"/>
  <c r="AS45" i="21"/>
  <c r="AD45" i="21" s="1"/>
  <c r="U45" i="21" s="1"/>
  <c r="M45" i="21"/>
  <c r="G45" i="21"/>
  <c r="BG44" i="21"/>
  <c r="AS44" i="21"/>
  <c r="AD44" i="21" s="1"/>
  <c r="U44" i="21" s="1"/>
  <c r="M44" i="21"/>
  <c r="G44" i="21"/>
  <c r="BG43" i="21"/>
  <c r="AS43" i="21"/>
  <c r="AD43" i="21" s="1"/>
  <c r="U43" i="21" s="1"/>
  <c r="M43" i="21"/>
  <c r="G43" i="21"/>
  <c r="BG42" i="21"/>
  <c r="AS42" i="21"/>
  <c r="AD42" i="21" s="1"/>
  <c r="U42" i="21" s="1"/>
  <c r="M42" i="21"/>
  <c r="G42" i="21"/>
  <c r="BJ41" i="21"/>
  <c r="BI41" i="21"/>
  <c r="BH41" i="21"/>
  <c r="BF41" i="21"/>
  <c r="BE41" i="21"/>
  <c r="BD41" i="21"/>
  <c r="BC41" i="21"/>
  <c r="BB41" i="21"/>
  <c r="BA41" i="21"/>
  <c r="AZ41" i="21"/>
  <c r="AY41" i="21"/>
  <c r="AX41" i="21"/>
  <c r="AW41" i="21"/>
  <c r="AV41" i="21"/>
  <c r="AU41" i="21"/>
  <c r="AT41" i="21"/>
  <c r="AR41" i="21"/>
  <c r="AQ41" i="21"/>
  <c r="AP41" i="21"/>
  <c r="AO41" i="21"/>
  <c r="AN41" i="21"/>
  <c r="AM41" i="21"/>
  <c r="AL41" i="21"/>
  <c r="AK41" i="21"/>
  <c r="AJ41" i="21"/>
  <c r="AI41" i="21"/>
  <c r="AH41" i="21"/>
  <c r="AG41" i="21"/>
  <c r="AF41" i="21"/>
  <c r="AE41" i="21"/>
  <c r="AC41" i="21"/>
  <c r="AB41" i="21"/>
  <c r="AA41" i="21"/>
  <c r="Z41" i="21"/>
  <c r="Y41" i="21"/>
  <c r="X41" i="21"/>
  <c r="W41" i="21"/>
  <c r="V41" i="21"/>
  <c r="T41" i="21"/>
  <c r="S41" i="21"/>
  <c r="R41" i="21"/>
  <c r="Q41" i="21"/>
  <c r="P41" i="21"/>
  <c r="O41" i="21"/>
  <c r="N41" i="21"/>
  <c r="L41" i="21"/>
  <c r="K41" i="21"/>
  <c r="J41" i="21"/>
  <c r="I41" i="21"/>
  <c r="H41" i="21"/>
  <c r="D41" i="21"/>
  <c r="BG39" i="21"/>
  <c r="BG38" i="21" s="1"/>
  <c r="AD39" i="21"/>
  <c r="M39" i="21"/>
  <c r="G39" i="21"/>
  <c r="G38" i="21" s="1"/>
  <c r="BJ38" i="21"/>
  <c r="BI38" i="21"/>
  <c r="BH38" i="21"/>
  <c r="BF38" i="21"/>
  <c r="BE38" i="21"/>
  <c r="BD38" i="21"/>
  <c r="BC38" i="21"/>
  <c r="BB38"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C38" i="21"/>
  <c r="AB38" i="21"/>
  <c r="AA38" i="21"/>
  <c r="Z38" i="21"/>
  <c r="Y38" i="21"/>
  <c r="X38" i="21"/>
  <c r="W38" i="21"/>
  <c r="V38" i="21"/>
  <c r="T38" i="21"/>
  <c r="S38" i="21"/>
  <c r="R38" i="21"/>
  <c r="Q38" i="21"/>
  <c r="P38" i="21"/>
  <c r="N38" i="21"/>
  <c r="L38" i="21"/>
  <c r="K38" i="21"/>
  <c r="J38" i="21"/>
  <c r="I38" i="21"/>
  <c r="H38" i="21"/>
  <c r="BG37" i="21"/>
  <c r="U37" i="21"/>
  <c r="M37" i="21"/>
  <c r="G37" i="21"/>
  <c r="BG35" i="21"/>
  <c r="AD35" i="21"/>
  <c r="U35" i="21" s="1"/>
  <c r="M35" i="21"/>
  <c r="G35" i="21"/>
  <c r="BG34" i="21"/>
  <c r="AD34" i="21"/>
  <c r="U34" i="21" s="1"/>
  <c r="M34" i="21"/>
  <c r="G34" i="21"/>
  <c r="BG33" i="21"/>
  <c r="AD33" i="21"/>
  <c r="U33" i="21" s="1"/>
  <c r="M33" i="21"/>
  <c r="G33" i="21"/>
  <c r="BG32" i="21"/>
  <c r="U32" i="21"/>
  <c r="M32" i="21"/>
  <c r="G32" i="21"/>
  <c r="BG31" i="21"/>
  <c r="AD31" i="21"/>
  <c r="U31" i="21" s="1"/>
  <c r="M31" i="21"/>
  <c r="G31" i="21"/>
  <c r="BG30" i="21"/>
  <c r="AD30" i="21"/>
  <c r="U30" i="21" s="1"/>
  <c r="M30" i="21"/>
  <c r="G30" i="21"/>
  <c r="BG29" i="21"/>
  <c r="AD29" i="21"/>
  <c r="M29" i="21"/>
  <c r="G29" i="21"/>
  <c r="BJ28" i="21"/>
  <c r="BJ26" i="21" s="1"/>
  <c r="BI28" i="21"/>
  <c r="BI26" i="21" s="1"/>
  <c r="BH28" i="21"/>
  <c r="BH26" i="21" s="1"/>
  <c r="BF28" i="21"/>
  <c r="BF26" i="21" s="1"/>
  <c r="BE28" i="21"/>
  <c r="BE26" i="21" s="1"/>
  <c r="BD28" i="21"/>
  <c r="BD26" i="21" s="1"/>
  <c r="BC28" i="21"/>
  <c r="BC26" i="21" s="1"/>
  <c r="BB28" i="21"/>
  <c r="BB26" i="21" s="1"/>
  <c r="BA28" i="21"/>
  <c r="BA26" i="21" s="1"/>
  <c r="AZ28" i="21"/>
  <c r="AZ26" i="21" s="1"/>
  <c r="AY28" i="21"/>
  <c r="AY26" i="21" s="1"/>
  <c r="AX28" i="21"/>
  <c r="AX26" i="21" s="1"/>
  <c r="AW28" i="21"/>
  <c r="AW26" i="21" s="1"/>
  <c r="AV28" i="21"/>
  <c r="AV26" i="21" s="1"/>
  <c r="AU28" i="21"/>
  <c r="AU26" i="21" s="1"/>
  <c r="AT28" i="21"/>
  <c r="AT26" i="21" s="1"/>
  <c r="AS28" i="21"/>
  <c r="AS26" i="21" s="1"/>
  <c r="AR28" i="21"/>
  <c r="AR26" i="21" s="1"/>
  <c r="AQ28" i="21"/>
  <c r="AQ26" i="21" s="1"/>
  <c r="AP28" i="21"/>
  <c r="AP26" i="21" s="1"/>
  <c r="AO28" i="21"/>
  <c r="AO26" i="21" s="1"/>
  <c r="AN28" i="21"/>
  <c r="AN26" i="21" s="1"/>
  <c r="AM28" i="21"/>
  <c r="AM26" i="21" s="1"/>
  <c r="AL28" i="21"/>
  <c r="AL26" i="21" s="1"/>
  <c r="AK28" i="21"/>
  <c r="AK26" i="21" s="1"/>
  <c r="AJ28" i="21"/>
  <c r="AJ26" i="21" s="1"/>
  <c r="AI28" i="21"/>
  <c r="AI26" i="21" s="1"/>
  <c r="AH28" i="21"/>
  <c r="AH26" i="21" s="1"/>
  <c r="AG28" i="21"/>
  <c r="AG26" i="21" s="1"/>
  <c r="AF28" i="21"/>
  <c r="AF26" i="21" s="1"/>
  <c r="AE28" i="21"/>
  <c r="AE26" i="21" s="1"/>
  <c r="AC28" i="21"/>
  <c r="AC26" i="21" s="1"/>
  <c r="AB28" i="21"/>
  <c r="AB26" i="21" s="1"/>
  <c r="AA28" i="21"/>
  <c r="AA26" i="21" s="1"/>
  <c r="Z28" i="21"/>
  <c r="Z26" i="21" s="1"/>
  <c r="Y28" i="21"/>
  <c r="Y26" i="21" s="1"/>
  <c r="X28" i="21"/>
  <c r="X26" i="21" s="1"/>
  <c r="W28" i="21"/>
  <c r="W26" i="21" s="1"/>
  <c r="V28" i="21"/>
  <c r="V26" i="21" s="1"/>
  <c r="T28" i="21"/>
  <c r="T26" i="21" s="1"/>
  <c r="S28" i="21"/>
  <c r="S26" i="21" s="1"/>
  <c r="R28" i="21"/>
  <c r="R26" i="21" s="1"/>
  <c r="Q28" i="21"/>
  <c r="Q26" i="21" s="1"/>
  <c r="P28" i="21"/>
  <c r="P26" i="21" s="1"/>
  <c r="O28" i="21"/>
  <c r="O26" i="21" s="1"/>
  <c r="N28" i="21"/>
  <c r="N26" i="21" s="1"/>
  <c r="L28" i="21"/>
  <c r="L26" i="21" s="1"/>
  <c r="K28" i="21"/>
  <c r="K26" i="21" s="1"/>
  <c r="J28" i="21"/>
  <c r="J26" i="21" s="1"/>
  <c r="I28" i="21"/>
  <c r="I26" i="21" s="1"/>
  <c r="H28" i="21"/>
  <c r="H26" i="21" s="1"/>
  <c r="D28" i="21"/>
  <c r="D26" i="21" s="1"/>
  <c r="BG27" i="21"/>
  <c r="U27" i="21"/>
  <c r="G27" i="21"/>
  <c r="C27" i="21"/>
  <c r="BG23" i="21"/>
  <c r="C23" i="21"/>
  <c r="BG22" i="21"/>
  <c r="C22" i="21"/>
  <c r="BG21" i="21"/>
  <c r="C21" i="21"/>
  <c r="BG20" i="21"/>
  <c r="BG19" i="21" s="1"/>
  <c r="AD20" i="21"/>
  <c r="AD19" i="21" s="1"/>
  <c r="M20" i="21"/>
  <c r="M19" i="21" s="1"/>
  <c r="G20" i="21"/>
  <c r="BJ19" i="21"/>
  <c r="BI19" i="21"/>
  <c r="BH19" i="21"/>
  <c r="BF19" i="21"/>
  <c r="BE19" i="21"/>
  <c r="BD19" i="21"/>
  <c r="BC19" i="21"/>
  <c r="BB19" i="21"/>
  <c r="BA19" i="21"/>
  <c r="AZ19" i="21"/>
  <c r="AY19" i="21"/>
  <c r="AX19" i="21"/>
  <c r="AW19" i="21"/>
  <c r="AV19" i="21"/>
  <c r="AU19" i="21"/>
  <c r="AT19" i="21"/>
  <c r="AS19" i="21"/>
  <c r="AR19" i="21"/>
  <c r="AQ19" i="21"/>
  <c r="AP19" i="21"/>
  <c r="AO19" i="21"/>
  <c r="AN19" i="21"/>
  <c r="AM19" i="21"/>
  <c r="AL19" i="21"/>
  <c r="AK19" i="21"/>
  <c r="AJ19" i="21"/>
  <c r="AI19" i="21"/>
  <c r="AH19" i="21"/>
  <c r="AG19" i="21"/>
  <c r="AF19" i="21"/>
  <c r="AE19" i="21"/>
  <c r="AC19" i="21"/>
  <c r="AB19" i="21"/>
  <c r="AA19" i="21"/>
  <c r="Z19" i="21"/>
  <c r="Y19" i="21"/>
  <c r="X19" i="21"/>
  <c r="W19" i="21"/>
  <c r="V19" i="21"/>
  <c r="T19" i="21"/>
  <c r="S19" i="21"/>
  <c r="R19" i="21"/>
  <c r="Q19" i="21"/>
  <c r="P19" i="21"/>
  <c r="O19" i="21"/>
  <c r="N19" i="21"/>
  <c r="L19" i="21"/>
  <c r="K19" i="21"/>
  <c r="J19" i="21"/>
  <c r="I19" i="21"/>
  <c r="H19" i="21"/>
  <c r="D19" i="21"/>
  <c r="D11" i="21" s="1"/>
  <c r="D10" i="21" s="1"/>
  <c r="BG18" i="21"/>
  <c r="AD18" i="21"/>
  <c r="U18" i="21" s="1"/>
  <c r="M18" i="21"/>
  <c r="G18" i="21"/>
  <c r="BG17" i="21"/>
  <c r="AD17" i="21"/>
  <c r="U17" i="21" s="1"/>
  <c r="M17" i="21"/>
  <c r="G17" i="21"/>
  <c r="BG16" i="21"/>
  <c r="AD16" i="21"/>
  <c r="U16" i="21" s="1"/>
  <c r="M16" i="21"/>
  <c r="G16" i="21"/>
  <c r="BG15" i="21"/>
  <c r="AD15" i="21"/>
  <c r="U15" i="21" s="1"/>
  <c r="M15" i="21"/>
  <c r="G15" i="21"/>
  <c r="BG14" i="21"/>
  <c r="AD14" i="21"/>
  <c r="U14" i="21" s="1"/>
  <c r="M14" i="21"/>
  <c r="G14" i="21"/>
  <c r="BG13" i="21"/>
  <c r="AD13" i="21"/>
  <c r="U13" i="21" s="1"/>
  <c r="M13" i="21"/>
  <c r="G13" i="21"/>
  <c r="BJ12" i="21"/>
  <c r="BI12" i="21"/>
  <c r="BH12" i="21"/>
  <c r="BF12" i="21"/>
  <c r="BE12" i="21"/>
  <c r="BD12" i="21"/>
  <c r="BC12" i="21"/>
  <c r="BB12" i="21"/>
  <c r="BA12" i="21"/>
  <c r="AZ12" i="21"/>
  <c r="AY12" i="21"/>
  <c r="AX12" i="21"/>
  <c r="AW12" i="21"/>
  <c r="AV12" i="21"/>
  <c r="AU12" i="21"/>
  <c r="AT12" i="21"/>
  <c r="AS12" i="21"/>
  <c r="AR12" i="21"/>
  <c r="AQ12" i="21"/>
  <c r="AP12" i="21"/>
  <c r="AO12" i="21"/>
  <c r="AN12" i="21"/>
  <c r="AM12" i="21"/>
  <c r="AL12" i="21"/>
  <c r="AK12" i="21"/>
  <c r="AJ12" i="21"/>
  <c r="AI12" i="21"/>
  <c r="AH12" i="21"/>
  <c r="AG12" i="21"/>
  <c r="AF12" i="21"/>
  <c r="AE12" i="21"/>
  <c r="AC12" i="21"/>
  <c r="AB12" i="21"/>
  <c r="AA12" i="21"/>
  <c r="Z12" i="21"/>
  <c r="Y12" i="21"/>
  <c r="X12" i="21"/>
  <c r="W12" i="21"/>
  <c r="V12" i="21"/>
  <c r="T12" i="21"/>
  <c r="S12" i="21"/>
  <c r="R12" i="21"/>
  <c r="Q12" i="21"/>
  <c r="P12" i="21"/>
  <c r="O12" i="21"/>
  <c r="N12" i="21"/>
  <c r="L12" i="21"/>
  <c r="K12" i="21"/>
  <c r="J12" i="21"/>
  <c r="I12" i="21"/>
  <c r="H12" i="21"/>
  <c r="G137" i="12"/>
  <c r="BG137" i="12"/>
  <c r="AS137" i="12"/>
  <c r="M137" i="12"/>
  <c r="AO177" i="21" l="1"/>
  <c r="BJ177" i="21"/>
  <c r="AW177" i="21"/>
  <c r="F169" i="21"/>
  <c r="F171" i="21"/>
  <c r="D177" i="21"/>
  <c r="U179" i="21"/>
  <c r="U178" i="21" s="1"/>
  <c r="AD137" i="12"/>
  <c r="F175" i="21"/>
  <c r="F79" i="21"/>
  <c r="F78" i="21" s="1"/>
  <c r="F154" i="21"/>
  <c r="F158" i="21"/>
  <c r="E158" i="21" s="1"/>
  <c r="C158" i="21" s="1"/>
  <c r="F183" i="21"/>
  <c r="E183" i="21" s="1"/>
  <c r="C183" i="21" s="1"/>
  <c r="G28" i="21"/>
  <c r="M87" i="21"/>
  <c r="J11" i="21"/>
  <c r="J10" i="21" s="1"/>
  <c r="BJ11" i="21"/>
  <c r="BJ10" i="21" s="1"/>
  <c r="F179" i="21"/>
  <c r="F178" i="21" s="1"/>
  <c r="BG92" i="21"/>
  <c r="BG159" i="21"/>
  <c r="L11" i="21"/>
  <c r="L10" i="21" s="1"/>
  <c r="V11" i="21"/>
  <c r="V10" i="21" s="1"/>
  <c r="AE11" i="21"/>
  <c r="AE10" i="21" s="1"/>
  <c r="AM11" i="21"/>
  <c r="AM10" i="21" s="1"/>
  <c r="AU11" i="21"/>
  <c r="AU10" i="21" s="1"/>
  <c r="BC11" i="21"/>
  <c r="BC10" i="21" s="1"/>
  <c r="V177" i="21"/>
  <c r="F20" i="21"/>
  <c r="F19" i="21" s="1"/>
  <c r="F94" i="21"/>
  <c r="F128" i="21"/>
  <c r="E128" i="21" s="1"/>
  <c r="C128" i="21" s="1"/>
  <c r="G159" i="21"/>
  <c r="F126" i="21"/>
  <c r="E126" i="21" s="1"/>
  <c r="F62" i="21"/>
  <c r="E62" i="21" s="1"/>
  <c r="C62" i="21" s="1"/>
  <c r="F103" i="21"/>
  <c r="E103" i="21" s="1"/>
  <c r="C103" i="21" s="1"/>
  <c r="F166" i="21"/>
  <c r="E166" i="21" s="1"/>
  <c r="C166" i="21" s="1"/>
  <c r="L177" i="21"/>
  <c r="AH11" i="21"/>
  <c r="AH10" i="21" s="1"/>
  <c r="BF11" i="21"/>
  <c r="BF10" i="21" s="1"/>
  <c r="F55" i="21"/>
  <c r="E55" i="21" s="1"/>
  <c r="C55" i="21" s="1"/>
  <c r="F123" i="21"/>
  <c r="E123" i="21" s="1"/>
  <c r="F104" i="21"/>
  <c r="E104" i="21" s="1"/>
  <c r="C104" i="21" s="1"/>
  <c r="F86" i="21"/>
  <c r="F85" i="21" s="1"/>
  <c r="F124" i="21"/>
  <c r="E124" i="21" s="1"/>
  <c r="C124" i="21" s="1"/>
  <c r="M180" i="21"/>
  <c r="M177" i="21" s="1"/>
  <c r="BG144" i="21"/>
  <c r="G97" i="21"/>
  <c r="G100" i="21"/>
  <c r="AF40" i="21"/>
  <c r="AF36" i="21" s="1"/>
  <c r="AF25" i="21" s="1"/>
  <c r="F29" i="21"/>
  <c r="F31" i="21"/>
  <c r="E31" i="21" s="1"/>
  <c r="C31" i="21" s="1"/>
  <c r="G87" i="21"/>
  <c r="BG97" i="21"/>
  <c r="I134" i="21"/>
  <c r="AJ134" i="21"/>
  <c r="AJ130" i="21" s="1"/>
  <c r="AR134" i="21"/>
  <c r="AR130" i="21" s="1"/>
  <c r="AZ134" i="21"/>
  <c r="AZ130" i="21" s="1"/>
  <c r="BI177" i="21"/>
  <c r="W177" i="21"/>
  <c r="AF177" i="21"/>
  <c r="AN177" i="21"/>
  <c r="AP11" i="21"/>
  <c r="AP10" i="21" s="1"/>
  <c r="AX11" i="21"/>
  <c r="AX10" i="21" s="1"/>
  <c r="BB11" i="21"/>
  <c r="BB10" i="21" s="1"/>
  <c r="F42" i="21"/>
  <c r="E42" i="21" s="1"/>
  <c r="G71" i="21"/>
  <c r="F56" i="21"/>
  <c r="E56" i="21" s="1"/>
  <c r="C56" i="21" s="1"/>
  <c r="AE134" i="21"/>
  <c r="AE130" i="21" s="1"/>
  <c r="AM134" i="21"/>
  <c r="AM130" i="21" s="1"/>
  <c r="AU134" i="21"/>
  <c r="AU130" i="21" s="1"/>
  <c r="BC134" i="21"/>
  <c r="BC130" i="21" s="1"/>
  <c r="F164" i="21"/>
  <c r="E164" i="21" s="1"/>
  <c r="C164" i="21" s="1"/>
  <c r="AD159" i="21"/>
  <c r="U159" i="21" s="1"/>
  <c r="F155" i="21"/>
  <c r="E155" i="21" s="1"/>
  <c r="C155" i="21" s="1"/>
  <c r="F157" i="21"/>
  <c r="E157" i="21" s="1"/>
  <c r="E46" i="21"/>
  <c r="C46" i="21" s="1"/>
  <c r="F50" i="21"/>
  <c r="E50" i="21" s="1"/>
  <c r="C50" i="21" s="1"/>
  <c r="AV40" i="21"/>
  <c r="AV36" i="21" s="1"/>
  <c r="AV25" i="21" s="1"/>
  <c r="F75" i="21"/>
  <c r="E75" i="21" s="1"/>
  <c r="G78" i="21"/>
  <c r="BG113" i="21"/>
  <c r="BG131" i="21"/>
  <c r="F137" i="21"/>
  <c r="E137" i="21" s="1"/>
  <c r="C137" i="21" s="1"/>
  <c r="F139" i="21"/>
  <c r="E139" i="21" s="1"/>
  <c r="C139" i="21" s="1"/>
  <c r="T177" i="21"/>
  <c r="AL177" i="21"/>
  <c r="AT177" i="21"/>
  <c r="BB177" i="21"/>
  <c r="F67" i="21"/>
  <c r="E67" i="21" s="1"/>
  <c r="C67" i="21" s="1"/>
  <c r="F89" i="21"/>
  <c r="E89" i="21" s="1"/>
  <c r="C89" i="21" s="1"/>
  <c r="F91" i="21"/>
  <c r="E91" i="21" s="1"/>
  <c r="C91" i="21" s="1"/>
  <c r="F108" i="21"/>
  <c r="E108" i="21" s="1"/>
  <c r="E107" i="21" s="1"/>
  <c r="T134" i="21"/>
  <c r="T130" i="21" s="1"/>
  <c r="F148" i="21"/>
  <c r="E148" i="21" s="1"/>
  <c r="C148" i="21" s="1"/>
  <c r="J177" i="21"/>
  <c r="AV177" i="21"/>
  <c r="BD177" i="21"/>
  <c r="K11" i="21"/>
  <c r="K10" i="21" s="1"/>
  <c r="AL11" i="21"/>
  <c r="AL10" i="21" s="1"/>
  <c r="BG87" i="21"/>
  <c r="F145" i="21"/>
  <c r="E145" i="21" s="1"/>
  <c r="T11" i="21"/>
  <c r="T10" i="21" s="1"/>
  <c r="AC11" i="21"/>
  <c r="AC10" i="21" s="1"/>
  <c r="AT11" i="21"/>
  <c r="AT10" i="21" s="1"/>
  <c r="F15" i="21"/>
  <c r="E15" i="21" s="1"/>
  <c r="C15" i="21" s="1"/>
  <c r="F76" i="21"/>
  <c r="E76" i="21" s="1"/>
  <c r="X134" i="21"/>
  <c r="X130" i="21" s="1"/>
  <c r="Q177" i="21"/>
  <c r="AI177" i="21"/>
  <c r="N11" i="21"/>
  <c r="N10" i="21" s="1"/>
  <c r="F35" i="21"/>
  <c r="E35" i="21" s="1"/>
  <c r="C35" i="21" s="1"/>
  <c r="M97" i="21"/>
  <c r="AD117" i="21"/>
  <c r="F147" i="21"/>
  <c r="E147" i="21" s="1"/>
  <c r="C147" i="21" s="1"/>
  <c r="F149" i="21"/>
  <c r="E149" i="21" s="1"/>
  <c r="C149" i="21" s="1"/>
  <c r="F165" i="21"/>
  <c r="E165" i="21" s="1"/>
  <c r="C165" i="21" s="1"/>
  <c r="I177" i="21"/>
  <c r="F59" i="21"/>
  <c r="E59" i="21" s="1"/>
  <c r="C59" i="21" s="1"/>
  <c r="G132" i="21"/>
  <c r="AB177" i="21"/>
  <c r="F17" i="21"/>
  <c r="E17" i="21" s="1"/>
  <c r="C17" i="21" s="1"/>
  <c r="G19" i="21"/>
  <c r="F49" i="21"/>
  <c r="E49" i="21" s="1"/>
  <c r="C49" i="21" s="1"/>
  <c r="F64" i="21"/>
  <c r="E64" i="21" s="1"/>
  <c r="C64" i="21" s="1"/>
  <c r="G92" i="21"/>
  <c r="H134" i="21"/>
  <c r="H130" i="21" s="1"/>
  <c r="Q134" i="21"/>
  <c r="Q130" i="21" s="1"/>
  <c r="AI134" i="21"/>
  <c r="AI130" i="21" s="1"/>
  <c r="AQ134" i="21"/>
  <c r="AQ130" i="21" s="1"/>
  <c r="AY134" i="21"/>
  <c r="AY130" i="21" s="1"/>
  <c r="BH134" i="21"/>
  <c r="BH130" i="21" s="1"/>
  <c r="AD144" i="21"/>
  <c r="G144" i="21"/>
  <c r="F152" i="21"/>
  <c r="E152" i="21" s="1"/>
  <c r="C152" i="21" s="1"/>
  <c r="U160" i="21"/>
  <c r="F162" i="21"/>
  <c r="E162" i="21" s="1"/>
  <c r="C162" i="21" s="1"/>
  <c r="F167" i="21"/>
  <c r="E167" i="21" s="1"/>
  <c r="C167" i="21" s="1"/>
  <c r="F176" i="21"/>
  <c r="E176" i="21" s="1"/>
  <c r="C176" i="21" s="1"/>
  <c r="AM177" i="21"/>
  <c r="F181" i="21"/>
  <c r="E181" i="21" s="1"/>
  <c r="C181" i="21" s="1"/>
  <c r="H11" i="21"/>
  <c r="H10" i="21" s="1"/>
  <c r="F16" i="21"/>
  <c r="E16" i="21" s="1"/>
  <c r="C16" i="21" s="1"/>
  <c r="I11" i="21"/>
  <c r="I10" i="21" s="1"/>
  <c r="R11" i="21"/>
  <c r="R10" i="21" s="1"/>
  <c r="D40" i="21"/>
  <c r="D36" i="21" s="1"/>
  <c r="P40" i="21"/>
  <c r="P36" i="21" s="1"/>
  <c r="BH40" i="21"/>
  <c r="F45" i="21"/>
  <c r="E45" i="21" s="1"/>
  <c r="C45" i="21" s="1"/>
  <c r="F53" i="21"/>
  <c r="E53" i="21" s="1"/>
  <c r="C53" i="21" s="1"/>
  <c r="F58" i="21"/>
  <c r="E58" i="21" s="1"/>
  <c r="C58" i="21" s="1"/>
  <c r="F66" i="21"/>
  <c r="E66" i="21" s="1"/>
  <c r="C66" i="21" s="1"/>
  <c r="AE40" i="21"/>
  <c r="AE36" i="21" s="1"/>
  <c r="AE25" i="21" s="1"/>
  <c r="AU40" i="21"/>
  <c r="AU36" i="21" s="1"/>
  <c r="AU25" i="21" s="1"/>
  <c r="AD85" i="21"/>
  <c r="U85" i="21" s="1"/>
  <c r="M113" i="21"/>
  <c r="BG122" i="21"/>
  <c r="I131" i="21"/>
  <c r="G131" i="21" s="1"/>
  <c r="AB134" i="21"/>
  <c r="AB130" i="21" s="1"/>
  <c r="K134" i="21"/>
  <c r="K130" i="21" s="1"/>
  <c r="E171" i="21"/>
  <c r="C171" i="21" s="1"/>
  <c r="G178" i="21"/>
  <c r="O177" i="21"/>
  <c r="X177" i="21"/>
  <c r="AG177" i="21"/>
  <c r="BE177" i="21"/>
  <c r="BG150" i="21"/>
  <c r="H40" i="21"/>
  <c r="H36" i="21" s="1"/>
  <c r="H25" i="21" s="1"/>
  <c r="F77" i="21"/>
  <c r="E77" i="21" s="1"/>
  <c r="M85" i="21"/>
  <c r="AD100" i="21"/>
  <c r="F101" i="21"/>
  <c r="E101" i="21" s="1"/>
  <c r="L134" i="21"/>
  <c r="L130" i="21" s="1"/>
  <c r="M144" i="21"/>
  <c r="F151" i="21"/>
  <c r="E151" i="21" s="1"/>
  <c r="C151" i="21" s="1"/>
  <c r="F161" i="21"/>
  <c r="E161" i="21" s="1"/>
  <c r="C161" i="21" s="1"/>
  <c r="F173" i="21"/>
  <c r="E173" i="21" s="1"/>
  <c r="C173" i="21" s="1"/>
  <c r="Q11" i="21"/>
  <c r="Q10" i="21" s="1"/>
  <c r="BG78" i="21"/>
  <c r="AR177" i="21"/>
  <c r="AZ177" i="21"/>
  <c r="Z11" i="21"/>
  <c r="Z10" i="21" s="1"/>
  <c r="F34" i="21"/>
  <c r="E34" i="21" s="1"/>
  <c r="C34" i="21" s="1"/>
  <c r="F65" i="21"/>
  <c r="E65" i="21" s="1"/>
  <c r="C65" i="21" s="1"/>
  <c r="F68" i="21"/>
  <c r="E68" i="21" s="1"/>
  <c r="C68" i="21" s="1"/>
  <c r="BG71" i="21"/>
  <c r="M92" i="21"/>
  <c r="W134" i="21"/>
  <c r="W130" i="21" s="1"/>
  <c r="AF134" i="21"/>
  <c r="AF130" i="21" s="1"/>
  <c r="AN134" i="21"/>
  <c r="AN130" i="21" s="1"/>
  <c r="AV134" i="21"/>
  <c r="AV130" i="21" s="1"/>
  <c r="BD134" i="21"/>
  <c r="BD130" i="21" s="1"/>
  <c r="F136" i="21"/>
  <c r="F138" i="21"/>
  <c r="E138" i="21" s="1"/>
  <c r="C138" i="21" s="1"/>
  <c r="F140" i="21"/>
  <c r="E140" i="21" s="1"/>
  <c r="C140" i="21" s="1"/>
  <c r="F153" i="21"/>
  <c r="E153" i="21" s="1"/>
  <c r="C153" i="21" s="1"/>
  <c r="F163" i="21"/>
  <c r="E163" i="21" s="1"/>
  <c r="C163" i="21" s="1"/>
  <c r="F168" i="21"/>
  <c r="E168" i="21" s="1"/>
  <c r="C168" i="21" s="1"/>
  <c r="F74" i="21"/>
  <c r="E74" i="21" s="1"/>
  <c r="C74" i="21" s="1"/>
  <c r="Y134" i="21"/>
  <c r="Y130" i="21" s="1"/>
  <c r="AH134" i="21"/>
  <c r="AH130" i="21" s="1"/>
  <c r="AP134" i="21"/>
  <c r="AP130" i="21" s="1"/>
  <c r="AX134" i="21"/>
  <c r="AX130" i="21" s="1"/>
  <c r="F170" i="21"/>
  <c r="E170" i="21" s="1"/>
  <c r="C170" i="21" s="1"/>
  <c r="BG85" i="21"/>
  <c r="M107" i="21"/>
  <c r="AX177" i="21"/>
  <c r="AA134" i="21"/>
  <c r="AA130" i="21" s="1"/>
  <c r="G12" i="21"/>
  <c r="BG12" i="21"/>
  <c r="BG11" i="21" s="1"/>
  <c r="BG10" i="21" s="1"/>
  <c r="M41" i="21"/>
  <c r="S134" i="21"/>
  <c r="S130" i="21" s="1"/>
  <c r="F143" i="21"/>
  <c r="F102" i="21"/>
  <c r="E102" i="21" s="1"/>
  <c r="C102" i="21" s="1"/>
  <c r="M100" i="21"/>
  <c r="F33" i="21"/>
  <c r="E33" i="21" s="1"/>
  <c r="C33" i="21" s="1"/>
  <c r="F57" i="21"/>
  <c r="E57" i="21" s="1"/>
  <c r="C57" i="21" s="1"/>
  <c r="AD113" i="21"/>
  <c r="U113" i="21" s="1"/>
  <c r="U114" i="21"/>
  <c r="AH177" i="21"/>
  <c r="Y177" i="21"/>
  <c r="U29" i="21"/>
  <c r="U28" i="21" s="1"/>
  <c r="AD28" i="21"/>
  <c r="AD26" i="21" s="1"/>
  <c r="U26" i="21" s="1"/>
  <c r="AD38" i="21"/>
  <c r="U39" i="21"/>
  <c r="U38" i="21" s="1"/>
  <c r="F107" i="21"/>
  <c r="F127" i="21"/>
  <c r="E127" i="21" s="1"/>
  <c r="C127" i="21" s="1"/>
  <c r="AG134" i="21"/>
  <c r="AG130" i="21" s="1"/>
  <c r="AO134" i="21"/>
  <c r="AO130" i="21" s="1"/>
  <c r="AW134" i="21"/>
  <c r="AW130" i="21" s="1"/>
  <c r="BE134" i="21"/>
  <c r="BE130" i="21" s="1"/>
  <c r="G26" i="21"/>
  <c r="U72" i="21"/>
  <c r="AD71" i="21"/>
  <c r="U71" i="21" s="1"/>
  <c r="P25" i="21"/>
  <c r="O40" i="21"/>
  <c r="O38" i="21" s="1"/>
  <c r="O36" i="21" s="1"/>
  <c r="O25" i="21" s="1"/>
  <c r="F51" i="21"/>
  <c r="E51" i="21" s="1"/>
  <c r="C51" i="21" s="1"/>
  <c r="F61" i="21"/>
  <c r="E61" i="21" s="1"/>
  <c r="C61" i="21" s="1"/>
  <c r="U144" i="21"/>
  <c r="M150" i="21"/>
  <c r="F60" i="21"/>
  <c r="E60" i="21" s="1"/>
  <c r="C60" i="21" s="1"/>
  <c r="BI40" i="21"/>
  <c r="BI36" i="21" s="1"/>
  <c r="BI25" i="21" s="1"/>
  <c r="AJ177" i="21"/>
  <c r="P177" i="21"/>
  <c r="F30" i="21"/>
  <c r="F32" i="21"/>
  <c r="E32" i="21" s="1"/>
  <c r="C32" i="21" s="1"/>
  <c r="AJ40" i="21"/>
  <c r="AJ36" i="21" s="1"/>
  <c r="AJ25" i="21" s="1"/>
  <c r="AR40" i="21"/>
  <c r="AR36" i="21" s="1"/>
  <c r="AR25" i="21" s="1"/>
  <c r="BA40" i="21"/>
  <c r="BA36" i="21" s="1"/>
  <c r="BA25" i="21" s="1"/>
  <c r="BJ40" i="21"/>
  <c r="BJ36" i="21" s="1"/>
  <c r="BJ25" i="21" s="1"/>
  <c r="F69" i="21"/>
  <c r="E69" i="21" s="1"/>
  <c r="C69" i="21" s="1"/>
  <c r="F73" i="21"/>
  <c r="E73" i="21" s="1"/>
  <c r="C73" i="21" s="1"/>
  <c r="C81" i="21"/>
  <c r="J40" i="21"/>
  <c r="J36" i="21" s="1"/>
  <c r="J25" i="21" s="1"/>
  <c r="F98" i="21"/>
  <c r="X40" i="21"/>
  <c r="X36" i="21" s="1"/>
  <c r="X25" i="21" s="1"/>
  <c r="AN40" i="21"/>
  <c r="AN36" i="21" s="1"/>
  <c r="AN25" i="21" s="1"/>
  <c r="BD40" i="21"/>
  <c r="BD36" i="21" s="1"/>
  <c r="BD25" i="21" s="1"/>
  <c r="G107" i="21"/>
  <c r="F118" i="21"/>
  <c r="F117" i="21" s="1"/>
  <c r="S177" i="21"/>
  <c r="AK177" i="21"/>
  <c r="AS177" i="21"/>
  <c r="BA177" i="21"/>
  <c r="Z134" i="21"/>
  <c r="Z130" i="21" s="1"/>
  <c r="F18" i="21"/>
  <c r="E18" i="21" s="1"/>
  <c r="C18" i="21" s="1"/>
  <c r="AZ40" i="21"/>
  <c r="AZ36" i="21" s="1"/>
  <c r="AZ25" i="21" s="1"/>
  <c r="F63" i="21"/>
  <c r="E63" i="21" s="1"/>
  <c r="C63" i="21" s="1"/>
  <c r="J134" i="21"/>
  <c r="J130" i="21" s="1"/>
  <c r="S40" i="21"/>
  <c r="S36" i="21" s="1"/>
  <c r="S25" i="21" s="1"/>
  <c r="AB40" i="21"/>
  <c r="AB36" i="21" s="1"/>
  <c r="AB25" i="21" s="1"/>
  <c r="AK40" i="21"/>
  <c r="AK36" i="21" s="1"/>
  <c r="AK25" i="21" s="1"/>
  <c r="F125" i="21"/>
  <c r="E125" i="21" s="1"/>
  <c r="BJ134" i="21"/>
  <c r="BJ130" i="21" s="1"/>
  <c r="F146" i="21"/>
  <c r="E146" i="21" s="1"/>
  <c r="C146" i="21" s="1"/>
  <c r="H177" i="21"/>
  <c r="R177" i="21"/>
  <c r="AQ177" i="21"/>
  <c r="AC177" i="21"/>
  <c r="AY177" i="21"/>
  <c r="U92" i="21"/>
  <c r="BH177" i="21"/>
  <c r="AI11" i="21"/>
  <c r="AI10" i="21" s="1"/>
  <c r="AQ11" i="21"/>
  <c r="AQ10" i="21" s="1"/>
  <c r="AY11" i="21"/>
  <c r="AY10" i="21" s="1"/>
  <c r="W11" i="21"/>
  <c r="W10" i="21" s="1"/>
  <c r="AF11" i="21"/>
  <c r="AF10" i="21" s="1"/>
  <c r="AN11" i="21"/>
  <c r="AN10" i="21" s="1"/>
  <c r="AV11" i="21"/>
  <c r="AV10" i="21" s="1"/>
  <c r="BD11" i="21"/>
  <c r="BD10" i="21" s="1"/>
  <c r="T40" i="21"/>
  <c r="T36" i="21" s="1"/>
  <c r="T25" i="21" s="1"/>
  <c r="AC40" i="21"/>
  <c r="AC36" i="21" s="1"/>
  <c r="AC25" i="21" s="1"/>
  <c r="F54" i="21"/>
  <c r="E54" i="21" s="1"/>
  <c r="C54" i="21" s="1"/>
  <c r="U78" i="21"/>
  <c r="Y40" i="21"/>
  <c r="Y36" i="21" s="1"/>
  <c r="Y25" i="21" s="1"/>
  <c r="AG40" i="21"/>
  <c r="AG36" i="21" s="1"/>
  <c r="AG25" i="21" s="1"/>
  <c r="AO40" i="21"/>
  <c r="AO36" i="21" s="1"/>
  <c r="AO25" i="21" s="1"/>
  <c r="AW40" i="21"/>
  <c r="AW36" i="21" s="1"/>
  <c r="AW25" i="21" s="1"/>
  <c r="BE40" i="21"/>
  <c r="BE36" i="21" s="1"/>
  <c r="BE25" i="21" s="1"/>
  <c r="BG100" i="21"/>
  <c r="V134" i="21"/>
  <c r="AD142" i="21"/>
  <c r="AL134" i="21"/>
  <c r="AL130" i="21" s="1"/>
  <c r="AT134" i="21"/>
  <c r="AT130" i="21" s="1"/>
  <c r="BB134" i="21"/>
  <c r="BB130" i="21" s="1"/>
  <c r="E175" i="21"/>
  <c r="C175" i="21" s="1"/>
  <c r="N177" i="21"/>
  <c r="AE177" i="21"/>
  <c r="AU177" i="21"/>
  <c r="BC177" i="21"/>
  <c r="F44" i="21"/>
  <c r="E44" i="21" s="1"/>
  <c r="C44" i="21" s="1"/>
  <c r="Z177" i="21"/>
  <c r="F13" i="21"/>
  <c r="E13" i="21" s="1"/>
  <c r="U41" i="21"/>
  <c r="R134" i="21"/>
  <c r="R130" i="21" s="1"/>
  <c r="AA177" i="21"/>
  <c r="AA11" i="21"/>
  <c r="AA10" i="21" s="1"/>
  <c r="AJ11" i="21"/>
  <c r="AJ10" i="21" s="1"/>
  <c r="AR11" i="21"/>
  <c r="AR10" i="21" s="1"/>
  <c r="AZ11" i="21"/>
  <c r="AZ10" i="21" s="1"/>
  <c r="BH11" i="21"/>
  <c r="BH10" i="21" s="1"/>
  <c r="O11" i="21"/>
  <c r="O10" i="21" s="1"/>
  <c r="X11" i="21"/>
  <c r="X10" i="21" s="1"/>
  <c r="AG11" i="21"/>
  <c r="AG10" i="21" s="1"/>
  <c r="AO11" i="21"/>
  <c r="AO10" i="21" s="1"/>
  <c r="AW11" i="21"/>
  <c r="AW10" i="21" s="1"/>
  <c r="BE11" i="21"/>
  <c r="BE10" i="21" s="1"/>
  <c r="M28" i="21"/>
  <c r="M26" i="21" s="1"/>
  <c r="L40" i="21"/>
  <c r="L36" i="21" s="1"/>
  <c r="L25" i="21" s="1"/>
  <c r="AS41" i="21"/>
  <c r="AS40" i="21" s="1"/>
  <c r="AS36" i="21" s="1"/>
  <c r="AS25" i="21" s="1"/>
  <c r="M78" i="21"/>
  <c r="W40" i="21"/>
  <c r="W36" i="21" s="1"/>
  <c r="W25" i="21" s="1"/>
  <c r="AM40" i="21"/>
  <c r="AM36" i="21" s="1"/>
  <c r="AM25" i="21" s="1"/>
  <c r="BC40" i="21"/>
  <c r="BC36" i="21" s="1"/>
  <c r="BC25" i="21" s="1"/>
  <c r="Q40" i="21"/>
  <c r="Q36" i="21" s="1"/>
  <c r="Q25" i="21" s="1"/>
  <c r="Z40" i="21"/>
  <c r="Z36" i="21" s="1"/>
  <c r="Z25" i="21" s="1"/>
  <c r="U97" i="21"/>
  <c r="BG107" i="21"/>
  <c r="M135" i="21"/>
  <c r="N134" i="21"/>
  <c r="G150" i="21"/>
  <c r="BG180" i="21"/>
  <c r="BG177" i="21" s="1"/>
  <c r="S11" i="21"/>
  <c r="S10" i="21" s="1"/>
  <c r="AB11" i="21"/>
  <c r="AB10" i="21" s="1"/>
  <c r="AK11" i="21"/>
  <c r="AK10" i="21" s="1"/>
  <c r="AS11" i="21"/>
  <c r="AS10" i="21" s="1"/>
  <c r="BA11" i="21"/>
  <c r="BA10" i="21" s="1"/>
  <c r="BI11" i="21"/>
  <c r="BI10" i="21" s="1"/>
  <c r="F14" i="21"/>
  <c r="E14" i="21" s="1"/>
  <c r="C14" i="21" s="1"/>
  <c r="P11" i="21"/>
  <c r="P10" i="21" s="1"/>
  <c r="Y11" i="21"/>
  <c r="Y10" i="21" s="1"/>
  <c r="F48" i="21"/>
  <c r="E48" i="21" s="1"/>
  <c r="C48" i="21" s="1"/>
  <c r="M71" i="21"/>
  <c r="F72" i="21"/>
  <c r="G85" i="21"/>
  <c r="R40" i="21"/>
  <c r="R36" i="21" s="1"/>
  <c r="R25" i="21" s="1"/>
  <c r="F88" i="21"/>
  <c r="F90" i="21"/>
  <c r="E90" i="21" s="1"/>
  <c r="C90" i="21" s="1"/>
  <c r="F93" i="21"/>
  <c r="U107" i="21"/>
  <c r="G113" i="21"/>
  <c r="G122" i="21"/>
  <c r="P134" i="21"/>
  <c r="P130" i="21" s="1"/>
  <c r="F156" i="21"/>
  <c r="E156" i="21" s="1"/>
  <c r="C156" i="21" s="1"/>
  <c r="F174" i="21"/>
  <c r="E174" i="21" s="1"/>
  <c r="C174" i="21" s="1"/>
  <c r="AD180" i="21"/>
  <c r="C27" i="23"/>
  <c r="E20" i="23"/>
  <c r="U12" i="21"/>
  <c r="M12" i="21"/>
  <c r="M11" i="21" s="1"/>
  <c r="M10" i="21" s="1"/>
  <c r="AH40" i="21"/>
  <c r="AH36" i="21" s="1"/>
  <c r="AH25" i="21" s="1"/>
  <c r="AP40" i="21"/>
  <c r="AP36" i="21" s="1"/>
  <c r="AP25" i="21" s="1"/>
  <c r="AX40" i="21"/>
  <c r="AX36" i="21" s="1"/>
  <c r="AX25" i="21" s="1"/>
  <c r="BF40" i="21"/>
  <c r="BF36" i="21" s="1"/>
  <c r="BF25" i="21" s="1"/>
  <c r="BG26" i="21"/>
  <c r="F70" i="21"/>
  <c r="E70" i="21" s="1"/>
  <c r="C70" i="21" s="1"/>
  <c r="U88" i="21"/>
  <c r="AD87" i="21"/>
  <c r="U87" i="21" s="1"/>
  <c r="F182" i="21"/>
  <c r="E182" i="21" s="1"/>
  <c r="C182" i="21" s="1"/>
  <c r="G180" i="21"/>
  <c r="AL40" i="21"/>
  <c r="AL36" i="21" s="1"/>
  <c r="AL25" i="21" s="1"/>
  <c r="AT40" i="21"/>
  <c r="AT36" i="21" s="1"/>
  <c r="AT25" i="21" s="1"/>
  <c r="BB40" i="21"/>
  <c r="BB36" i="21" s="1"/>
  <c r="BB25" i="21" s="1"/>
  <c r="F52" i="21"/>
  <c r="E52" i="21" s="1"/>
  <c r="C52" i="21" s="1"/>
  <c r="E154" i="21"/>
  <c r="C154" i="21" s="1"/>
  <c r="U150" i="21"/>
  <c r="F160" i="21"/>
  <c r="F43" i="21"/>
  <c r="G41" i="21"/>
  <c r="AD12" i="21"/>
  <c r="AD11" i="21" s="1"/>
  <c r="AD10" i="21" s="1"/>
  <c r="BG28" i="21"/>
  <c r="V40" i="21"/>
  <c r="V36" i="21" s="1"/>
  <c r="U185" i="21"/>
  <c r="U184" i="21" s="1"/>
  <c r="AD184" i="21"/>
  <c r="N40" i="21"/>
  <c r="U100" i="21"/>
  <c r="O134" i="21"/>
  <c r="O130" i="21" s="1"/>
  <c r="D134" i="21"/>
  <c r="U20" i="21"/>
  <c r="AD41" i="21"/>
  <c r="G135" i="21"/>
  <c r="I40" i="21"/>
  <c r="AI40" i="21"/>
  <c r="AI36" i="21" s="1"/>
  <c r="AI25" i="21" s="1"/>
  <c r="AQ40" i="21"/>
  <c r="AQ36" i="21" s="1"/>
  <c r="AQ25" i="21" s="1"/>
  <c r="AY40" i="21"/>
  <c r="AY36" i="21" s="1"/>
  <c r="AY25" i="21" s="1"/>
  <c r="BG41" i="21"/>
  <c r="BG132" i="21"/>
  <c r="K177" i="21"/>
  <c r="F39" i="21"/>
  <c r="K40" i="21"/>
  <c r="K36" i="21" s="1"/>
  <c r="K25" i="21" s="1"/>
  <c r="AA40" i="21"/>
  <c r="AA36" i="21" s="1"/>
  <c r="AA25" i="21" s="1"/>
  <c r="F172" i="21"/>
  <c r="E172" i="21" s="1"/>
  <c r="C172" i="21" s="1"/>
  <c r="AP177" i="21"/>
  <c r="BF177" i="21"/>
  <c r="V131" i="21"/>
  <c r="U132" i="21"/>
  <c r="U136" i="21"/>
  <c r="U135" i="21" s="1"/>
  <c r="AD135" i="21"/>
  <c r="N131" i="21"/>
  <c r="M132" i="21"/>
  <c r="BG135" i="21"/>
  <c r="U180" i="21"/>
  <c r="F115" i="21"/>
  <c r="E115" i="21" s="1"/>
  <c r="C115" i="21" s="1"/>
  <c r="F133" i="21"/>
  <c r="BI134" i="21"/>
  <c r="BI130" i="21" s="1"/>
  <c r="F141" i="21"/>
  <c r="E141" i="21" s="1"/>
  <c r="C141" i="21" s="1"/>
  <c r="BF134" i="21"/>
  <c r="BF130" i="21" s="1"/>
  <c r="AD150" i="21"/>
  <c r="M122" i="21"/>
  <c r="AK134" i="21"/>
  <c r="AK130" i="21" s="1"/>
  <c r="AS134" i="21"/>
  <c r="AS130" i="21" s="1"/>
  <c r="BA134" i="21"/>
  <c r="BA130" i="21" s="1"/>
  <c r="E169" i="21"/>
  <c r="C169" i="21" s="1"/>
  <c r="F185" i="21"/>
  <c r="G184" i="21"/>
  <c r="F114" i="21"/>
  <c r="F129" i="21"/>
  <c r="E129" i="21" s="1"/>
  <c r="C129" i="21" s="1"/>
  <c r="AC134" i="21"/>
  <c r="AC130" i="21" s="1"/>
  <c r="M159" i="21"/>
  <c r="AD122" i="21"/>
  <c r="U122" i="21" s="1"/>
  <c r="F137" i="12"/>
  <c r="E179" i="21" l="1"/>
  <c r="C179" i="21" s="1"/>
  <c r="C178" i="21" s="1"/>
  <c r="E79" i="21"/>
  <c r="E78" i="21" s="1"/>
  <c r="U137" i="12"/>
  <c r="F92" i="21"/>
  <c r="E86" i="21"/>
  <c r="C86" i="21" s="1"/>
  <c r="AW24" i="21"/>
  <c r="AW186" i="21" s="1"/>
  <c r="G11" i="21"/>
  <c r="G10" i="21" s="1"/>
  <c r="AO24" i="21"/>
  <c r="AO186" i="21" s="1"/>
  <c r="L24" i="21"/>
  <c r="L186" i="21" s="1"/>
  <c r="I130" i="21"/>
  <c r="BG40" i="21"/>
  <c r="E88" i="21"/>
  <c r="C88" i="21" s="1"/>
  <c r="C87" i="21" s="1"/>
  <c r="AF24" i="21"/>
  <c r="AF186" i="21" s="1"/>
  <c r="AD177" i="21"/>
  <c r="AG24" i="21"/>
  <c r="AG186" i="21" s="1"/>
  <c r="AT24" i="21"/>
  <c r="AT186" i="21" s="1"/>
  <c r="BC24" i="21"/>
  <c r="BC186" i="21" s="1"/>
  <c r="BH36" i="21"/>
  <c r="BH25" i="21" s="1"/>
  <c r="BH24" i="21" s="1"/>
  <c r="BG134" i="21"/>
  <c r="G134" i="21"/>
  <c r="M40" i="21"/>
  <c r="M38" i="21" s="1"/>
  <c r="AX24" i="21"/>
  <c r="AX186" i="21" s="1"/>
  <c r="F87" i="21"/>
  <c r="AI24" i="21"/>
  <c r="AI186" i="21" s="1"/>
  <c r="Q24" i="21"/>
  <c r="Q186" i="21" s="1"/>
  <c r="F100" i="21"/>
  <c r="BJ24" i="21"/>
  <c r="BJ186" i="21" s="1"/>
  <c r="Y24" i="21"/>
  <c r="Y186" i="21" s="1"/>
  <c r="AR24" i="21"/>
  <c r="AR186" i="21" s="1"/>
  <c r="W24" i="21"/>
  <c r="W186" i="21" s="1"/>
  <c r="AZ24" i="21"/>
  <c r="AZ186" i="21" s="1"/>
  <c r="U134" i="21"/>
  <c r="AL24" i="21"/>
  <c r="AL186" i="21" s="1"/>
  <c r="AJ24" i="21"/>
  <c r="AJ186" i="21" s="1"/>
  <c r="P24" i="21"/>
  <c r="P186" i="21" s="1"/>
  <c r="Z24" i="21"/>
  <c r="Z186" i="21" s="1"/>
  <c r="S24" i="21"/>
  <c r="S186" i="21" s="1"/>
  <c r="BG130" i="21"/>
  <c r="AB24" i="21"/>
  <c r="AB186" i="21" s="1"/>
  <c r="M134" i="21"/>
  <c r="AV24" i="21"/>
  <c r="AV186" i="21" s="1"/>
  <c r="F144" i="21"/>
  <c r="F150" i="21"/>
  <c r="AC24" i="21"/>
  <c r="AC186" i="21" s="1"/>
  <c r="BI24" i="21"/>
  <c r="BI186" i="21" s="1"/>
  <c r="BD24" i="21"/>
  <c r="BD186" i="21" s="1"/>
  <c r="E72" i="21"/>
  <c r="C72" i="21" s="1"/>
  <c r="F71" i="21"/>
  <c r="AE24" i="21"/>
  <c r="AE186" i="21" s="1"/>
  <c r="AH24" i="21"/>
  <c r="AH186" i="21" s="1"/>
  <c r="E178" i="21"/>
  <c r="E30" i="21"/>
  <c r="C30" i="21" s="1"/>
  <c r="F28" i="21"/>
  <c r="F26" i="21" s="1"/>
  <c r="AU24" i="21"/>
  <c r="AU186" i="21" s="1"/>
  <c r="AA24" i="21"/>
  <c r="AA186" i="21" s="1"/>
  <c r="F12" i="21"/>
  <c r="F11" i="21" s="1"/>
  <c r="F10" i="21" s="1"/>
  <c r="AM24" i="21"/>
  <c r="AM186" i="21" s="1"/>
  <c r="C180" i="21"/>
  <c r="G177" i="21"/>
  <c r="BA24" i="21"/>
  <c r="BA186" i="21" s="1"/>
  <c r="AN24" i="21"/>
  <c r="AN186" i="21" s="1"/>
  <c r="K24" i="21"/>
  <c r="K186" i="21" s="1"/>
  <c r="AY24" i="21"/>
  <c r="AY186" i="21" s="1"/>
  <c r="E29" i="21"/>
  <c r="E143" i="21"/>
  <c r="F142" i="21"/>
  <c r="J24" i="21"/>
  <c r="J186" i="21" s="1"/>
  <c r="E136" i="21"/>
  <c r="C136" i="21" s="1"/>
  <c r="C135" i="21" s="1"/>
  <c r="E118" i="21"/>
  <c r="C118" i="21" s="1"/>
  <c r="C117" i="21" s="1"/>
  <c r="G130" i="21"/>
  <c r="AQ24" i="21"/>
  <c r="AQ186" i="21" s="1"/>
  <c r="U177" i="21"/>
  <c r="E98" i="21"/>
  <c r="E97" i="21" s="1"/>
  <c r="F97" i="21"/>
  <c r="X24" i="21"/>
  <c r="X186" i="21" s="1"/>
  <c r="BB24" i="21"/>
  <c r="BB186" i="21" s="1"/>
  <c r="AK24" i="21"/>
  <c r="AK186" i="21" s="1"/>
  <c r="AD134" i="21"/>
  <c r="AD130" i="21" s="1"/>
  <c r="N36" i="21"/>
  <c r="F122" i="21"/>
  <c r="R24" i="21"/>
  <c r="R186" i="21" s="1"/>
  <c r="BE24" i="21"/>
  <c r="BE186" i="21" s="1"/>
  <c r="T24" i="21"/>
  <c r="T186" i="21" s="1"/>
  <c r="E19" i="23"/>
  <c r="C20" i="23"/>
  <c r="E133" i="21"/>
  <c r="F132" i="21"/>
  <c r="F131" i="21" s="1"/>
  <c r="F180" i="21"/>
  <c r="E43" i="21"/>
  <c r="C43" i="21" s="1"/>
  <c r="F41" i="21"/>
  <c r="D25" i="21"/>
  <c r="E185" i="21"/>
  <c r="F184" i="21"/>
  <c r="C145" i="21"/>
  <c r="C144" i="21" s="1"/>
  <c r="E144" i="21"/>
  <c r="AD40" i="21"/>
  <c r="AD36" i="21" s="1"/>
  <c r="AD25" i="21" s="1"/>
  <c r="C42" i="21"/>
  <c r="E160" i="21"/>
  <c r="F159" i="21"/>
  <c r="C101" i="21"/>
  <c r="C100" i="21" s="1"/>
  <c r="E100" i="21"/>
  <c r="C123" i="21"/>
  <c r="C122" i="21" s="1"/>
  <c r="E122" i="21"/>
  <c r="H24" i="21"/>
  <c r="H186" i="21" s="1"/>
  <c r="U19" i="21"/>
  <c r="U11" i="21" s="1"/>
  <c r="U10" i="21" s="1"/>
  <c r="E20" i="21"/>
  <c r="E87" i="21"/>
  <c r="E150" i="21"/>
  <c r="C150" i="21" s="1"/>
  <c r="E180" i="21"/>
  <c r="O24" i="21"/>
  <c r="O186" i="21" s="1"/>
  <c r="BF24" i="21"/>
  <c r="BF186" i="21" s="1"/>
  <c r="E39" i="21"/>
  <c r="F38" i="21"/>
  <c r="D130" i="21"/>
  <c r="V25" i="21"/>
  <c r="E114" i="21"/>
  <c r="F113" i="21"/>
  <c r="M131" i="21"/>
  <c r="N130" i="21"/>
  <c r="M130" i="21" s="1"/>
  <c r="U131" i="21"/>
  <c r="V130" i="21"/>
  <c r="G40" i="21"/>
  <c r="I36" i="21"/>
  <c r="F135" i="21"/>
  <c r="AS24" i="21"/>
  <c r="AS186" i="21" s="1"/>
  <c r="C13" i="21"/>
  <c r="E12" i="21"/>
  <c r="AP24" i="21"/>
  <c r="AP186" i="21" s="1"/>
  <c r="BG14" i="12"/>
  <c r="AD14" i="12"/>
  <c r="U14" i="12" s="1"/>
  <c r="M14" i="12"/>
  <c r="G14" i="12"/>
  <c r="E85" i="21" l="1"/>
  <c r="C85" i="21" s="1"/>
  <c r="E137" i="12"/>
  <c r="C137" i="12" s="1"/>
  <c r="BG25" i="21"/>
  <c r="BG36" i="21"/>
  <c r="AD24" i="21"/>
  <c r="AD186" i="21" s="1"/>
  <c r="F134" i="21"/>
  <c r="F130" i="21" s="1"/>
  <c r="U130" i="21"/>
  <c r="F177" i="21"/>
  <c r="U40" i="21"/>
  <c r="F40" i="21"/>
  <c r="F36" i="21" s="1"/>
  <c r="F25" i="21" s="1"/>
  <c r="E117" i="21"/>
  <c r="E135" i="21"/>
  <c r="C29" i="21"/>
  <c r="E28" i="21"/>
  <c r="M36" i="21"/>
  <c r="M25" i="21" s="1"/>
  <c r="M24" i="21" s="1"/>
  <c r="M186" i="21" s="1"/>
  <c r="N25" i="21"/>
  <c r="N24" i="21" s="1"/>
  <c r="N186" i="21" s="1"/>
  <c r="E71" i="21"/>
  <c r="C71" i="21" s="1"/>
  <c r="E142" i="21"/>
  <c r="C143" i="21"/>
  <c r="C142" i="21" s="1"/>
  <c r="V24" i="21"/>
  <c r="V186" i="21" s="1"/>
  <c r="E41" i="21"/>
  <c r="E120" i="23"/>
  <c r="C19" i="23"/>
  <c r="C120" i="23" s="1"/>
  <c r="C114" i="21"/>
  <c r="C113" i="21" s="1"/>
  <c r="E113" i="21"/>
  <c r="I25" i="21"/>
  <c r="I24" i="21" s="1"/>
  <c r="I186" i="21" s="1"/>
  <c r="G36" i="21"/>
  <c r="G25" i="21" s="1"/>
  <c r="G24" i="21" s="1"/>
  <c r="G186" i="21" s="1"/>
  <c r="C185" i="21"/>
  <c r="C184" i="21" s="1"/>
  <c r="E184" i="21"/>
  <c r="E177" i="21" s="1"/>
  <c r="C177" i="21" s="1"/>
  <c r="D24" i="21"/>
  <c r="E159" i="21"/>
  <c r="C160" i="21"/>
  <c r="C159" i="21" s="1"/>
  <c r="BG24" i="21"/>
  <c r="BG186" i="21" s="1"/>
  <c r="BH186" i="21"/>
  <c r="E132" i="21"/>
  <c r="E131" i="21" s="1"/>
  <c r="C133" i="21"/>
  <c r="C132" i="21" s="1"/>
  <c r="U36" i="21"/>
  <c r="U25" i="21" s="1"/>
  <c r="C39" i="21"/>
  <c r="E38" i="21"/>
  <c r="E19" i="21"/>
  <c r="E11" i="21" s="1"/>
  <c r="C20" i="21"/>
  <c r="C19" i="21" s="1"/>
  <c r="C12" i="21"/>
  <c r="F14" i="12"/>
  <c r="E14" i="12" s="1"/>
  <c r="C14" i="12" s="1"/>
  <c r="BG133" i="12"/>
  <c r="AS133" i="12"/>
  <c r="AD133" i="12" s="1"/>
  <c r="U133" i="12" s="1"/>
  <c r="M133" i="12"/>
  <c r="G133" i="12"/>
  <c r="BG132" i="12"/>
  <c r="AS132" i="12"/>
  <c r="AD132" i="12" s="1"/>
  <c r="U132" i="12" s="1"/>
  <c r="M132" i="12"/>
  <c r="G132" i="12"/>
  <c r="BG131" i="12"/>
  <c r="AS131" i="12"/>
  <c r="AD131" i="12" s="1"/>
  <c r="U131" i="12" s="1"/>
  <c r="M131" i="12"/>
  <c r="G131" i="12"/>
  <c r="BG91" i="12"/>
  <c r="AD91" i="12"/>
  <c r="U91" i="12" s="1"/>
  <c r="M91" i="12"/>
  <c r="G91" i="12"/>
  <c r="BG90" i="12"/>
  <c r="AD90" i="12"/>
  <c r="U90" i="12" s="1"/>
  <c r="M90" i="12"/>
  <c r="G90" i="12"/>
  <c r="BG89" i="12"/>
  <c r="AD89" i="12"/>
  <c r="U89" i="12" s="1"/>
  <c r="M89" i="12"/>
  <c r="G89" i="12"/>
  <c r="U24" i="21" l="1"/>
  <c r="U186" i="21" s="1"/>
  <c r="F24" i="21"/>
  <c r="F186" i="21" s="1"/>
  <c r="E40" i="21"/>
  <c r="C40" i="21" s="1"/>
  <c r="E134" i="21"/>
  <c r="C134" i="21" s="1"/>
  <c r="C41" i="21"/>
  <c r="C28" i="21"/>
  <c r="E26" i="21"/>
  <c r="C26" i="21" s="1"/>
  <c r="C131" i="21"/>
  <c r="C38" i="21"/>
  <c r="E10" i="21"/>
  <c r="C11" i="21"/>
  <c r="D186" i="21"/>
  <c r="F90" i="12"/>
  <c r="E90" i="12" s="1"/>
  <c r="C90" i="12" s="1"/>
  <c r="F131" i="12"/>
  <c r="E131" i="12" s="1"/>
  <c r="C131" i="12" s="1"/>
  <c r="F133" i="12"/>
  <c r="E133" i="12" s="1"/>
  <c r="C133" i="12" s="1"/>
  <c r="F132" i="12"/>
  <c r="E132" i="12" s="1"/>
  <c r="C132" i="12" s="1"/>
  <c r="F89" i="12"/>
  <c r="E89" i="12" s="1"/>
  <c r="C89" i="12" s="1"/>
  <c r="F91" i="12"/>
  <c r="E91" i="12" s="1"/>
  <c r="C91" i="12" s="1"/>
  <c r="E130" i="21" l="1"/>
  <c r="C130" i="21" s="1"/>
  <c r="E36" i="21"/>
  <c r="E25" i="21" s="1"/>
  <c r="C10" i="21"/>
  <c r="C36" i="21" l="1"/>
  <c r="E24" i="21"/>
  <c r="C25" i="21"/>
  <c r="C24" i="21" l="1"/>
  <c r="C186" i="21" s="1"/>
  <c r="E186" i="21"/>
  <c r="BJ69" i="12" l="1"/>
  <c r="BI69" i="12"/>
  <c r="BH69" i="12"/>
  <c r="BF69" i="12"/>
  <c r="BE69" i="12"/>
  <c r="BD69" i="12"/>
  <c r="BC69" i="12"/>
  <c r="BB69" i="12"/>
  <c r="BA69" i="12"/>
  <c r="AZ69" i="12"/>
  <c r="AY69" i="12"/>
  <c r="AX69" i="12"/>
  <c r="AW69" i="12"/>
  <c r="AV69" i="12"/>
  <c r="AU69" i="12"/>
  <c r="AT69" i="12"/>
  <c r="AS69" i="12"/>
  <c r="AR69" i="12"/>
  <c r="AQ69" i="12"/>
  <c r="AP69" i="12"/>
  <c r="AO69" i="12"/>
  <c r="AN69" i="12"/>
  <c r="AM69" i="12"/>
  <c r="AL69" i="12"/>
  <c r="AK69" i="12"/>
  <c r="AJ69" i="12"/>
  <c r="AI69" i="12"/>
  <c r="AH69" i="12"/>
  <c r="AG69" i="12"/>
  <c r="AF69" i="12"/>
  <c r="AE69" i="12"/>
  <c r="AC69" i="12"/>
  <c r="AB69" i="12"/>
  <c r="AA69" i="12"/>
  <c r="Z69" i="12"/>
  <c r="Y69" i="12"/>
  <c r="X69" i="12"/>
  <c r="W69" i="12"/>
  <c r="V69" i="12"/>
  <c r="T69" i="12"/>
  <c r="S69" i="12"/>
  <c r="R69" i="12"/>
  <c r="Q69" i="12"/>
  <c r="P69" i="12"/>
  <c r="O69" i="12"/>
  <c r="N69" i="12"/>
  <c r="L69" i="12"/>
  <c r="K69" i="12"/>
  <c r="J69" i="12"/>
  <c r="I69" i="12"/>
  <c r="H69" i="12"/>
  <c r="BG101" i="12"/>
  <c r="AD101" i="12"/>
  <c r="U101" i="12" s="1"/>
  <c r="M101" i="12"/>
  <c r="G101" i="12"/>
  <c r="BL87" i="12"/>
  <c r="BK87" i="12"/>
  <c r="BJ87" i="12"/>
  <c r="BI87" i="12"/>
  <c r="BH87" i="12"/>
  <c r="BF87" i="12"/>
  <c r="BE87" i="12"/>
  <c r="BD87" i="12"/>
  <c r="BC87" i="12"/>
  <c r="BB87" i="12"/>
  <c r="BA87" i="12"/>
  <c r="AZ87" i="12"/>
  <c r="AY87" i="12"/>
  <c r="AX87" i="12"/>
  <c r="AW87" i="12"/>
  <c r="AV87" i="12"/>
  <c r="AU87" i="12"/>
  <c r="AT87" i="12"/>
  <c r="AS87" i="12"/>
  <c r="AR87" i="12"/>
  <c r="AQ87" i="12"/>
  <c r="AP87" i="12"/>
  <c r="AO87" i="12"/>
  <c r="AN87" i="12"/>
  <c r="AM87" i="12"/>
  <c r="AL87" i="12"/>
  <c r="AK87" i="12"/>
  <c r="AJ87" i="12"/>
  <c r="AI87" i="12"/>
  <c r="AH87" i="12"/>
  <c r="AG87" i="12"/>
  <c r="AF87" i="12"/>
  <c r="AE87" i="12"/>
  <c r="AC87" i="12"/>
  <c r="AB87" i="12"/>
  <c r="AA87" i="12"/>
  <c r="Z87" i="12"/>
  <c r="Y87" i="12"/>
  <c r="X87" i="12"/>
  <c r="W87" i="12"/>
  <c r="V87" i="12"/>
  <c r="T87" i="12"/>
  <c r="S87" i="12"/>
  <c r="R87" i="12"/>
  <c r="Q87" i="12"/>
  <c r="P87" i="12"/>
  <c r="O87" i="12"/>
  <c r="N87" i="12"/>
  <c r="L87" i="12"/>
  <c r="K87" i="12"/>
  <c r="J87" i="12"/>
  <c r="I87" i="12"/>
  <c r="H87" i="12"/>
  <c r="D87" i="12"/>
  <c r="BG88" i="12"/>
  <c r="AD88" i="12"/>
  <c r="U88" i="12" s="1"/>
  <c r="M88" i="12"/>
  <c r="G88" i="12"/>
  <c r="BG80" i="12"/>
  <c r="BG78" i="12" s="1"/>
  <c r="AD80" i="12"/>
  <c r="M80" i="12"/>
  <c r="M78" i="12" s="1"/>
  <c r="G80" i="12"/>
  <c r="G78" i="12" s="1"/>
  <c r="BL69" i="12"/>
  <c r="BK69" i="12"/>
  <c r="D69" i="12"/>
  <c r="BG77" i="12"/>
  <c r="AD77" i="12"/>
  <c r="U77" i="12" s="1"/>
  <c r="M77" i="12"/>
  <c r="G77" i="12"/>
  <c r="BG75" i="12"/>
  <c r="AD75" i="12"/>
  <c r="U75" i="12" s="1"/>
  <c r="M75" i="12"/>
  <c r="G75" i="12"/>
  <c r="BG73" i="12"/>
  <c r="AD73" i="12"/>
  <c r="U73" i="12" s="1"/>
  <c r="M73" i="12"/>
  <c r="G73" i="12"/>
  <c r="BG70" i="12"/>
  <c r="AD70" i="12"/>
  <c r="U70" i="12" s="1"/>
  <c r="M70" i="12"/>
  <c r="G70" i="12"/>
  <c r="BG134" i="12"/>
  <c r="AS134" i="12"/>
  <c r="AD134" i="12" s="1"/>
  <c r="U134" i="12" s="1"/>
  <c r="M134" i="12"/>
  <c r="G134" i="12"/>
  <c r="BG130" i="12"/>
  <c r="AS130" i="12"/>
  <c r="AD130" i="12" s="1"/>
  <c r="U130" i="12" s="1"/>
  <c r="M130" i="12"/>
  <c r="G130" i="12"/>
  <c r="BG15" i="12"/>
  <c r="AD15" i="12"/>
  <c r="U15" i="12" s="1"/>
  <c r="M15" i="12"/>
  <c r="G15" i="12"/>
  <c r="U80" i="12" l="1"/>
  <c r="U78" i="12" s="1"/>
  <c r="AD78" i="12"/>
  <c r="G69" i="12"/>
  <c r="BG69" i="12"/>
  <c r="M87" i="12"/>
  <c r="M69" i="12"/>
  <c r="AD69" i="12"/>
  <c r="F77" i="12"/>
  <c r="E77" i="12" s="1"/>
  <c r="C77" i="12" s="1"/>
  <c r="F101" i="12"/>
  <c r="E101" i="12" s="1"/>
  <c r="C101" i="12" s="1"/>
  <c r="BG87" i="12"/>
  <c r="F75" i="12"/>
  <c r="E75" i="12" s="1"/>
  <c r="C75" i="12" s="1"/>
  <c r="F80" i="12"/>
  <c r="F78" i="12" s="1"/>
  <c r="AD87" i="12"/>
  <c r="U87" i="12" s="1"/>
  <c r="F73" i="12"/>
  <c r="E73" i="12" s="1"/>
  <c r="C73" i="12" s="1"/>
  <c r="F88" i="12"/>
  <c r="G87" i="12"/>
  <c r="F70" i="12"/>
  <c r="F134" i="12"/>
  <c r="E134" i="12" s="1"/>
  <c r="C134" i="12" s="1"/>
  <c r="F15" i="12"/>
  <c r="E15" i="12" s="1"/>
  <c r="C15" i="12" s="1"/>
  <c r="F130" i="12"/>
  <c r="E130" i="12" s="1"/>
  <c r="C130" i="12" s="1"/>
  <c r="U69" i="12" l="1"/>
  <c r="E80" i="12"/>
  <c r="C80" i="12" s="1"/>
  <c r="F69" i="12"/>
  <c r="F87" i="12"/>
  <c r="E88" i="12"/>
  <c r="C88" i="12" s="1"/>
  <c r="E70" i="12"/>
  <c r="C70" i="12" s="1"/>
  <c r="BJ17" i="20"/>
  <c r="BI17" i="20"/>
  <c r="BH17" i="20"/>
  <c r="BF17" i="20"/>
  <c r="BE17" i="20"/>
  <c r="BD17" i="20"/>
  <c r="BC17" i="20"/>
  <c r="BB17" i="20"/>
  <c r="BA17" i="20"/>
  <c r="AZ17" i="20"/>
  <c r="AY17" i="20"/>
  <c r="AX17" i="20"/>
  <c r="AW17" i="20"/>
  <c r="AV17" i="20"/>
  <c r="AU17" i="20"/>
  <c r="AT17" i="20"/>
  <c r="AR17" i="20"/>
  <c r="AQ17" i="20"/>
  <c r="AP17" i="20"/>
  <c r="AO17" i="20"/>
  <c r="AN17" i="20"/>
  <c r="AM17" i="20"/>
  <c r="AL17" i="20"/>
  <c r="AK17" i="20"/>
  <c r="AJ17" i="20"/>
  <c r="AI17" i="20"/>
  <c r="AH17" i="20"/>
  <c r="AG17" i="20"/>
  <c r="AF17" i="20"/>
  <c r="AE17" i="20"/>
  <c r="AC17" i="20"/>
  <c r="AB17" i="20"/>
  <c r="AA17" i="20"/>
  <c r="Z17" i="20"/>
  <c r="Y17" i="20"/>
  <c r="X17" i="20"/>
  <c r="W17" i="20"/>
  <c r="V17" i="20"/>
  <c r="T17" i="20"/>
  <c r="S17" i="20"/>
  <c r="R17" i="20"/>
  <c r="Q17" i="20"/>
  <c r="P17" i="20"/>
  <c r="O17" i="20"/>
  <c r="N17" i="20"/>
  <c r="L17" i="20"/>
  <c r="J17" i="20"/>
  <c r="I17" i="20"/>
  <c r="H17" i="20"/>
  <c r="D17" i="20"/>
  <c r="K17" i="20"/>
  <c r="BG16" i="20"/>
  <c r="U16" i="20"/>
  <c r="M16" i="20"/>
  <c r="G16" i="20"/>
  <c r="BG15" i="20"/>
  <c r="U15" i="20"/>
  <c r="M15" i="20"/>
  <c r="G15" i="20"/>
  <c r="BG14" i="20"/>
  <c r="AD14" i="20"/>
  <c r="U14" i="20" s="1"/>
  <c r="M14" i="20"/>
  <c r="G14" i="20"/>
  <c r="BG13" i="20"/>
  <c r="AD13" i="20"/>
  <c r="U13" i="20" s="1"/>
  <c r="M13" i="20"/>
  <c r="G13" i="20"/>
  <c r="BG12" i="20"/>
  <c r="U12" i="20"/>
  <c r="M12" i="20"/>
  <c r="F12" i="20" s="1"/>
  <c r="G12" i="20"/>
  <c r="BG11" i="20"/>
  <c r="AS11" i="20"/>
  <c r="AD11" i="20" s="1"/>
  <c r="U11" i="20" s="1"/>
  <c r="M11" i="20"/>
  <c r="G11" i="20"/>
  <c r="BG10" i="20"/>
  <c r="AD10" i="20"/>
  <c r="U10" i="20" s="1"/>
  <c r="M10" i="20"/>
  <c r="G10" i="20"/>
  <c r="E69" i="12" l="1"/>
  <c r="C69" i="12" s="1"/>
  <c r="E87" i="12"/>
  <c r="C87" i="12" s="1"/>
  <c r="E78" i="12"/>
  <c r="C78" i="12" s="1"/>
  <c r="F11" i="20"/>
  <c r="F15" i="20"/>
  <c r="E15" i="20" s="1"/>
  <c r="F14" i="20"/>
  <c r="E12" i="20"/>
  <c r="C12" i="20" s="1"/>
  <c r="E11" i="20"/>
  <c r="C11" i="20" s="1"/>
  <c r="F13" i="20"/>
  <c r="E13" i="20" s="1"/>
  <c r="F10" i="20"/>
  <c r="E10" i="20" s="1"/>
  <c r="C10" i="20" s="1"/>
  <c r="F16" i="20"/>
  <c r="E16" i="20" s="1"/>
  <c r="C16" i="20" s="1"/>
  <c r="M17" i="20"/>
  <c r="BG17" i="20"/>
  <c r="E14" i="20"/>
  <c r="C14" i="20" s="1"/>
  <c r="G17" i="20"/>
  <c r="AD17" i="20"/>
  <c r="AS17" i="20"/>
  <c r="C203" i="18"/>
  <c r="BG199" i="18"/>
  <c r="AD199" i="18"/>
  <c r="U199" i="18" s="1"/>
  <c r="M199" i="18"/>
  <c r="G199" i="18"/>
  <c r="BG198" i="18"/>
  <c r="AD198" i="18"/>
  <c r="U198" i="18" s="1"/>
  <c r="M198" i="18"/>
  <c r="G198" i="18"/>
  <c r="BG197" i="18"/>
  <c r="AD197" i="18"/>
  <c r="U197" i="18" s="1"/>
  <c r="M197" i="18"/>
  <c r="G197" i="18"/>
  <c r="BG196" i="18"/>
  <c r="AD196" i="18"/>
  <c r="U196" i="18" s="1"/>
  <c r="M196" i="18"/>
  <c r="G196" i="18"/>
  <c r="BG195" i="18"/>
  <c r="AD195" i="18"/>
  <c r="U195" i="18" s="1"/>
  <c r="M195" i="18"/>
  <c r="G195" i="18"/>
  <c r="BG194" i="18"/>
  <c r="AD194" i="18"/>
  <c r="U194" i="18" s="1"/>
  <c r="M194" i="18"/>
  <c r="G194" i="18"/>
  <c r="BG193" i="18"/>
  <c r="AD193" i="18"/>
  <c r="U193" i="18" s="1"/>
  <c r="M193" i="18"/>
  <c r="G193" i="18"/>
  <c r="BG192" i="18"/>
  <c r="AD192" i="18"/>
  <c r="U192" i="18" s="1"/>
  <c r="M192" i="18"/>
  <c r="G192" i="18"/>
  <c r="BG191" i="18"/>
  <c r="AD191" i="18"/>
  <c r="U191" i="18" s="1"/>
  <c r="M191" i="18"/>
  <c r="G191" i="18"/>
  <c r="BG190" i="18"/>
  <c r="AD190" i="18"/>
  <c r="M190" i="18"/>
  <c r="G190" i="18"/>
  <c r="BJ189" i="18"/>
  <c r="BI189" i="18"/>
  <c r="BH189" i="18"/>
  <c r="BF189" i="18"/>
  <c r="BE189" i="18"/>
  <c r="BD189" i="18"/>
  <c r="BC189" i="18"/>
  <c r="BB189" i="18"/>
  <c r="BA189" i="18"/>
  <c r="AZ189" i="18"/>
  <c r="AY189" i="18"/>
  <c r="AX189" i="18"/>
  <c r="AW189" i="18"/>
  <c r="AV189" i="18"/>
  <c r="AU189" i="18"/>
  <c r="AT189" i="18"/>
  <c r="AS189" i="18"/>
  <c r="AR189" i="18"/>
  <c r="AQ189" i="18"/>
  <c r="AP189" i="18"/>
  <c r="AO189" i="18"/>
  <c r="AN189" i="18"/>
  <c r="AM189" i="18"/>
  <c r="AL189" i="18"/>
  <c r="AK189" i="18"/>
  <c r="AJ189" i="18"/>
  <c r="AI189" i="18"/>
  <c r="AH189" i="18"/>
  <c r="AG189" i="18"/>
  <c r="AF189" i="18"/>
  <c r="AE189" i="18"/>
  <c r="AC189" i="18"/>
  <c r="AB189" i="18"/>
  <c r="AA189" i="18"/>
  <c r="Z189" i="18"/>
  <c r="Y189" i="18"/>
  <c r="X189" i="18"/>
  <c r="W189" i="18"/>
  <c r="V189" i="18"/>
  <c r="T189" i="18"/>
  <c r="S189" i="18"/>
  <c r="R189" i="18"/>
  <c r="Q189" i="18"/>
  <c r="P189" i="18"/>
  <c r="O189" i="18"/>
  <c r="N189" i="18"/>
  <c r="L189" i="18"/>
  <c r="K189" i="18"/>
  <c r="J189" i="18"/>
  <c r="I189" i="18"/>
  <c r="H189" i="18"/>
  <c r="D189" i="18"/>
  <c r="BG188" i="18"/>
  <c r="AD188" i="18"/>
  <c r="U188" i="18" s="1"/>
  <c r="M188" i="18"/>
  <c r="G188" i="18"/>
  <c r="BG187" i="18"/>
  <c r="AD187" i="18"/>
  <c r="AD186" i="18" s="1"/>
  <c r="M187" i="18"/>
  <c r="G187" i="18"/>
  <c r="BJ186" i="18"/>
  <c r="BI186" i="18"/>
  <c r="BH186" i="18"/>
  <c r="BF186" i="18"/>
  <c r="BE186" i="18"/>
  <c r="BD186" i="18"/>
  <c r="BC186" i="18"/>
  <c r="BB186" i="18"/>
  <c r="BA186" i="18"/>
  <c r="AZ186" i="18"/>
  <c r="AY186" i="18"/>
  <c r="AX186" i="18"/>
  <c r="AW186" i="18"/>
  <c r="AV186" i="18"/>
  <c r="AU186" i="18"/>
  <c r="AT186" i="18"/>
  <c r="AS186" i="18"/>
  <c r="AR186" i="18"/>
  <c r="AQ186" i="18"/>
  <c r="AP186" i="18"/>
  <c r="AO186" i="18"/>
  <c r="AN186" i="18"/>
  <c r="AM186" i="18"/>
  <c r="AL186" i="18"/>
  <c r="AK186" i="18"/>
  <c r="AJ186" i="18"/>
  <c r="AI186" i="18"/>
  <c r="AH186" i="18"/>
  <c r="AG186" i="18"/>
  <c r="AF186" i="18"/>
  <c r="AE186" i="18"/>
  <c r="AC186" i="18"/>
  <c r="AB186" i="18"/>
  <c r="AA186" i="18"/>
  <c r="Z186" i="18"/>
  <c r="Y186" i="18"/>
  <c r="X186" i="18"/>
  <c r="W186" i="18"/>
  <c r="V186" i="18"/>
  <c r="T186" i="18"/>
  <c r="S186" i="18"/>
  <c r="R186" i="18"/>
  <c r="Q186" i="18"/>
  <c r="P186" i="18"/>
  <c r="O186" i="18"/>
  <c r="N186" i="18"/>
  <c r="L186" i="18"/>
  <c r="K186" i="18"/>
  <c r="J186" i="18"/>
  <c r="I186" i="18"/>
  <c r="H186" i="18"/>
  <c r="D186" i="18"/>
  <c r="BG184" i="18"/>
  <c r="AD184" i="18"/>
  <c r="U184" i="18" s="1"/>
  <c r="M184" i="18"/>
  <c r="G184" i="18"/>
  <c r="BG183" i="18"/>
  <c r="AD183" i="18"/>
  <c r="U183" i="18" s="1"/>
  <c r="M183" i="18"/>
  <c r="G183" i="18"/>
  <c r="BG182" i="18"/>
  <c r="AD182" i="18"/>
  <c r="U182" i="18" s="1"/>
  <c r="M182" i="18"/>
  <c r="G182" i="18"/>
  <c r="BG181" i="18"/>
  <c r="AD181" i="18"/>
  <c r="U181" i="18" s="1"/>
  <c r="M181" i="18"/>
  <c r="G181" i="18"/>
  <c r="BG180" i="18"/>
  <c r="AD180" i="18"/>
  <c r="U180" i="18" s="1"/>
  <c r="M180" i="18"/>
  <c r="G180" i="18"/>
  <c r="BG179" i="18"/>
  <c r="AD179" i="18"/>
  <c r="U179" i="18" s="1"/>
  <c r="M179" i="18"/>
  <c r="G179" i="18"/>
  <c r="BG178" i="18"/>
  <c r="AD178" i="18"/>
  <c r="U178" i="18" s="1"/>
  <c r="M178" i="18"/>
  <c r="G178" i="18"/>
  <c r="BG177" i="18"/>
  <c r="AD177" i="18"/>
  <c r="U177" i="18" s="1"/>
  <c r="M177" i="18"/>
  <c r="G177" i="18"/>
  <c r="BG176" i="18"/>
  <c r="AD176" i="18"/>
  <c r="U176" i="18" s="1"/>
  <c r="M176" i="18"/>
  <c r="G176" i="18"/>
  <c r="BG175" i="18"/>
  <c r="AD175" i="18"/>
  <c r="U175" i="18" s="1"/>
  <c r="M175" i="18"/>
  <c r="G175" i="18"/>
  <c r="BG174" i="18"/>
  <c r="AD174" i="18"/>
  <c r="U174" i="18" s="1"/>
  <c r="M174" i="18"/>
  <c r="G174" i="18"/>
  <c r="BG173" i="18"/>
  <c r="AD173" i="18"/>
  <c r="U173" i="18" s="1"/>
  <c r="M173" i="18"/>
  <c r="G173" i="18"/>
  <c r="BG172" i="18"/>
  <c r="AD172" i="18"/>
  <c r="U172" i="18" s="1"/>
  <c r="M172" i="18"/>
  <c r="G172" i="18"/>
  <c r="BG171" i="18"/>
  <c r="AD171" i="18"/>
  <c r="U171" i="18" s="1"/>
  <c r="M171" i="18"/>
  <c r="G171" i="18"/>
  <c r="BG170" i="18"/>
  <c r="AD170" i="18"/>
  <c r="U170" i="18" s="1"/>
  <c r="M170" i="18"/>
  <c r="G170" i="18"/>
  <c r="BG169" i="18"/>
  <c r="AD169" i="18"/>
  <c r="U169" i="18" s="1"/>
  <c r="M169" i="18"/>
  <c r="G169" i="18"/>
  <c r="BG168" i="18"/>
  <c r="AD168" i="18"/>
  <c r="U168" i="18" s="1"/>
  <c r="M168" i="18"/>
  <c r="G168" i="18"/>
  <c r="BG167" i="18"/>
  <c r="AD167" i="18"/>
  <c r="U167" i="18" s="1"/>
  <c r="M167" i="18"/>
  <c r="G167" i="18"/>
  <c r="BG166" i="18"/>
  <c r="AD166" i="18"/>
  <c r="U166" i="18" s="1"/>
  <c r="M166" i="18"/>
  <c r="G166" i="18"/>
  <c r="BJ165" i="18"/>
  <c r="BI165" i="18"/>
  <c r="BH165" i="18"/>
  <c r="BF165" i="18"/>
  <c r="BE165" i="18"/>
  <c r="BD165" i="18"/>
  <c r="BC165" i="18"/>
  <c r="BB165" i="18"/>
  <c r="BA165" i="18"/>
  <c r="AZ165" i="18"/>
  <c r="AY165" i="18"/>
  <c r="AX165" i="18"/>
  <c r="AW165" i="18"/>
  <c r="AV165" i="18"/>
  <c r="AU165" i="18"/>
  <c r="AT165" i="18"/>
  <c r="AS165" i="18"/>
  <c r="AR165" i="18"/>
  <c r="AQ165" i="18"/>
  <c r="AP165" i="18"/>
  <c r="AO165" i="18"/>
  <c r="AN165" i="18"/>
  <c r="AM165" i="18"/>
  <c r="AL165" i="18"/>
  <c r="AK165" i="18"/>
  <c r="AJ165" i="18"/>
  <c r="AI165" i="18"/>
  <c r="AH165" i="18"/>
  <c r="AG165" i="18"/>
  <c r="AF165" i="18"/>
  <c r="AE165" i="18"/>
  <c r="AC165" i="18"/>
  <c r="AB165" i="18"/>
  <c r="AA165" i="18"/>
  <c r="Z165" i="18"/>
  <c r="Y165" i="18"/>
  <c r="X165" i="18"/>
  <c r="W165" i="18"/>
  <c r="V165" i="18"/>
  <c r="T165" i="18"/>
  <c r="S165" i="18"/>
  <c r="R165" i="18"/>
  <c r="Q165" i="18"/>
  <c r="P165" i="18"/>
  <c r="O165" i="18"/>
  <c r="N165" i="18"/>
  <c r="L165" i="18"/>
  <c r="K165" i="18"/>
  <c r="J165" i="18"/>
  <c r="I165" i="18"/>
  <c r="H165" i="18"/>
  <c r="D165" i="18"/>
  <c r="BG164" i="18"/>
  <c r="AD164" i="18"/>
  <c r="U164" i="18" s="1"/>
  <c r="M164" i="18"/>
  <c r="G164" i="18"/>
  <c r="BG163" i="18"/>
  <c r="AD163" i="18"/>
  <c r="U163" i="18" s="1"/>
  <c r="M163" i="18"/>
  <c r="G163" i="18"/>
  <c r="BG162" i="18"/>
  <c r="U162" i="18"/>
  <c r="M162" i="18"/>
  <c r="G162" i="18"/>
  <c r="BG161" i="18"/>
  <c r="U161" i="18"/>
  <c r="M161" i="18"/>
  <c r="G161" i="18"/>
  <c r="BG160" i="18"/>
  <c r="AD160" i="18"/>
  <c r="U160" i="18" s="1"/>
  <c r="M160" i="18"/>
  <c r="G160" i="18"/>
  <c r="BG159" i="18"/>
  <c r="AD159" i="18"/>
  <c r="U159" i="18" s="1"/>
  <c r="M159" i="18"/>
  <c r="G159" i="18"/>
  <c r="BG158" i="18"/>
  <c r="AD158" i="18"/>
  <c r="U158" i="18" s="1"/>
  <c r="M158" i="18"/>
  <c r="G158" i="18"/>
  <c r="BG157" i="18"/>
  <c r="AD157" i="18"/>
  <c r="U157" i="18" s="1"/>
  <c r="M157" i="18"/>
  <c r="G157" i="18"/>
  <c r="BG156" i="18"/>
  <c r="AD156" i="18"/>
  <c r="U156" i="18" s="1"/>
  <c r="M156" i="18"/>
  <c r="G156" i="18"/>
  <c r="BG155" i="18"/>
  <c r="AD155" i="18"/>
  <c r="U155" i="18" s="1"/>
  <c r="M155" i="18"/>
  <c r="G155" i="18"/>
  <c r="BG154" i="18"/>
  <c r="AD154" i="18"/>
  <c r="U154" i="18" s="1"/>
  <c r="M154" i="18"/>
  <c r="G154" i="18"/>
  <c r="BJ153" i="18"/>
  <c r="BI153" i="18"/>
  <c r="BH153" i="18"/>
  <c r="BF153" i="18"/>
  <c r="BE153" i="18"/>
  <c r="BD153" i="18"/>
  <c r="BC153" i="18"/>
  <c r="BB153" i="18"/>
  <c r="BA153" i="18"/>
  <c r="AZ153" i="18"/>
  <c r="AY153" i="18"/>
  <c r="AX153" i="18"/>
  <c r="AW153" i="18"/>
  <c r="AV153" i="18"/>
  <c r="AU153" i="18"/>
  <c r="AT153" i="18"/>
  <c r="AS153" i="18"/>
  <c r="AR153" i="18"/>
  <c r="AQ153" i="18"/>
  <c r="AP153" i="18"/>
  <c r="AO153" i="18"/>
  <c r="AN153" i="18"/>
  <c r="AM153" i="18"/>
  <c r="AL153" i="18"/>
  <c r="AK153" i="18"/>
  <c r="AJ153" i="18"/>
  <c r="AI153" i="18"/>
  <c r="AH153" i="18"/>
  <c r="AG153" i="18"/>
  <c r="AF153" i="18"/>
  <c r="AE153" i="18"/>
  <c r="AC153" i="18"/>
  <c r="AB153" i="18"/>
  <c r="AA153" i="18"/>
  <c r="Z153" i="18"/>
  <c r="Y153" i="18"/>
  <c r="X153" i="18"/>
  <c r="W153" i="18"/>
  <c r="V153" i="18"/>
  <c r="T153" i="18"/>
  <c r="S153" i="18"/>
  <c r="R153" i="18"/>
  <c r="Q153" i="18"/>
  <c r="P153" i="18"/>
  <c r="O153" i="18"/>
  <c r="N153" i="18"/>
  <c r="L153" i="18"/>
  <c r="K153" i="18"/>
  <c r="J153" i="18"/>
  <c r="I153" i="18"/>
  <c r="H153" i="18"/>
  <c r="D153" i="18"/>
  <c r="D142" i="18" s="1"/>
  <c r="BJ152" i="18"/>
  <c r="BI152" i="18"/>
  <c r="BH152" i="18"/>
  <c r="BF152" i="18"/>
  <c r="BE152" i="18"/>
  <c r="BD152" i="18"/>
  <c r="BC152" i="18"/>
  <c r="BB152" i="18"/>
  <c r="BA152" i="18"/>
  <c r="AZ152" i="18"/>
  <c r="AY152" i="18"/>
  <c r="AX152" i="18"/>
  <c r="AW152" i="18"/>
  <c r="AV152" i="18"/>
  <c r="AU152" i="18"/>
  <c r="AT152" i="18"/>
  <c r="AS152" i="18"/>
  <c r="AR152" i="18"/>
  <c r="AQ152" i="18"/>
  <c r="AP152" i="18"/>
  <c r="AO152" i="18"/>
  <c r="AN152" i="18"/>
  <c r="AM152" i="18"/>
  <c r="AL152" i="18"/>
  <c r="AK152" i="18"/>
  <c r="AJ152" i="18"/>
  <c r="AI152" i="18"/>
  <c r="AH152" i="18"/>
  <c r="AG152" i="18"/>
  <c r="AF152" i="18"/>
  <c r="AE152" i="18"/>
  <c r="AD152" i="18"/>
  <c r="AC152" i="18"/>
  <c r="AB152" i="18"/>
  <c r="AA152" i="18"/>
  <c r="Z152" i="18"/>
  <c r="Y152" i="18"/>
  <c r="X152" i="18"/>
  <c r="W152" i="18"/>
  <c r="V152" i="18"/>
  <c r="T152" i="18"/>
  <c r="S152" i="18"/>
  <c r="R152" i="18"/>
  <c r="Q152" i="18"/>
  <c r="P152" i="18"/>
  <c r="O152" i="18"/>
  <c r="N152" i="18"/>
  <c r="L152" i="18"/>
  <c r="K152" i="18"/>
  <c r="J152" i="18"/>
  <c r="I152" i="18"/>
  <c r="H152" i="18"/>
  <c r="F152" i="18"/>
  <c r="BG151" i="18"/>
  <c r="AD151" i="18"/>
  <c r="U151" i="18" s="1"/>
  <c r="M151" i="18"/>
  <c r="G151" i="18"/>
  <c r="BJ150" i="18"/>
  <c r="BI150" i="18"/>
  <c r="BH150" i="18"/>
  <c r="BF150" i="18"/>
  <c r="BE150" i="18"/>
  <c r="BD150" i="18"/>
  <c r="BC150" i="18"/>
  <c r="BB150" i="18"/>
  <c r="BA150" i="18"/>
  <c r="AZ150" i="18"/>
  <c r="AY150" i="18"/>
  <c r="AX150" i="18"/>
  <c r="AW150" i="18"/>
  <c r="AV150" i="18"/>
  <c r="AU150" i="18"/>
  <c r="AT150" i="18"/>
  <c r="AS150" i="18"/>
  <c r="AR150" i="18"/>
  <c r="AQ150" i="18"/>
  <c r="AP150" i="18"/>
  <c r="AO150" i="18"/>
  <c r="AN150" i="18"/>
  <c r="AM150" i="18"/>
  <c r="AL150" i="18"/>
  <c r="AK150" i="18"/>
  <c r="AJ150" i="18"/>
  <c r="AI150" i="18"/>
  <c r="AH150" i="18"/>
  <c r="AG150" i="18"/>
  <c r="AF150" i="18"/>
  <c r="AE150" i="18"/>
  <c r="AC150" i="18"/>
  <c r="AB150" i="18"/>
  <c r="AA150" i="18"/>
  <c r="Z150" i="18"/>
  <c r="Y150" i="18"/>
  <c r="X150" i="18"/>
  <c r="W150" i="18"/>
  <c r="V150" i="18"/>
  <c r="T150" i="18"/>
  <c r="S150" i="18"/>
  <c r="R150" i="18"/>
  <c r="Q150" i="18"/>
  <c r="P150" i="18"/>
  <c r="O150" i="18"/>
  <c r="N150" i="18"/>
  <c r="L150" i="18"/>
  <c r="K150" i="18"/>
  <c r="J150" i="18"/>
  <c r="I150" i="18"/>
  <c r="H150" i="18"/>
  <c r="BG149" i="18"/>
  <c r="AD149" i="18"/>
  <c r="U149" i="18" s="1"/>
  <c r="M149" i="18"/>
  <c r="G149" i="18"/>
  <c r="BG148" i="18"/>
  <c r="AD148" i="18"/>
  <c r="U148" i="18" s="1"/>
  <c r="M148" i="18"/>
  <c r="G148" i="18"/>
  <c r="BG147" i="18"/>
  <c r="AD147" i="18"/>
  <c r="U147" i="18" s="1"/>
  <c r="M147" i="18"/>
  <c r="G147" i="18"/>
  <c r="BG146" i="18"/>
  <c r="AD146" i="18"/>
  <c r="U146" i="18" s="1"/>
  <c r="M146" i="18"/>
  <c r="G146" i="18"/>
  <c r="BG145" i="18"/>
  <c r="AD145" i="18"/>
  <c r="U145" i="18" s="1"/>
  <c r="M145" i="18"/>
  <c r="G145" i="18"/>
  <c r="BG144" i="18"/>
  <c r="AD144" i="18"/>
  <c r="M144" i="18"/>
  <c r="G144" i="18"/>
  <c r="BJ143" i="18"/>
  <c r="BI143" i="18"/>
  <c r="BH143" i="18"/>
  <c r="BF143" i="18"/>
  <c r="BE143" i="18"/>
  <c r="BD143" i="18"/>
  <c r="BC143" i="18"/>
  <c r="BB143" i="18"/>
  <c r="BA143" i="18"/>
  <c r="AZ143" i="18"/>
  <c r="AY143" i="18"/>
  <c r="AX143" i="18"/>
  <c r="AW143" i="18"/>
  <c r="AV143" i="18"/>
  <c r="AU143" i="18"/>
  <c r="AT143" i="18"/>
  <c r="AS143" i="18"/>
  <c r="AR143" i="18"/>
  <c r="AQ143" i="18"/>
  <c r="AP143" i="18"/>
  <c r="AO143" i="18"/>
  <c r="AN143" i="18"/>
  <c r="AM143" i="18"/>
  <c r="AL143" i="18"/>
  <c r="AK143" i="18"/>
  <c r="AJ143" i="18"/>
  <c r="AI143" i="18"/>
  <c r="AH143" i="18"/>
  <c r="AG143" i="18"/>
  <c r="AF143" i="18"/>
  <c r="AE143" i="18"/>
  <c r="AC143" i="18"/>
  <c r="AB143" i="18"/>
  <c r="AA143" i="18"/>
  <c r="Z143" i="18"/>
  <c r="Y143" i="18"/>
  <c r="X143" i="18"/>
  <c r="W143" i="18"/>
  <c r="V143" i="18"/>
  <c r="T143" i="18"/>
  <c r="S143" i="18"/>
  <c r="R143" i="18"/>
  <c r="Q143" i="18"/>
  <c r="P143" i="18"/>
  <c r="O143" i="18"/>
  <c r="N143" i="18"/>
  <c r="L143" i="18"/>
  <c r="K143" i="18"/>
  <c r="J143" i="18"/>
  <c r="I143" i="18"/>
  <c r="H143" i="18"/>
  <c r="BG141" i="18"/>
  <c r="U141" i="18"/>
  <c r="M141" i="18"/>
  <c r="G141" i="18"/>
  <c r="BJ140" i="18"/>
  <c r="BJ139" i="18" s="1"/>
  <c r="BI140" i="18"/>
  <c r="BI139" i="18" s="1"/>
  <c r="BH140" i="18"/>
  <c r="BH139" i="18" s="1"/>
  <c r="BF140" i="18"/>
  <c r="BF139" i="18" s="1"/>
  <c r="BE140" i="18"/>
  <c r="BE139" i="18" s="1"/>
  <c r="BD140" i="18"/>
  <c r="BD139" i="18" s="1"/>
  <c r="BC140" i="18"/>
  <c r="BC139" i="18" s="1"/>
  <c r="BB140" i="18"/>
  <c r="BB139" i="18" s="1"/>
  <c r="BA140" i="18"/>
  <c r="BA139" i="18" s="1"/>
  <c r="AZ140" i="18"/>
  <c r="AZ139" i="18" s="1"/>
  <c r="AY140" i="18"/>
  <c r="AY139" i="18" s="1"/>
  <c r="AX140" i="18"/>
  <c r="AX139" i="18" s="1"/>
  <c r="AW140" i="18"/>
  <c r="AW139" i="18" s="1"/>
  <c r="AV140" i="18"/>
  <c r="AV139" i="18" s="1"/>
  <c r="AU140" i="18"/>
  <c r="AU139" i="18" s="1"/>
  <c r="AT140" i="18"/>
  <c r="AT139" i="18" s="1"/>
  <c r="AS140" i="18"/>
  <c r="AS139" i="18" s="1"/>
  <c r="AR140" i="18"/>
  <c r="AR139" i="18" s="1"/>
  <c r="AQ140" i="18"/>
  <c r="AQ139" i="18" s="1"/>
  <c r="AP140" i="18"/>
  <c r="AP139" i="18" s="1"/>
  <c r="AO140" i="18"/>
  <c r="AO139" i="18" s="1"/>
  <c r="AN140" i="18"/>
  <c r="AN139" i="18" s="1"/>
  <c r="AM140" i="18"/>
  <c r="AM139" i="18" s="1"/>
  <c r="AL140" i="18"/>
  <c r="AL139" i="18" s="1"/>
  <c r="AK140" i="18"/>
  <c r="AK139" i="18" s="1"/>
  <c r="AJ140" i="18"/>
  <c r="AJ139" i="18" s="1"/>
  <c r="AI140" i="18"/>
  <c r="AI139" i="18" s="1"/>
  <c r="AH140" i="18"/>
  <c r="AH139" i="18" s="1"/>
  <c r="AG140" i="18"/>
  <c r="AG139" i="18" s="1"/>
  <c r="AF140" i="18"/>
  <c r="AF139" i="18" s="1"/>
  <c r="AE140" i="18"/>
  <c r="AE139" i="18" s="1"/>
  <c r="AD140" i="18"/>
  <c r="AD139" i="18" s="1"/>
  <c r="AC140" i="18"/>
  <c r="AC139" i="18" s="1"/>
  <c r="AB140" i="18"/>
  <c r="AB139" i="18" s="1"/>
  <c r="AA140" i="18"/>
  <c r="AA139" i="18" s="1"/>
  <c r="Z140" i="18"/>
  <c r="Z139" i="18" s="1"/>
  <c r="Y140" i="18"/>
  <c r="Y139" i="18" s="1"/>
  <c r="X140" i="18"/>
  <c r="X139" i="18" s="1"/>
  <c r="W140" i="18"/>
  <c r="W139" i="18" s="1"/>
  <c r="V140" i="18"/>
  <c r="V139" i="18" s="1"/>
  <c r="T140" i="18"/>
  <c r="T139" i="18" s="1"/>
  <c r="S140" i="18"/>
  <c r="S139" i="18" s="1"/>
  <c r="R140" i="18"/>
  <c r="R139" i="18" s="1"/>
  <c r="Q140" i="18"/>
  <c r="Q139" i="18" s="1"/>
  <c r="P140" i="18"/>
  <c r="P139" i="18" s="1"/>
  <c r="O140" i="18"/>
  <c r="O139" i="18" s="1"/>
  <c r="N140" i="18"/>
  <c r="N139" i="18" s="1"/>
  <c r="L140" i="18"/>
  <c r="L139" i="18" s="1"/>
  <c r="K140" i="18"/>
  <c r="K139" i="18" s="1"/>
  <c r="J140" i="18"/>
  <c r="J139" i="18" s="1"/>
  <c r="I140" i="18"/>
  <c r="I139" i="18" s="1"/>
  <c r="H140" i="18"/>
  <c r="H139" i="18" s="1"/>
  <c r="D140" i="18"/>
  <c r="D139" i="18" s="1"/>
  <c r="BG137" i="18"/>
  <c r="AD137" i="18"/>
  <c r="U137" i="18" s="1"/>
  <c r="M137" i="18"/>
  <c r="G137" i="18"/>
  <c r="BG136" i="18"/>
  <c r="AD136" i="18"/>
  <c r="U136" i="18" s="1"/>
  <c r="M136" i="18"/>
  <c r="G136" i="18"/>
  <c r="AD135" i="18"/>
  <c r="U135" i="18" s="1"/>
  <c r="M135" i="18"/>
  <c r="G135" i="18"/>
  <c r="BG134" i="18"/>
  <c r="U134" i="18"/>
  <c r="M134" i="18"/>
  <c r="G134" i="18"/>
  <c r="BG133" i="18"/>
  <c r="U133" i="18"/>
  <c r="M133" i="18"/>
  <c r="G133" i="18"/>
  <c r="BG132" i="18"/>
  <c r="U132" i="18"/>
  <c r="M132" i="18"/>
  <c r="G132" i="18"/>
  <c r="BG131" i="18"/>
  <c r="U131" i="18"/>
  <c r="M131" i="18"/>
  <c r="G131" i="18"/>
  <c r="BJ130" i="18"/>
  <c r="BI130" i="18"/>
  <c r="BH130" i="18"/>
  <c r="BF130" i="18"/>
  <c r="BE130" i="18"/>
  <c r="BD130" i="18"/>
  <c r="BC130" i="18"/>
  <c r="BB130" i="18"/>
  <c r="BA130" i="18"/>
  <c r="AZ130" i="18"/>
  <c r="AY130" i="18"/>
  <c r="AX130" i="18"/>
  <c r="AW130" i="18"/>
  <c r="AV130" i="18"/>
  <c r="AU130" i="18"/>
  <c r="AT130" i="18"/>
  <c r="AS130" i="18"/>
  <c r="AR130" i="18"/>
  <c r="AQ130" i="18"/>
  <c r="AP130" i="18"/>
  <c r="AO130" i="18"/>
  <c r="AN130" i="18"/>
  <c r="AM130" i="18"/>
  <c r="AL130" i="18"/>
  <c r="AK130" i="18"/>
  <c r="AJ130" i="18"/>
  <c r="AI130" i="18"/>
  <c r="AH130" i="18"/>
  <c r="AG130" i="18"/>
  <c r="AF130" i="18"/>
  <c r="AE130" i="18"/>
  <c r="AC130" i="18"/>
  <c r="AB130" i="18"/>
  <c r="AA130" i="18"/>
  <c r="Z130" i="18"/>
  <c r="Y130" i="18"/>
  <c r="X130" i="18"/>
  <c r="W130" i="18"/>
  <c r="V130" i="18"/>
  <c r="T130" i="18"/>
  <c r="S130" i="18"/>
  <c r="R130" i="18"/>
  <c r="Q130" i="18"/>
  <c r="P130" i="18"/>
  <c r="O130" i="18"/>
  <c r="N130" i="18"/>
  <c r="L130" i="18"/>
  <c r="K130" i="18"/>
  <c r="J130" i="18"/>
  <c r="I130" i="18"/>
  <c r="H130" i="18"/>
  <c r="D130" i="18"/>
  <c r="BG129" i="18"/>
  <c r="U129" i="18"/>
  <c r="M129" i="18"/>
  <c r="G129" i="18"/>
  <c r="C129" i="18"/>
  <c r="BG128" i="18"/>
  <c r="U128" i="18"/>
  <c r="M128" i="18"/>
  <c r="G128" i="18"/>
  <c r="C128" i="18"/>
  <c r="BG127" i="18"/>
  <c r="U127" i="18"/>
  <c r="M127" i="18"/>
  <c r="G127" i="18"/>
  <c r="C127" i="18"/>
  <c r="BG126" i="18"/>
  <c r="BG125" i="18" s="1"/>
  <c r="AD126" i="18"/>
  <c r="U126" i="18" s="1"/>
  <c r="U125" i="18" s="1"/>
  <c r="M126" i="18"/>
  <c r="G126" i="18"/>
  <c r="G125" i="18" s="1"/>
  <c r="BJ125" i="18"/>
  <c r="BI125" i="18"/>
  <c r="BH125" i="18"/>
  <c r="BF125" i="18"/>
  <c r="BE125" i="18"/>
  <c r="BD125" i="18"/>
  <c r="BC125" i="18"/>
  <c r="BB125" i="18"/>
  <c r="BA125" i="18"/>
  <c r="AZ125" i="18"/>
  <c r="AY125" i="18"/>
  <c r="AX125" i="18"/>
  <c r="AW125" i="18"/>
  <c r="AV125" i="18"/>
  <c r="AU125" i="18"/>
  <c r="AT125" i="18"/>
  <c r="AS125" i="18"/>
  <c r="AR125" i="18"/>
  <c r="AQ125" i="18"/>
  <c r="AP125" i="18"/>
  <c r="AO125" i="18"/>
  <c r="AN125" i="18"/>
  <c r="AM125" i="18"/>
  <c r="AL125" i="18"/>
  <c r="AK125" i="18"/>
  <c r="AJ125" i="18"/>
  <c r="AI125" i="18"/>
  <c r="AH125" i="18"/>
  <c r="AG125" i="18"/>
  <c r="AF125" i="18"/>
  <c r="AE125" i="18"/>
  <c r="AC125" i="18"/>
  <c r="AB125" i="18"/>
  <c r="AA125" i="18"/>
  <c r="Z125" i="18"/>
  <c r="Y125" i="18"/>
  <c r="X125" i="18"/>
  <c r="W125" i="18"/>
  <c r="V125" i="18"/>
  <c r="T125" i="18"/>
  <c r="S125" i="18"/>
  <c r="R125" i="18"/>
  <c r="Q125" i="18"/>
  <c r="P125" i="18"/>
  <c r="O125" i="18"/>
  <c r="N125" i="18"/>
  <c r="L125" i="18"/>
  <c r="K125" i="18"/>
  <c r="J125" i="18"/>
  <c r="I125" i="18"/>
  <c r="H125" i="18"/>
  <c r="D125" i="18"/>
  <c r="BG124" i="18"/>
  <c r="U124" i="18"/>
  <c r="M124" i="18"/>
  <c r="G124" i="18"/>
  <c r="BG123" i="18"/>
  <c r="AD123" i="18"/>
  <c r="U123" i="18" s="1"/>
  <c r="M123" i="18"/>
  <c r="G123" i="18"/>
  <c r="BG122" i="18"/>
  <c r="AD122" i="18"/>
  <c r="M122" i="18"/>
  <c r="G122" i="18"/>
  <c r="BK121" i="18"/>
  <c r="BJ121" i="18"/>
  <c r="BI121" i="18"/>
  <c r="BH121" i="18"/>
  <c r="BF121" i="18"/>
  <c r="BE121" i="18"/>
  <c r="BD121" i="18"/>
  <c r="BC121" i="18"/>
  <c r="BB121" i="18"/>
  <c r="BA121" i="18"/>
  <c r="AZ121" i="18"/>
  <c r="AY121" i="18"/>
  <c r="AX121" i="18"/>
  <c r="AW121" i="18"/>
  <c r="AV121" i="18"/>
  <c r="AU121" i="18"/>
  <c r="AT121" i="18"/>
  <c r="AS121" i="18"/>
  <c r="AR121" i="18"/>
  <c r="AQ121" i="18"/>
  <c r="AP121" i="18"/>
  <c r="AO121" i="18"/>
  <c r="AN121" i="18"/>
  <c r="AM121" i="18"/>
  <c r="AL121" i="18"/>
  <c r="AK121" i="18"/>
  <c r="AJ121" i="18"/>
  <c r="AI121" i="18"/>
  <c r="AH121" i="18"/>
  <c r="AG121" i="18"/>
  <c r="AF121" i="18"/>
  <c r="AE121" i="18"/>
  <c r="AC121" i="18"/>
  <c r="AB121" i="18"/>
  <c r="AA121" i="18"/>
  <c r="Z121" i="18"/>
  <c r="Y121" i="18"/>
  <c r="X121" i="18"/>
  <c r="W121" i="18"/>
  <c r="V121" i="18"/>
  <c r="T121" i="18"/>
  <c r="S121" i="18"/>
  <c r="R121" i="18"/>
  <c r="Q121" i="18"/>
  <c r="P121" i="18"/>
  <c r="O121" i="18"/>
  <c r="N121" i="18"/>
  <c r="L121" i="18"/>
  <c r="K121" i="18"/>
  <c r="J121" i="18"/>
  <c r="I121" i="18"/>
  <c r="H121" i="18"/>
  <c r="D121" i="18"/>
  <c r="BG120" i="18"/>
  <c r="U120" i="18"/>
  <c r="M120" i="18"/>
  <c r="G120" i="18"/>
  <c r="BG119" i="18"/>
  <c r="U119" i="18"/>
  <c r="M119" i="18"/>
  <c r="G119" i="18"/>
  <c r="BG118" i="18"/>
  <c r="U118" i="18"/>
  <c r="M118" i="18"/>
  <c r="G118" i="18"/>
  <c r="BG117" i="18"/>
  <c r="U117" i="18"/>
  <c r="M117" i="18"/>
  <c r="G117" i="18"/>
  <c r="C117" i="18"/>
  <c r="BG116" i="18"/>
  <c r="U116" i="18"/>
  <c r="M116" i="18"/>
  <c r="G116" i="18"/>
  <c r="BJ115" i="18"/>
  <c r="BI115" i="18"/>
  <c r="BH115" i="18"/>
  <c r="BF115" i="18"/>
  <c r="BE115" i="18"/>
  <c r="BD115" i="18"/>
  <c r="BC115" i="18"/>
  <c r="BB115" i="18"/>
  <c r="BA115" i="18"/>
  <c r="AZ115" i="18"/>
  <c r="AY115" i="18"/>
  <c r="AX115" i="18"/>
  <c r="AW115" i="18"/>
  <c r="AV115" i="18"/>
  <c r="AU115" i="18"/>
  <c r="AT115" i="18"/>
  <c r="AS115" i="18"/>
  <c r="AR115" i="18"/>
  <c r="AQ115" i="18"/>
  <c r="AP115" i="18"/>
  <c r="AO115" i="18"/>
  <c r="AN115" i="18"/>
  <c r="AM115" i="18"/>
  <c r="AL115" i="18"/>
  <c r="AK115" i="18"/>
  <c r="AJ115" i="18"/>
  <c r="AI115" i="18"/>
  <c r="AH115" i="18"/>
  <c r="AG115" i="18"/>
  <c r="AF115" i="18"/>
  <c r="AE115" i="18"/>
  <c r="AD115" i="18"/>
  <c r="AC115" i="18"/>
  <c r="AB115" i="18"/>
  <c r="AA115" i="18"/>
  <c r="Z115" i="18"/>
  <c r="Y115" i="18"/>
  <c r="X115" i="18"/>
  <c r="W115" i="18"/>
  <c r="V115" i="18"/>
  <c r="T115" i="18"/>
  <c r="S115" i="18"/>
  <c r="R115" i="18"/>
  <c r="Q115" i="18"/>
  <c r="P115" i="18"/>
  <c r="O115" i="18"/>
  <c r="N115" i="18"/>
  <c r="L115" i="18"/>
  <c r="K115" i="18"/>
  <c r="J115" i="18"/>
  <c r="I115" i="18"/>
  <c r="H115" i="18"/>
  <c r="D115" i="18"/>
  <c r="C115" i="18"/>
  <c r="BG114" i="18"/>
  <c r="U114" i="18"/>
  <c r="M114" i="18"/>
  <c r="G114" i="18"/>
  <c r="C114" i="18"/>
  <c r="BG113" i="18"/>
  <c r="U113" i="18"/>
  <c r="M113" i="18"/>
  <c r="G113" i="18"/>
  <c r="C113" i="18"/>
  <c r="BG112" i="18"/>
  <c r="AD112" i="18"/>
  <c r="M112" i="18"/>
  <c r="G112" i="18"/>
  <c r="BG111" i="18"/>
  <c r="AD111" i="18"/>
  <c r="U111" i="18" s="1"/>
  <c r="M111" i="18"/>
  <c r="G111" i="18"/>
  <c r="BJ110" i="18"/>
  <c r="BI110" i="18"/>
  <c r="BH110" i="18"/>
  <c r="BF110" i="18"/>
  <c r="BE110" i="18"/>
  <c r="BD110" i="18"/>
  <c r="BC110" i="18"/>
  <c r="BB110" i="18"/>
  <c r="BA110" i="18"/>
  <c r="AZ110" i="18"/>
  <c r="AY110" i="18"/>
  <c r="AX110" i="18"/>
  <c r="AW110" i="18"/>
  <c r="AV110" i="18"/>
  <c r="AU110" i="18"/>
  <c r="AT110" i="18"/>
  <c r="AS110" i="18"/>
  <c r="AR110" i="18"/>
  <c r="AQ110" i="18"/>
  <c r="AP110" i="18"/>
  <c r="AO110" i="18"/>
  <c r="AN110" i="18"/>
  <c r="AM110" i="18"/>
  <c r="AL110" i="18"/>
  <c r="AK110" i="18"/>
  <c r="AJ110" i="18"/>
  <c r="AI110" i="18"/>
  <c r="AH110" i="18"/>
  <c r="AG110" i="18"/>
  <c r="AF110" i="18"/>
  <c r="AE110" i="18"/>
  <c r="AC110" i="18"/>
  <c r="AB110" i="18"/>
  <c r="AA110" i="18"/>
  <c r="Z110" i="18"/>
  <c r="Y110" i="18"/>
  <c r="X110" i="18"/>
  <c r="W110" i="18"/>
  <c r="V110" i="18"/>
  <c r="T110" i="18"/>
  <c r="S110" i="18"/>
  <c r="R110" i="18"/>
  <c r="Q110" i="18"/>
  <c r="P110" i="18"/>
  <c r="O110" i="18"/>
  <c r="N110" i="18"/>
  <c r="L110" i="18"/>
  <c r="K110" i="18"/>
  <c r="J110" i="18"/>
  <c r="I110" i="18"/>
  <c r="H110" i="18"/>
  <c r="D110" i="18"/>
  <c r="BG109" i="18"/>
  <c r="U109" i="18"/>
  <c r="M109" i="18"/>
  <c r="G109" i="18"/>
  <c r="BG108" i="18"/>
  <c r="U108" i="18"/>
  <c r="M108" i="18"/>
  <c r="G108" i="18"/>
  <c r="BJ107" i="18"/>
  <c r="BI107" i="18"/>
  <c r="BH107" i="18"/>
  <c r="BF107" i="18"/>
  <c r="BE107" i="18"/>
  <c r="BD107" i="18"/>
  <c r="BC107" i="18"/>
  <c r="BB107" i="18"/>
  <c r="BA107" i="18"/>
  <c r="AZ107" i="18"/>
  <c r="AY107" i="18"/>
  <c r="AX107" i="18"/>
  <c r="AW107" i="18"/>
  <c r="AV107" i="18"/>
  <c r="AU107" i="18"/>
  <c r="AT107" i="18"/>
  <c r="AS107" i="18"/>
  <c r="AR107" i="18"/>
  <c r="AQ107" i="18"/>
  <c r="AP107" i="18"/>
  <c r="AO107" i="18"/>
  <c r="AN107" i="18"/>
  <c r="AM107" i="18"/>
  <c r="AL107" i="18"/>
  <c r="AK107" i="18"/>
  <c r="AJ107" i="18"/>
  <c r="AI107" i="18"/>
  <c r="AH107" i="18"/>
  <c r="AG107" i="18"/>
  <c r="AF107" i="18"/>
  <c r="AE107" i="18"/>
  <c r="AD107" i="18"/>
  <c r="AC107" i="18"/>
  <c r="AB107" i="18"/>
  <c r="AA107" i="18"/>
  <c r="Z107" i="18"/>
  <c r="Y107" i="18"/>
  <c r="X107" i="18"/>
  <c r="W107" i="18"/>
  <c r="V107" i="18"/>
  <c r="T107" i="18"/>
  <c r="S107" i="18"/>
  <c r="R107" i="18"/>
  <c r="Q107" i="18"/>
  <c r="P107" i="18"/>
  <c r="O107" i="18"/>
  <c r="N107" i="18"/>
  <c r="L107" i="18"/>
  <c r="K107" i="18"/>
  <c r="J107" i="18"/>
  <c r="I107" i="18"/>
  <c r="H107" i="18"/>
  <c r="D107" i="18"/>
  <c r="C107" i="18"/>
  <c r="BG106" i="18"/>
  <c r="U106" i="18"/>
  <c r="M106" i="18"/>
  <c r="G106" i="18"/>
  <c r="BG105" i="18"/>
  <c r="U105" i="18"/>
  <c r="M105" i="18"/>
  <c r="G105" i="18"/>
  <c r="C105" i="18"/>
  <c r="BG104" i="18"/>
  <c r="U104" i="18"/>
  <c r="M104" i="18"/>
  <c r="G104" i="18"/>
  <c r="BG103" i="18"/>
  <c r="U103" i="18"/>
  <c r="M103" i="18"/>
  <c r="G103" i="18"/>
  <c r="BJ102" i="18"/>
  <c r="BI102" i="18"/>
  <c r="BH102" i="18"/>
  <c r="BF102" i="18"/>
  <c r="BE102" i="18"/>
  <c r="BD102" i="18"/>
  <c r="BC102" i="18"/>
  <c r="BB102" i="18"/>
  <c r="BA102" i="18"/>
  <c r="AZ102" i="18"/>
  <c r="AY102" i="18"/>
  <c r="AX102" i="18"/>
  <c r="AW102" i="18"/>
  <c r="AV102" i="18"/>
  <c r="AU102" i="18"/>
  <c r="AT102" i="18"/>
  <c r="AS102" i="18"/>
  <c r="AR102" i="18"/>
  <c r="AQ102" i="18"/>
  <c r="AP102" i="18"/>
  <c r="AO102" i="18"/>
  <c r="AN102" i="18"/>
  <c r="AM102" i="18"/>
  <c r="AL102" i="18"/>
  <c r="AK102" i="18"/>
  <c r="AJ102" i="18"/>
  <c r="AI102" i="18"/>
  <c r="AH102" i="18"/>
  <c r="AG102" i="18"/>
  <c r="AF102" i="18"/>
  <c r="AE102" i="18"/>
  <c r="AD102" i="18"/>
  <c r="AC102" i="18"/>
  <c r="AB102" i="18"/>
  <c r="AA102" i="18"/>
  <c r="Z102" i="18"/>
  <c r="Y102" i="18"/>
  <c r="X102" i="18"/>
  <c r="W102" i="18"/>
  <c r="V102" i="18"/>
  <c r="T102" i="18"/>
  <c r="S102" i="18"/>
  <c r="R102" i="18"/>
  <c r="Q102" i="18"/>
  <c r="P102" i="18"/>
  <c r="O102" i="18"/>
  <c r="N102" i="18"/>
  <c r="L102" i="18"/>
  <c r="K102" i="18"/>
  <c r="J102" i="18"/>
  <c r="I102" i="18"/>
  <c r="H102" i="18"/>
  <c r="E102" i="18"/>
  <c r="C102" i="18"/>
  <c r="BG101" i="18"/>
  <c r="U101" i="18"/>
  <c r="M101" i="18"/>
  <c r="G101" i="18"/>
  <c r="BG100" i="18"/>
  <c r="AD100" i="18"/>
  <c r="U100" i="18" s="1"/>
  <c r="M100" i="18"/>
  <c r="G100" i="18"/>
  <c r="BG99" i="18"/>
  <c r="U99" i="18"/>
  <c r="M99" i="18"/>
  <c r="G99" i="18"/>
  <c r="BG98" i="18"/>
  <c r="AD98" i="18"/>
  <c r="U98" i="18" s="1"/>
  <c r="M98" i="18"/>
  <c r="G98" i="18"/>
  <c r="BG97" i="18"/>
  <c r="U97" i="18"/>
  <c r="M97" i="18"/>
  <c r="G97" i="18"/>
  <c r="BG96" i="18"/>
  <c r="AD96" i="18"/>
  <c r="U96" i="18" s="1"/>
  <c r="M96" i="18"/>
  <c r="G96" i="18"/>
  <c r="BG95" i="18"/>
  <c r="AD95" i="18"/>
  <c r="U95" i="18" s="1"/>
  <c r="M95" i="18"/>
  <c r="G95" i="18"/>
  <c r="BG94" i="18"/>
  <c r="AD94" i="18"/>
  <c r="M94" i="18"/>
  <c r="G94" i="18"/>
  <c r="BJ93" i="18"/>
  <c r="BI93" i="18"/>
  <c r="BH93" i="18"/>
  <c r="BF93" i="18"/>
  <c r="BE93" i="18"/>
  <c r="BD93" i="18"/>
  <c r="BC93" i="18"/>
  <c r="BB93" i="18"/>
  <c r="BA93" i="18"/>
  <c r="AZ93" i="18"/>
  <c r="AY93" i="18"/>
  <c r="AX93" i="18"/>
  <c r="AW93" i="18"/>
  <c r="AV93" i="18"/>
  <c r="AU93" i="18"/>
  <c r="AT93" i="18"/>
  <c r="AS93" i="18"/>
  <c r="AR93" i="18"/>
  <c r="AQ93" i="18"/>
  <c r="AP93" i="18"/>
  <c r="AO93" i="18"/>
  <c r="AN93" i="18"/>
  <c r="AM93" i="18"/>
  <c r="AL93" i="18"/>
  <c r="AK93" i="18"/>
  <c r="AJ93" i="18"/>
  <c r="AI93" i="18"/>
  <c r="AH93" i="18"/>
  <c r="AG93" i="18"/>
  <c r="AF93" i="18"/>
  <c r="AE93" i="18"/>
  <c r="AC93" i="18"/>
  <c r="AB93" i="18"/>
  <c r="AA93" i="18"/>
  <c r="Z93" i="18"/>
  <c r="Y93" i="18"/>
  <c r="X93" i="18"/>
  <c r="W93" i="18"/>
  <c r="V93" i="18"/>
  <c r="T93" i="18"/>
  <c r="S93" i="18"/>
  <c r="R93" i="18"/>
  <c r="Q93" i="18"/>
  <c r="P93" i="18"/>
  <c r="O93" i="18"/>
  <c r="N93" i="18"/>
  <c r="L93" i="18"/>
  <c r="K93" i="18"/>
  <c r="J93" i="18"/>
  <c r="I93" i="18"/>
  <c r="H93" i="18"/>
  <c r="D93" i="18"/>
  <c r="BG92" i="18"/>
  <c r="AD92" i="18"/>
  <c r="U92" i="18" s="1"/>
  <c r="M92" i="18"/>
  <c r="G92" i="18"/>
  <c r="BG91" i="18"/>
  <c r="AD91" i="18"/>
  <c r="U91" i="18" s="1"/>
  <c r="M91" i="18"/>
  <c r="G91" i="18"/>
  <c r="BG90" i="18"/>
  <c r="AD90" i="18"/>
  <c r="U90" i="18" s="1"/>
  <c r="M90" i="18"/>
  <c r="G90" i="18"/>
  <c r="BG89" i="18"/>
  <c r="AD89" i="18"/>
  <c r="U89" i="18" s="1"/>
  <c r="M89" i="18"/>
  <c r="G89" i="18"/>
  <c r="BG88" i="18"/>
  <c r="AD88" i="18"/>
  <c r="U88" i="18" s="1"/>
  <c r="M88" i="18"/>
  <c r="G88" i="18"/>
  <c r="BG87" i="18"/>
  <c r="AD87" i="18"/>
  <c r="M87" i="18"/>
  <c r="G87" i="18"/>
  <c r="A87" i="18"/>
  <c r="A88" i="18" s="1"/>
  <c r="A89" i="18" s="1"/>
  <c r="A90" i="18" s="1"/>
  <c r="A92" i="18" s="1"/>
  <c r="BG86" i="18"/>
  <c r="AD86" i="18"/>
  <c r="U86" i="18" s="1"/>
  <c r="M86" i="18"/>
  <c r="G86" i="18"/>
  <c r="BJ85" i="18"/>
  <c r="BI85" i="18"/>
  <c r="BH85" i="18"/>
  <c r="BF85" i="18"/>
  <c r="BE85" i="18"/>
  <c r="BD85" i="18"/>
  <c r="BC85" i="18"/>
  <c r="BB85" i="18"/>
  <c r="BA85" i="18"/>
  <c r="AZ85" i="18"/>
  <c r="AY85" i="18"/>
  <c r="AX85" i="18"/>
  <c r="AW85" i="18"/>
  <c r="AV85" i="18"/>
  <c r="AU85" i="18"/>
  <c r="AT85" i="18"/>
  <c r="AS85" i="18"/>
  <c r="AR85" i="18"/>
  <c r="AQ85" i="18"/>
  <c r="AP85" i="18"/>
  <c r="AO85" i="18"/>
  <c r="AN85" i="18"/>
  <c r="AM85" i="18"/>
  <c r="AL85" i="18"/>
  <c r="AK85" i="18"/>
  <c r="AJ85" i="18"/>
  <c r="AI85" i="18"/>
  <c r="AH85" i="18"/>
  <c r="AG85" i="18"/>
  <c r="AF85" i="18"/>
  <c r="AE85" i="18"/>
  <c r="AC85" i="18"/>
  <c r="AB85" i="18"/>
  <c r="AA85" i="18"/>
  <c r="Z85" i="18"/>
  <c r="Y85" i="18"/>
  <c r="X85" i="18"/>
  <c r="W85" i="18"/>
  <c r="V85" i="18"/>
  <c r="T85" i="18"/>
  <c r="S85" i="18"/>
  <c r="R85" i="18"/>
  <c r="Q85" i="18"/>
  <c r="P85" i="18"/>
  <c r="O85" i="18"/>
  <c r="N85" i="18"/>
  <c r="L85" i="18"/>
  <c r="K85" i="18"/>
  <c r="J85" i="18"/>
  <c r="I85" i="18"/>
  <c r="H85" i="18"/>
  <c r="D85" i="18"/>
  <c r="C84" i="18"/>
  <c r="C83" i="18"/>
  <c r="C82" i="18"/>
  <c r="BG81" i="18"/>
  <c r="BG80" i="18" s="1"/>
  <c r="U81" i="18"/>
  <c r="U80" i="18" s="1"/>
  <c r="M81" i="18"/>
  <c r="M80" i="18" s="1"/>
  <c r="G81" i="18"/>
  <c r="G80" i="18" s="1"/>
  <c r="BJ80" i="18"/>
  <c r="BI80" i="18"/>
  <c r="BH80" i="18"/>
  <c r="BF80" i="18"/>
  <c r="BE80" i="18"/>
  <c r="BD80" i="18"/>
  <c r="BC80" i="18"/>
  <c r="BB80" i="18"/>
  <c r="BA80" i="18"/>
  <c r="AZ80" i="18"/>
  <c r="AY80" i="18"/>
  <c r="AX80" i="18"/>
  <c r="AW80" i="18"/>
  <c r="AV80" i="18"/>
  <c r="AU80" i="18"/>
  <c r="AT80" i="18"/>
  <c r="AS80" i="18"/>
  <c r="AR80" i="18"/>
  <c r="AQ80" i="18"/>
  <c r="AP80" i="18"/>
  <c r="AO80" i="18"/>
  <c r="AN80" i="18"/>
  <c r="AM80" i="18"/>
  <c r="AL80" i="18"/>
  <c r="AK80" i="18"/>
  <c r="AJ80" i="18"/>
  <c r="AI80" i="18"/>
  <c r="AH80" i="18"/>
  <c r="AG80" i="18"/>
  <c r="AF80" i="18"/>
  <c r="AE80" i="18"/>
  <c r="AD80" i="18"/>
  <c r="AC80" i="18"/>
  <c r="AB80" i="18"/>
  <c r="AA80" i="18"/>
  <c r="Z80" i="18"/>
  <c r="Y80" i="18"/>
  <c r="X80" i="18"/>
  <c r="W80" i="18"/>
  <c r="V80" i="18"/>
  <c r="T80" i="18"/>
  <c r="S80" i="18"/>
  <c r="R80" i="18"/>
  <c r="Q80" i="18"/>
  <c r="P80" i="18"/>
  <c r="O80" i="18"/>
  <c r="N80" i="18"/>
  <c r="L80" i="18"/>
  <c r="K80" i="18"/>
  <c r="J80" i="18"/>
  <c r="I80" i="18"/>
  <c r="H80" i="18"/>
  <c r="D80" i="18"/>
  <c r="BG79" i="18"/>
  <c r="U79" i="18"/>
  <c r="M79" i="18"/>
  <c r="G79" i="18"/>
  <c r="BG78" i="18"/>
  <c r="U78" i="18"/>
  <c r="M78" i="18"/>
  <c r="G78" i="18"/>
  <c r="BJ77" i="18"/>
  <c r="BI77" i="18"/>
  <c r="BH77" i="18"/>
  <c r="BF77" i="18"/>
  <c r="BE77" i="18"/>
  <c r="BD77" i="18"/>
  <c r="BC77" i="18"/>
  <c r="BB77" i="18"/>
  <c r="BA77" i="18"/>
  <c r="AZ77" i="18"/>
  <c r="AY77" i="18"/>
  <c r="AX77" i="18"/>
  <c r="AW77" i="18"/>
  <c r="AV77" i="18"/>
  <c r="AU77" i="18"/>
  <c r="AT77" i="18"/>
  <c r="AS77" i="18"/>
  <c r="AR77" i="18"/>
  <c r="AQ77" i="18"/>
  <c r="AP77" i="18"/>
  <c r="AO77" i="18"/>
  <c r="AN77" i="18"/>
  <c r="AM77" i="18"/>
  <c r="AL77" i="18"/>
  <c r="AK77" i="18"/>
  <c r="AJ77" i="18"/>
  <c r="AI77" i="18"/>
  <c r="AH77" i="18"/>
  <c r="AG77" i="18"/>
  <c r="AF77" i="18"/>
  <c r="AE77" i="18"/>
  <c r="AD77" i="18"/>
  <c r="AC77" i="18"/>
  <c r="AB77" i="18"/>
  <c r="AA77" i="18"/>
  <c r="Z77" i="18"/>
  <c r="Y77" i="18"/>
  <c r="X77" i="18"/>
  <c r="W77" i="18"/>
  <c r="V77" i="18"/>
  <c r="T77" i="18"/>
  <c r="S77" i="18"/>
  <c r="R77" i="18"/>
  <c r="Q77" i="18"/>
  <c r="P77" i="18"/>
  <c r="O77" i="18"/>
  <c r="N77" i="18"/>
  <c r="L77" i="18"/>
  <c r="K77" i="18"/>
  <c r="J77" i="18"/>
  <c r="I77" i="18"/>
  <c r="H77" i="18"/>
  <c r="D77" i="18"/>
  <c r="C77" i="18"/>
  <c r="BG76" i="18"/>
  <c r="AD76" i="18"/>
  <c r="U76" i="18" s="1"/>
  <c r="M76" i="18"/>
  <c r="G76" i="18"/>
  <c r="BG75" i="18"/>
  <c r="AD75" i="18"/>
  <c r="U75" i="18" s="1"/>
  <c r="M75" i="18"/>
  <c r="G75" i="18"/>
  <c r="BG74" i="18"/>
  <c r="AD74" i="18"/>
  <c r="U74" i="18" s="1"/>
  <c r="M74" i="18"/>
  <c r="G74" i="18"/>
  <c r="AD73" i="18"/>
  <c r="M73" i="18"/>
  <c r="G73" i="18"/>
  <c r="AD72" i="18"/>
  <c r="U72" i="18" s="1"/>
  <c r="M72" i="18"/>
  <c r="G72" i="18"/>
  <c r="BG71" i="18"/>
  <c r="AD71" i="18"/>
  <c r="U71" i="18" s="1"/>
  <c r="M71" i="18"/>
  <c r="G71" i="18"/>
  <c r="BG70" i="18"/>
  <c r="AD70" i="18"/>
  <c r="U70" i="18" s="1"/>
  <c r="M70" i="18"/>
  <c r="G70" i="18"/>
  <c r="BJ69" i="18"/>
  <c r="BI69" i="18"/>
  <c r="BH69" i="18"/>
  <c r="BF69" i="18"/>
  <c r="BE69" i="18"/>
  <c r="BD69" i="18"/>
  <c r="BC69" i="18"/>
  <c r="BB69" i="18"/>
  <c r="BA69" i="18"/>
  <c r="AZ69" i="18"/>
  <c r="AY69" i="18"/>
  <c r="AX69" i="18"/>
  <c r="AW69" i="18"/>
  <c r="AV69" i="18"/>
  <c r="AU69" i="18"/>
  <c r="AT69" i="18"/>
  <c r="AS69" i="18"/>
  <c r="AR69" i="18"/>
  <c r="AQ69" i="18"/>
  <c r="AP69" i="18"/>
  <c r="AO69" i="18"/>
  <c r="AN69" i="18"/>
  <c r="AM69" i="18"/>
  <c r="AL69" i="18"/>
  <c r="AK69" i="18"/>
  <c r="AJ69" i="18"/>
  <c r="AI69" i="18"/>
  <c r="AH69" i="18"/>
  <c r="AG69" i="18"/>
  <c r="AF69" i="18"/>
  <c r="AE69" i="18"/>
  <c r="AC69" i="18"/>
  <c r="AB69" i="18"/>
  <c r="AA69" i="18"/>
  <c r="Z69" i="18"/>
  <c r="Y69" i="18"/>
  <c r="X69" i="18"/>
  <c r="W69" i="18"/>
  <c r="V69" i="18"/>
  <c r="T69" i="18"/>
  <c r="S69" i="18"/>
  <c r="R69" i="18"/>
  <c r="Q69" i="18"/>
  <c r="P69" i="18"/>
  <c r="O69" i="18"/>
  <c r="N69" i="18"/>
  <c r="L69" i="18"/>
  <c r="K69" i="18"/>
  <c r="J69" i="18"/>
  <c r="I69" i="18"/>
  <c r="H69" i="18"/>
  <c r="D69" i="18"/>
  <c r="BG68" i="18"/>
  <c r="AS68" i="18"/>
  <c r="AD68" i="18" s="1"/>
  <c r="U68" i="18" s="1"/>
  <c r="M68" i="18"/>
  <c r="G68" i="18"/>
  <c r="AD67" i="18"/>
  <c r="U67" i="18" s="1"/>
  <c r="M67" i="18"/>
  <c r="G67" i="18"/>
  <c r="BG66" i="18"/>
  <c r="AS66" i="18"/>
  <c r="AD66" i="18" s="1"/>
  <c r="U66" i="18" s="1"/>
  <c r="M66" i="18"/>
  <c r="G66" i="18"/>
  <c r="BG65" i="18"/>
  <c r="AS65" i="18"/>
  <c r="AD65" i="18" s="1"/>
  <c r="U65" i="18" s="1"/>
  <c r="M65" i="18"/>
  <c r="G65" i="18"/>
  <c r="BG64" i="18"/>
  <c r="AS64" i="18"/>
  <c r="AD64" i="18" s="1"/>
  <c r="U64" i="18" s="1"/>
  <c r="M64" i="18"/>
  <c r="G64" i="18"/>
  <c r="BG63" i="18"/>
  <c r="AS63" i="18"/>
  <c r="AD63" i="18" s="1"/>
  <c r="U63" i="18" s="1"/>
  <c r="M63" i="18"/>
  <c r="G63" i="18"/>
  <c r="BG62" i="18"/>
  <c r="AD62" i="18"/>
  <c r="U62" i="18" s="1"/>
  <c r="M62" i="18"/>
  <c r="G62" i="18"/>
  <c r="BG61" i="18"/>
  <c r="AD61" i="18"/>
  <c r="U61" i="18" s="1"/>
  <c r="M61" i="18"/>
  <c r="G61" i="18"/>
  <c r="BG60" i="18"/>
  <c r="AD60" i="18"/>
  <c r="U60" i="18" s="1"/>
  <c r="M60" i="18"/>
  <c r="G60" i="18"/>
  <c r="BG59" i="18"/>
  <c r="AD59" i="18"/>
  <c r="U59" i="18" s="1"/>
  <c r="M59" i="18"/>
  <c r="G59" i="18"/>
  <c r="BG58" i="18"/>
  <c r="AD58" i="18"/>
  <c r="U58" i="18" s="1"/>
  <c r="M58" i="18"/>
  <c r="G58" i="18"/>
  <c r="BG57" i="18"/>
  <c r="AD57" i="18"/>
  <c r="U57" i="18" s="1"/>
  <c r="M57" i="18"/>
  <c r="G57" i="18"/>
  <c r="BG56" i="18"/>
  <c r="AD56" i="18"/>
  <c r="U56" i="18" s="1"/>
  <c r="M56" i="18"/>
  <c r="G56" i="18"/>
  <c r="BG55" i="18"/>
  <c r="AD55" i="18"/>
  <c r="U55" i="18" s="1"/>
  <c r="M55" i="18"/>
  <c r="G55" i="18"/>
  <c r="BG54" i="18"/>
  <c r="AD54" i="18"/>
  <c r="U54" i="18" s="1"/>
  <c r="M54" i="18"/>
  <c r="G54" i="18"/>
  <c r="BG53" i="18"/>
  <c r="AS53" i="18"/>
  <c r="AD53" i="18" s="1"/>
  <c r="U53" i="18" s="1"/>
  <c r="M53" i="18"/>
  <c r="G53" i="18"/>
  <c r="BG52" i="18"/>
  <c r="AD52" i="18"/>
  <c r="U52" i="18" s="1"/>
  <c r="M52" i="18"/>
  <c r="G52" i="18"/>
  <c r="BG51" i="18"/>
  <c r="AD51" i="18"/>
  <c r="U51" i="18" s="1"/>
  <c r="M51" i="18"/>
  <c r="G51" i="18"/>
  <c r="BG50" i="18"/>
  <c r="AD50" i="18"/>
  <c r="U50" i="18" s="1"/>
  <c r="M50" i="18"/>
  <c r="G50" i="18"/>
  <c r="BG49" i="18"/>
  <c r="AD49" i="18"/>
  <c r="U49" i="18" s="1"/>
  <c r="M49" i="18"/>
  <c r="G49" i="18"/>
  <c r="BG48" i="18"/>
  <c r="AD48" i="18"/>
  <c r="U48" i="18" s="1"/>
  <c r="M48" i="18"/>
  <c r="G48" i="18"/>
  <c r="BG47" i="18"/>
  <c r="AS47" i="18"/>
  <c r="AD47" i="18" s="1"/>
  <c r="U47" i="18" s="1"/>
  <c r="M47" i="18"/>
  <c r="G47" i="18"/>
  <c r="C47" i="18"/>
  <c r="BG46" i="18"/>
  <c r="U46" i="18"/>
  <c r="M46" i="18"/>
  <c r="F46" i="18" s="1"/>
  <c r="G46" i="18"/>
  <c r="BG45" i="18"/>
  <c r="AS45" i="18"/>
  <c r="AD45" i="18" s="1"/>
  <c r="U45" i="18" s="1"/>
  <c r="M45" i="18"/>
  <c r="G45" i="18"/>
  <c r="BG44" i="18"/>
  <c r="AS44" i="18"/>
  <c r="AD44" i="18" s="1"/>
  <c r="U44" i="18" s="1"/>
  <c r="M44" i="18"/>
  <c r="G44" i="18"/>
  <c r="BG43" i="18"/>
  <c r="AS43" i="18"/>
  <c r="AD43" i="18" s="1"/>
  <c r="U43" i="18" s="1"/>
  <c r="M43" i="18"/>
  <c r="G43" i="18"/>
  <c r="BG42" i="18"/>
  <c r="AS42" i="18"/>
  <c r="M42" i="18"/>
  <c r="G42" i="18"/>
  <c r="BJ41" i="18"/>
  <c r="BI41" i="18"/>
  <c r="BH41" i="18"/>
  <c r="BF41" i="18"/>
  <c r="BE41" i="18"/>
  <c r="BD41" i="18"/>
  <c r="BC41" i="18"/>
  <c r="BB41" i="18"/>
  <c r="BA41" i="18"/>
  <c r="AZ41" i="18"/>
  <c r="AY41" i="18"/>
  <c r="AX41" i="18"/>
  <c r="AW41" i="18"/>
  <c r="AV41" i="18"/>
  <c r="AU41" i="18"/>
  <c r="AT41" i="18"/>
  <c r="AR41" i="18"/>
  <c r="AQ41" i="18"/>
  <c r="AP41" i="18"/>
  <c r="AO41" i="18"/>
  <c r="AN41" i="18"/>
  <c r="AM41" i="18"/>
  <c r="AL41" i="18"/>
  <c r="AK41" i="18"/>
  <c r="AJ41" i="18"/>
  <c r="AI41" i="18"/>
  <c r="AH41" i="18"/>
  <c r="AG41" i="18"/>
  <c r="AF41" i="18"/>
  <c r="AE41" i="18"/>
  <c r="AC41" i="18"/>
  <c r="AB41" i="18"/>
  <c r="AA41" i="18"/>
  <c r="Z41" i="18"/>
  <c r="Y41" i="18"/>
  <c r="X41" i="18"/>
  <c r="W41" i="18"/>
  <c r="V41" i="18"/>
  <c r="T41" i="18"/>
  <c r="S41" i="18"/>
  <c r="R41" i="18"/>
  <c r="Q41" i="18"/>
  <c r="P41" i="18"/>
  <c r="O41" i="18"/>
  <c r="N41" i="18"/>
  <c r="L41" i="18"/>
  <c r="K41" i="18"/>
  <c r="J41" i="18"/>
  <c r="H41" i="18"/>
  <c r="D41" i="18"/>
  <c r="BG39" i="18"/>
  <c r="BG38" i="18" s="1"/>
  <c r="AD39" i="18"/>
  <c r="AD38" i="18" s="1"/>
  <c r="M39" i="18"/>
  <c r="G39" i="18"/>
  <c r="BJ38" i="18"/>
  <c r="BI38" i="18"/>
  <c r="BH38" i="18"/>
  <c r="BF38" i="18"/>
  <c r="BE38" i="18"/>
  <c r="BD38" i="18"/>
  <c r="BC38" i="18"/>
  <c r="BB38" i="18"/>
  <c r="BA38" i="18"/>
  <c r="AZ38" i="18"/>
  <c r="AY38" i="18"/>
  <c r="AX38" i="18"/>
  <c r="AW38" i="18"/>
  <c r="AV38" i="18"/>
  <c r="AU38" i="18"/>
  <c r="AT38" i="18"/>
  <c r="AS38" i="18"/>
  <c r="AR38" i="18"/>
  <c r="AQ38" i="18"/>
  <c r="AP38" i="18"/>
  <c r="AO38" i="18"/>
  <c r="AN38" i="18"/>
  <c r="AM38" i="18"/>
  <c r="AL38" i="18"/>
  <c r="AK38" i="18"/>
  <c r="AJ38" i="18"/>
  <c r="AI38" i="18"/>
  <c r="AH38" i="18"/>
  <c r="AG38" i="18"/>
  <c r="AF38" i="18"/>
  <c r="AE38" i="18"/>
  <c r="AC38" i="18"/>
  <c r="AB38" i="18"/>
  <c r="AA38" i="18"/>
  <c r="Z38" i="18"/>
  <c r="Y38" i="18"/>
  <c r="X38" i="18"/>
  <c r="W38" i="18"/>
  <c r="V38" i="18"/>
  <c r="T38" i="18"/>
  <c r="S38" i="18"/>
  <c r="R38" i="18"/>
  <c r="Q38" i="18"/>
  <c r="P38" i="18"/>
  <c r="N38" i="18"/>
  <c r="L38" i="18"/>
  <c r="K38" i="18"/>
  <c r="J38" i="18"/>
  <c r="I38" i="18"/>
  <c r="H38" i="18"/>
  <c r="BG37" i="18"/>
  <c r="U37" i="18"/>
  <c r="M37" i="18"/>
  <c r="G37" i="18"/>
  <c r="BG35" i="18"/>
  <c r="AD35" i="18"/>
  <c r="U35" i="18" s="1"/>
  <c r="M35" i="18"/>
  <c r="G35" i="18"/>
  <c r="AD34" i="18"/>
  <c r="U34" i="18" s="1"/>
  <c r="M34" i="18"/>
  <c r="G34" i="18"/>
  <c r="C34" i="18"/>
  <c r="BG33" i="18"/>
  <c r="AD33" i="18"/>
  <c r="U33" i="18" s="1"/>
  <c r="M33" i="18"/>
  <c r="G33" i="18"/>
  <c r="BG32" i="18"/>
  <c r="U32" i="18"/>
  <c r="M32" i="18"/>
  <c r="G32" i="18"/>
  <c r="BG31" i="18"/>
  <c r="AD31" i="18"/>
  <c r="U31" i="18" s="1"/>
  <c r="M31" i="18"/>
  <c r="G31" i="18"/>
  <c r="BG30" i="18"/>
  <c r="U30" i="18"/>
  <c r="M30" i="18"/>
  <c r="G30" i="18"/>
  <c r="AD29" i="18"/>
  <c r="U29" i="18" s="1"/>
  <c r="M29" i="18"/>
  <c r="G29" i="18"/>
  <c r="BG28" i="18"/>
  <c r="AD28" i="18"/>
  <c r="U28" i="18" s="1"/>
  <c r="M28" i="18"/>
  <c r="G28" i="18"/>
  <c r="BJ27" i="18"/>
  <c r="BJ25" i="18" s="1"/>
  <c r="BI27" i="18"/>
  <c r="BI25" i="18" s="1"/>
  <c r="BH27" i="18"/>
  <c r="BH25" i="18" s="1"/>
  <c r="BF27" i="18"/>
  <c r="BF25" i="18" s="1"/>
  <c r="BE27" i="18"/>
  <c r="BE25" i="18" s="1"/>
  <c r="BD27" i="18"/>
  <c r="BD25" i="18" s="1"/>
  <c r="BC27" i="18"/>
  <c r="BC25" i="18" s="1"/>
  <c r="BB27" i="18"/>
  <c r="BB25" i="18" s="1"/>
  <c r="BA27" i="18"/>
  <c r="BA25" i="18" s="1"/>
  <c r="AZ27" i="18"/>
  <c r="AZ25" i="18" s="1"/>
  <c r="AY27" i="18"/>
  <c r="AY25" i="18" s="1"/>
  <c r="AX27" i="18"/>
  <c r="AX25" i="18" s="1"/>
  <c r="AW27" i="18"/>
  <c r="AW25" i="18" s="1"/>
  <c r="AV27" i="18"/>
  <c r="AV25" i="18" s="1"/>
  <c r="AU27" i="18"/>
  <c r="AU25" i="18" s="1"/>
  <c r="AT27" i="18"/>
  <c r="AT25" i="18" s="1"/>
  <c r="AS27" i="18"/>
  <c r="AS25" i="18" s="1"/>
  <c r="AR27" i="18"/>
  <c r="AR25" i="18" s="1"/>
  <c r="AQ27" i="18"/>
  <c r="AQ25" i="18" s="1"/>
  <c r="AP27" i="18"/>
  <c r="AP25" i="18" s="1"/>
  <c r="AO27" i="18"/>
  <c r="AO25" i="18" s="1"/>
  <c r="AN27" i="18"/>
  <c r="AN25" i="18" s="1"/>
  <c r="AM27" i="18"/>
  <c r="AM25" i="18" s="1"/>
  <c r="AL27" i="18"/>
  <c r="AL25" i="18" s="1"/>
  <c r="AK27" i="18"/>
  <c r="AK25" i="18" s="1"/>
  <c r="AJ27" i="18"/>
  <c r="AJ25" i="18" s="1"/>
  <c r="AI27" i="18"/>
  <c r="AI25" i="18" s="1"/>
  <c r="AH27" i="18"/>
  <c r="AH25" i="18" s="1"/>
  <c r="AG27" i="18"/>
  <c r="AG25" i="18" s="1"/>
  <c r="AF27" i="18"/>
  <c r="AF25" i="18" s="1"/>
  <c r="AE27" i="18"/>
  <c r="AE25" i="18" s="1"/>
  <c r="AC27" i="18"/>
  <c r="AC25" i="18" s="1"/>
  <c r="AB27" i="18"/>
  <c r="AB25" i="18" s="1"/>
  <c r="AA27" i="18"/>
  <c r="AA25" i="18" s="1"/>
  <c r="Z27" i="18"/>
  <c r="Z25" i="18" s="1"/>
  <c r="Y27" i="18"/>
  <c r="Y25" i="18" s="1"/>
  <c r="X27" i="18"/>
  <c r="X25" i="18" s="1"/>
  <c r="W27" i="18"/>
  <c r="W25" i="18" s="1"/>
  <c r="V27" i="18"/>
  <c r="V25" i="18" s="1"/>
  <c r="T27" i="18"/>
  <c r="T25" i="18" s="1"/>
  <c r="S27" i="18"/>
  <c r="S25" i="18" s="1"/>
  <c r="R27" i="18"/>
  <c r="R25" i="18" s="1"/>
  <c r="Q27" i="18"/>
  <c r="Q25" i="18" s="1"/>
  <c r="P27" i="18"/>
  <c r="P25" i="18" s="1"/>
  <c r="O27" i="18"/>
  <c r="O25" i="18" s="1"/>
  <c r="N27" i="18"/>
  <c r="N25" i="18" s="1"/>
  <c r="L27" i="18"/>
  <c r="L25" i="18" s="1"/>
  <c r="K27" i="18"/>
  <c r="K25" i="18" s="1"/>
  <c r="J27" i="18"/>
  <c r="J25" i="18" s="1"/>
  <c r="I27" i="18"/>
  <c r="I25" i="18" s="1"/>
  <c r="H27" i="18"/>
  <c r="D27" i="18"/>
  <c r="D25" i="18" s="1"/>
  <c r="BG26" i="18"/>
  <c r="U26" i="18"/>
  <c r="G26" i="18"/>
  <c r="C26" i="18"/>
  <c r="BG22" i="18"/>
  <c r="C22" i="18"/>
  <c r="BG21" i="18"/>
  <c r="C21" i="18"/>
  <c r="BG20" i="18"/>
  <c r="C20" i="18"/>
  <c r="BG19" i="18"/>
  <c r="BG18" i="18" s="1"/>
  <c r="AD19" i="18"/>
  <c r="U19" i="18" s="1"/>
  <c r="U18" i="18" s="1"/>
  <c r="M19" i="18"/>
  <c r="M18" i="18" s="1"/>
  <c r="G19" i="18"/>
  <c r="BJ18" i="18"/>
  <c r="BI18" i="18"/>
  <c r="BH18" i="18"/>
  <c r="BF18" i="18"/>
  <c r="BE18" i="18"/>
  <c r="BD18" i="18"/>
  <c r="BC18" i="18"/>
  <c r="BB18" i="18"/>
  <c r="BA18" i="18"/>
  <c r="AZ18" i="18"/>
  <c r="AY18" i="18"/>
  <c r="AX18" i="18"/>
  <c r="AW18" i="18"/>
  <c r="AV18" i="18"/>
  <c r="AU18" i="18"/>
  <c r="AT18" i="18"/>
  <c r="AS18" i="18"/>
  <c r="AR18" i="18"/>
  <c r="AQ18" i="18"/>
  <c r="AP18" i="18"/>
  <c r="AO18" i="18"/>
  <c r="AN18" i="18"/>
  <c r="AM18" i="18"/>
  <c r="AL18" i="18"/>
  <c r="AK18" i="18"/>
  <c r="AJ18" i="18"/>
  <c r="AI18" i="18"/>
  <c r="AH18" i="18"/>
  <c r="AG18" i="18"/>
  <c r="AF18" i="18"/>
  <c r="AE18" i="18"/>
  <c r="AC18" i="18"/>
  <c r="AB18" i="18"/>
  <c r="AA18" i="18"/>
  <c r="Z18" i="18"/>
  <c r="Y18" i="18"/>
  <c r="X18" i="18"/>
  <c r="W18" i="18"/>
  <c r="V18" i="18"/>
  <c r="T18" i="18"/>
  <c r="S18" i="18"/>
  <c r="R18" i="18"/>
  <c r="Q18" i="18"/>
  <c r="P18" i="18"/>
  <c r="O18" i="18"/>
  <c r="N18" i="18"/>
  <c r="L18" i="18"/>
  <c r="K18" i="18"/>
  <c r="J18" i="18"/>
  <c r="I18" i="18"/>
  <c r="H18" i="18"/>
  <c r="D18" i="18"/>
  <c r="D11" i="18" s="1"/>
  <c r="BG17" i="18"/>
  <c r="AD17" i="18"/>
  <c r="U17" i="18" s="1"/>
  <c r="M17" i="18"/>
  <c r="G17" i="18"/>
  <c r="BG16" i="18"/>
  <c r="AD16" i="18"/>
  <c r="U16" i="18" s="1"/>
  <c r="M16" i="18"/>
  <c r="G16" i="18"/>
  <c r="BG15" i="18"/>
  <c r="AD15" i="18"/>
  <c r="U15" i="18" s="1"/>
  <c r="M15" i="18"/>
  <c r="G15" i="18"/>
  <c r="BG14" i="18"/>
  <c r="AD14" i="18"/>
  <c r="U14" i="18" s="1"/>
  <c r="M14" i="18"/>
  <c r="G14" i="18"/>
  <c r="BG13" i="18"/>
  <c r="AD13" i="18"/>
  <c r="U13" i="18" s="1"/>
  <c r="M13" i="18"/>
  <c r="G13" i="18"/>
  <c r="BJ12" i="18"/>
  <c r="BJ11" i="18" s="1"/>
  <c r="BJ10" i="18" s="1"/>
  <c r="BI12" i="18"/>
  <c r="BI11" i="18" s="1"/>
  <c r="BI10" i="18" s="1"/>
  <c r="BH12" i="18"/>
  <c r="BF12" i="18"/>
  <c r="BF11" i="18" s="1"/>
  <c r="BF10" i="18" s="1"/>
  <c r="BE12" i="18"/>
  <c r="BD12" i="18"/>
  <c r="BD11" i="18" s="1"/>
  <c r="BD10" i="18" s="1"/>
  <c r="BC12" i="18"/>
  <c r="BC11" i="18" s="1"/>
  <c r="BC10" i="18" s="1"/>
  <c r="BB12" i="18"/>
  <c r="BA12" i="18"/>
  <c r="BA11" i="18" s="1"/>
  <c r="BA10" i="18" s="1"/>
  <c r="AZ12" i="18"/>
  <c r="AZ11" i="18" s="1"/>
  <c r="AZ10" i="18" s="1"/>
  <c r="AY12" i="18"/>
  <c r="AY11" i="18" s="1"/>
  <c r="AY10" i="18" s="1"/>
  <c r="AX12" i="18"/>
  <c r="AX11" i="18" s="1"/>
  <c r="AX10" i="18" s="1"/>
  <c r="AW12" i="18"/>
  <c r="AV12" i="18"/>
  <c r="AV11" i="18" s="1"/>
  <c r="AV10" i="18" s="1"/>
  <c r="AU12" i="18"/>
  <c r="AU11" i="18" s="1"/>
  <c r="AU10" i="18" s="1"/>
  <c r="AT12" i="18"/>
  <c r="AS12" i="18"/>
  <c r="AS11" i="18" s="1"/>
  <c r="AS10" i="18" s="1"/>
  <c r="AR12" i="18"/>
  <c r="AR11" i="18" s="1"/>
  <c r="AR10" i="18" s="1"/>
  <c r="AQ12" i="18"/>
  <c r="AQ11" i="18" s="1"/>
  <c r="AQ10" i="18" s="1"/>
  <c r="AP12" i="18"/>
  <c r="AP11" i="18" s="1"/>
  <c r="AP10" i="18" s="1"/>
  <c r="AO12" i="18"/>
  <c r="AN12" i="18"/>
  <c r="AN11" i="18" s="1"/>
  <c r="AN10" i="18" s="1"/>
  <c r="AM12" i="18"/>
  <c r="AM11" i="18" s="1"/>
  <c r="AM10" i="18" s="1"/>
  <c r="AL12" i="18"/>
  <c r="AK12" i="18"/>
  <c r="AJ12" i="18"/>
  <c r="AJ11" i="18" s="1"/>
  <c r="AJ10" i="18" s="1"/>
  <c r="AI12" i="18"/>
  <c r="AI11" i="18" s="1"/>
  <c r="AI10" i="18" s="1"/>
  <c r="AH12" i="18"/>
  <c r="AH11" i="18" s="1"/>
  <c r="AH10" i="18" s="1"/>
  <c r="AG12" i="18"/>
  <c r="AF12" i="18"/>
  <c r="AF11" i="18" s="1"/>
  <c r="AF10" i="18" s="1"/>
  <c r="AE12" i="18"/>
  <c r="AE11" i="18" s="1"/>
  <c r="AE10" i="18" s="1"/>
  <c r="AC12" i="18"/>
  <c r="AB12" i="18"/>
  <c r="AB11" i="18" s="1"/>
  <c r="AB10" i="18" s="1"/>
  <c r="AA12" i="18"/>
  <c r="AA11" i="18" s="1"/>
  <c r="AA10" i="18" s="1"/>
  <c r="Z12" i="18"/>
  <c r="Z11" i="18" s="1"/>
  <c r="Z10" i="18" s="1"/>
  <c r="Y12" i="18"/>
  <c r="Y11" i="18" s="1"/>
  <c r="Y10" i="18" s="1"/>
  <c r="X12" i="18"/>
  <c r="X11" i="18" s="1"/>
  <c r="X10" i="18" s="1"/>
  <c r="W12" i="18"/>
  <c r="W11" i="18" s="1"/>
  <c r="W10" i="18" s="1"/>
  <c r="V12" i="18"/>
  <c r="V11" i="18" s="1"/>
  <c r="V10" i="18" s="1"/>
  <c r="T12" i="18"/>
  <c r="T11" i="18" s="1"/>
  <c r="T10" i="18" s="1"/>
  <c r="S12" i="18"/>
  <c r="S11" i="18" s="1"/>
  <c r="S10" i="18" s="1"/>
  <c r="R12" i="18"/>
  <c r="Q12" i="18"/>
  <c r="Q11" i="18" s="1"/>
  <c r="Q10" i="18" s="1"/>
  <c r="P12" i="18"/>
  <c r="P11" i="18" s="1"/>
  <c r="P10" i="18" s="1"/>
  <c r="O12" i="18"/>
  <c r="O11" i="18" s="1"/>
  <c r="O10" i="18" s="1"/>
  <c r="N12" i="18"/>
  <c r="L12" i="18"/>
  <c r="K12" i="18"/>
  <c r="K11" i="18" s="1"/>
  <c r="K10" i="18" s="1"/>
  <c r="J12" i="18"/>
  <c r="J11" i="18" s="1"/>
  <c r="J10" i="18" s="1"/>
  <c r="I12" i="18"/>
  <c r="I11" i="18" s="1"/>
  <c r="I10" i="18" s="1"/>
  <c r="H12" i="18"/>
  <c r="H11" i="18" s="1"/>
  <c r="H10" i="18" s="1"/>
  <c r="BG156" i="12"/>
  <c r="M156" i="12"/>
  <c r="G156" i="12"/>
  <c r="BG107" i="12"/>
  <c r="AD107" i="12"/>
  <c r="U107" i="12" s="1"/>
  <c r="M107" i="12"/>
  <c r="G107" i="12"/>
  <c r="BG106" i="12"/>
  <c r="AD106" i="12"/>
  <c r="U106" i="12" s="1"/>
  <c r="M106" i="12"/>
  <c r="G106" i="12"/>
  <c r="BG104" i="12"/>
  <c r="AD104" i="12"/>
  <c r="U104" i="12" s="1"/>
  <c r="M104" i="12"/>
  <c r="G104" i="12"/>
  <c r="BG102" i="12"/>
  <c r="AD102" i="12"/>
  <c r="U102" i="12" s="1"/>
  <c r="M102" i="12"/>
  <c r="G102" i="12"/>
  <c r="BG100" i="12"/>
  <c r="AD100" i="12"/>
  <c r="U100" i="12" s="1"/>
  <c r="M100" i="12"/>
  <c r="G100" i="12"/>
  <c r="BG99" i="12"/>
  <c r="AD99" i="12"/>
  <c r="U99" i="12" s="1"/>
  <c r="M99" i="12"/>
  <c r="G99" i="12"/>
  <c r="BG98" i="12"/>
  <c r="AD98" i="12"/>
  <c r="U98" i="12" s="1"/>
  <c r="M98" i="12"/>
  <c r="G98" i="12"/>
  <c r="BJ97" i="12"/>
  <c r="BI97" i="12"/>
  <c r="BH97" i="12"/>
  <c r="BF97" i="12"/>
  <c r="BE97" i="12"/>
  <c r="BD97" i="12"/>
  <c r="BC97" i="12"/>
  <c r="BB97" i="12"/>
  <c r="BA97" i="12"/>
  <c r="AZ97" i="12"/>
  <c r="AY97" i="12"/>
  <c r="AX97" i="12"/>
  <c r="AW97" i="12"/>
  <c r="AV97" i="12"/>
  <c r="AU97" i="12"/>
  <c r="AT97" i="12"/>
  <c r="AS97" i="12"/>
  <c r="AR97" i="12"/>
  <c r="AQ97" i="12"/>
  <c r="AP97" i="12"/>
  <c r="AO97" i="12"/>
  <c r="AN97" i="12"/>
  <c r="AM97" i="12"/>
  <c r="AL97" i="12"/>
  <c r="AK97" i="12"/>
  <c r="AJ97" i="12"/>
  <c r="AI97" i="12"/>
  <c r="AH97" i="12"/>
  <c r="AG97" i="12"/>
  <c r="AF97" i="12"/>
  <c r="AE97" i="12"/>
  <c r="AC97" i="12"/>
  <c r="AB97" i="12"/>
  <c r="AA97" i="12"/>
  <c r="Z97" i="12"/>
  <c r="Y97" i="12"/>
  <c r="X97" i="12"/>
  <c r="W97" i="12"/>
  <c r="V97" i="12"/>
  <c r="T97" i="12"/>
  <c r="S97" i="12"/>
  <c r="R97" i="12"/>
  <c r="Q97" i="12"/>
  <c r="P97" i="12"/>
  <c r="O97" i="12"/>
  <c r="N97" i="12"/>
  <c r="L97" i="12"/>
  <c r="K97" i="12"/>
  <c r="J97" i="12"/>
  <c r="I97" i="12"/>
  <c r="H97" i="12"/>
  <c r="D97" i="12"/>
  <c r="BG93" i="12"/>
  <c r="BG92" i="12" s="1"/>
  <c r="M93" i="12"/>
  <c r="M92" i="12" s="1"/>
  <c r="G93" i="12"/>
  <c r="G92" i="12" s="1"/>
  <c r="BG96" i="12"/>
  <c r="M96" i="12"/>
  <c r="G96" i="12"/>
  <c r="BG95" i="12"/>
  <c r="M95" i="12"/>
  <c r="G95" i="12"/>
  <c r="BJ94" i="12"/>
  <c r="BI94" i="12"/>
  <c r="BH94" i="12"/>
  <c r="BF94" i="12"/>
  <c r="BE94" i="12"/>
  <c r="BD94" i="12"/>
  <c r="BC94" i="12"/>
  <c r="BB94" i="12"/>
  <c r="BA94" i="12"/>
  <c r="AZ94" i="12"/>
  <c r="AY94" i="12"/>
  <c r="AX94" i="12"/>
  <c r="AW94" i="12"/>
  <c r="AV94" i="12"/>
  <c r="AU94" i="12"/>
  <c r="AT94" i="12"/>
  <c r="AS94" i="12"/>
  <c r="AR94" i="12"/>
  <c r="AQ94" i="12"/>
  <c r="AP94" i="12"/>
  <c r="AO94" i="12"/>
  <c r="AN94" i="12"/>
  <c r="AM94" i="12"/>
  <c r="AL94" i="12"/>
  <c r="AK94" i="12"/>
  <c r="AJ94" i="12"/>
  <c r="AI94" i="12"/>
  <c r="AH94" i="12"/>
  <c r="AG94" i="12"/>
  <c r="AF94" i="12"/>
  <c r="AE94" i="12"/>
  <c r="AC94" i="12"/>
  <c r="AB94" i="12"/>
  <c r="AA94" i="12"/>
  <c r="Z94" i="12"/>
  <c r="Y94" i="12"/>
  <c r="X94" i="12"/>
  <c r="W94" i="12"/>
  <c r="V94" i="12"/>
  <c r="T94" i="12"/>
  <c r="S94" i="12"/>
  <c r="R94" i="12"/>
  <c r="Q94" i="12"/>
  <c r="P94" i="12"/>
  <c r="O94" i="12"/>
  <c r="N94" i="12"/>
  <c r="L94" i="12"/>
  <c r="K94" i="12"/>
  <c r="J94" i="12"/>
  <c r="I94" i="12"/>
  <c r="H94" i="12"/>
  <c r="D94" i="12"/>
  <c r="BG60" i="12"/>
  <c r="M60" i="12"/>
  <c r="G60" i="12"/>
  <c r="BJ59" i="12"/>
  <c r="BI59" i="12"/>
  <c r="BH59" i="12"/>
  <c r="BF59" i="12"/>
  <c r="BE59" i="12"/>
  <c r="BD59" i="12"/>
  <c r="BC59" i="12"/>
  <c r="BB59" i="12"/>
  <c r="BA59" i="12"/>
  <c r="AZ59"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T59" i="12"/>
  <c r="S59" i="12"/>
  <c r="R59" i="12"/>
  <c r="Q59" i="12"/>
  <c r="P59" i="12"/>
  <c r="O59" i="12"/>
  <c r="N59" i="12"/>
  <c r="L59" i="12"/>
  <c r="K59" i="12"/>
  <c r="J59" i="12"/>
  <c r="I59" i="12"/>
  <c r="H59" i="12"/>
  <c r="D59" i="12"/>
  <c r="BJ57" i="12"/>
  <c r="BI57" i="12"/>
  <c r="BH57" i="12"/>
  <c r="BF57" i="12"/>
  <c r="BE57" i="12"/>
  <c r="BD57" i="12"/>
  <c r="BC57" i="12"/>
  <c r="BB57" i="12"/>
  <c r="BA57" i="12"/>
  <c r="AZ57" i="12"/>
  <c r="AY57" i="12"/>
  <c r="AX57" i="12"/>
  <c r="AW57" i="12"/>
  <c r="AV57" i="12"/>
  <c r="AU57" i="12"/>
  <c r="AT57" i="12"/>
  <c r="AS57" i="12"/>
  <c r="AR57" i="12"/>
  <c r="AQ57" i="12"/>
  <c r="AP57" i="12"/>
  <c r="AO57" i="12"/>
  <c r="AN57" i="12"/>
  <c r="AM57" i="12"/>
  <c r="AL57" i="12"/>
  <c r="AK57" i="12"/>
  <c r="AJ57" i="12"/>
  <c r="AI57" i="12"/>
  <c r="AH57" i="12"/>
  <c r="AG57" i="12"/>
  <c r="AF57" i="12"/>
  <c r="AE57" i="12"/>
  <c r="AC57" i="12"/>
  <c r="AB57" i="12"/>
  <c r="AA57" i="12"/>
  <c r="Z57" i="12"/>
  <c r="Y57" i="12"/>
  <c r="X57" i="12"/>
  <c r="W57" i="12"/>
  <c r="V57" i="12"/>
  <c r="T57" i="12"/>
  <c r="S57" i="12"/>
  <c r="R57" i="12"/>
  <c r="Q57" i="12"/>
  <c r="P57" i="12"/>
  <c r="O57" i="12"/>
  <c r="N57" i="12"/>
  <c r="L57" i="12"/>
  <c r="K57" i="12"/>
  <c r="J57" i="12"/>
  <c r="I57" i="12"/>
  <c r="H57" i="12"/>
  <c r="D57" i="12"/>
  <c r="BG55" i="12"/>
  <c r="M55" i="12"/>
  <c r="G55" i="12"/>
  <c r="BJ54" i="12"/>
  <c r="BI54" i="12"/>
  <c r="BH54" i="12"/>
  <c r="BF54" i="12"/>
  <c r="BE54" i="12"/>
  <c r="BD54" i="12"/>
  <c r="BC54" i="12"/>
  <c r="BB54" i="12"/>
  <c r="BA54" i="12"/>
  <c r="AZ54" i="12"/>
  <c r="AY54" i="12"/>
  <c r="AX54"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T54" i="12"/>
  <c r="S54" i="12"/>
  <c r="R54" i="12"/>
  <c r="Q54" i="12"/>
  <c r="P54" i="12"/>
  <c r="O54" i="12"/>
  <c r="N54" i="12"/>
  <c r="L54" i="12"/>
  <c r="K54" i="12"/>
  <c r="J54" i="12"/>
  <c r="I54" i="12"/>
  <c r="H54" i="12"/>
  <c r="D54" i="12"/>
  <c r="BG41" i="12"/>
  <c r="AD41" i="12"/>
  <c r="U41" i="12" s="1"/>
  <c r="M41" i="12"/>
  <c r="G41" i="12"/>
  <c r="BG40" i="12"/>
  <c r="AD40" i="12"/>
  <c r="U40" i="12" s="1"/>
  <c r="M40" i="12"/>
  <c r="G40" i="12"/>
  <c r="BG39" i="12"/>
  <c r="AD39" i="12"/>
  <c r="U39" i="12" s="1"/>
  <c r="M39" i="12"/>
  <c r="G39" i="12"/>
  <c r="AD141" i="12"/>
  <c r="U141" i="12" s="1"/>
  <c r="M141" i="12"/>
  <c r="G141" i="12"/>
  <c r="AD140" i="12"/>
  <c r="M140" i="12"/>
  <c r="G140" i="12"/>
  <c r="BG138" i="12"/>
  <c r="AS138" i="12"/>
  <c r="AD138" i="12" s="1"/>
  <c r="U138" i="12" s="1"/>
  <c r="M138" i="12"/>
  <c r="G138" i="12"/>
  <c r="AD136" i="12"/>
  <c r="U136" i="12" s="1"/>
  <c r="M136" i="12"/>
  <c r="G136" i="12"/>
  <c r="BG135" i="12"/>
  <c r="AS135" i="12"/>
  <c r="AD135" i="12" s="1"/>
  <c r="U135" i="12" s="1"/>
  <c r="M135" i="12"/>
  <c r="G135" i="12"/>
  <c r="BG129" i="12"/>
  <c r="AS129" i="12"/>
  <c r="AD129" i="12" s="1"/>
  <c r="U129" i="12" s="1"/>
  <c r="M129" i="12"/>
  <c r="G129" i="12"/>
  <c r="BG128" i="12"/>
  <c r="AS128" i="12"/>
  <c r="AD128" i="12" s="1"/>
  <c r="U128" i="12" s="1"/>
  <c r="M128" i="12"/>
  <c r="G128" i="12"/>
  <c r="BG127" i="12"/>
  <c r="AS127" i="12"/>
  <c r="AD127" i="12" s="1"/>
  <c r="U127" i="12" s="1"/>
  <c r="M127" i="12"/>
  <c r="G127" i="12"/>
  <c r="BG126" i="12"/>
  <c r="AD126" i="12"/>
  <c r="U126" i="12" s="1"/>
  <c r="M126" i="12"/>
  <c r="G126" i="12"/>
  <c r="BG125" i="12"/>
  <c r="AD125" i="12"/>
  <c r="U125" i="12" s="1"/>
  <c r="M125" i="12"/>
  <c r="G125" i="12"/>
  <c r="BG124" i="12"/>
  <c r="AD124" i="12"/>
  <c r="U124" i="12" s="1"/>
  <c r="M124" i="12"/>
  <c r="G124" i="12"/>
  <c r="BG123" i="12"/>
  <c r="AD123" i="12"/>
  <c r="U123" i="12" s="1"/>
  <c r="M123" i="12"/>
  <c r="G123" i="12"/>
  <c r="BG122" i="12"/>
  <c r="AS122" i="12"/>
  <c r="AD122" i="12" s="1"/>
  <c r="U122" i="12" s="1"/>
  <c r="M122" i="12"/>
  <c r="G122" i="12"/>
  <c r="BG121" i="12"/>
  <c r="AD121" i="12"/>
  <c r="U121" i="12" s="1"/>
  <c r="M121" i="12"/>
  <c r="G121" i="12"/>
  <c r="BG120" i="12"/>
  <c r="AD120" i="12"/>
  <c r="U120" i="12" s="1"/>
  <c r="M120" i="12"/>
  <c r="G120" i="12"/>
  <c r="BG119" i="12"/>
  <c r="AD119" i="12"/>
  <c r="U119" i="12" s="1"/>
  <c r="M119" i="12"/>
  <c r="G119" i="12"/>
  <c r="BG118" i="12"/>
  <c r="AD118" i="12"/>
  <c r="U118" i="12" s="1"/>
  <c r="M118" i="12"/>
  <c r="G118" i="12"/>
  <c r="BG117" i="12"/>
  <c r="AD117" i="12"/>
  <c r="U117" i="12" s="1"/>
  <c r="M117" i="12"/>
  <c r="G117" i="12"/>
  <c r="BG116" i="12"/>
  <c r="AS116" i="12"/>
  <c r="M116" i="12"/>
  <c r="G116" i="12"/>
  <c r="BG38" i="12"/>
  <c r="AS38" i="12"/>
  <c r="AD38" i="12" s="1"/>
  <c r="U38" i="12" s="1"/>
  <c r="M38" i="12"/>
  <c r="G38" i="12"/>
  <c r="BG37" i="12"/>
  <c r="AS37" i="12"/>
  <c r="AD37" i="12" s="1"/>
  <c r="U37" i="12" s="1"/>
  <c r="M37" i="12"/>
  <c r="G37" i="12"/>
  <c r="BG36" i="12"/>
  <c r="AS36" i="12"/>
  <c r="AD36" i="12" s="1"/>
  <c r="U36" i="12" s="1"/>
  <c r="M36" i="12"/>
  <c r="G36" i="12"/>
  <c r="BG35" i="12"/>
  <c r="AS35" i="12"/>
  <c r="M35" i="12"/>
  <c r="G35" i="12"/>
  <c r="BG49" i="12"/>
  <c r="G49" i="12"/>
  <c r="BJ49" i="12"/>
  <c r="BI49" i="12"/>
  <c r="BH49" i="12"/>
  <c r="BF49" i="12"/>
  <c r="BE49" i="12"/>
  <c r="BD49" i="12"/>
  <c r="BC49" i="12"/>
  <c r="BB49" i="12"/>
  <c r="BA49" i="12"/>
  <c r="AZ49" i="12"/>
  <c r="AY49" i="12"/>
  <c r="AX49" i="12"/>
  <c r="AW49" i="12"/>
  <c r="AV49" i="12"/>
  <c r="AU49" i="12"/>
  <c r="AT49" i="12"/>
  <c r="AS49" i="12"/>
  <c r="AR49" i="12"/>
  <c r="AQ49" i="12"/>
  <c r="AP49" i="12"/>
  <c r="AO49" i="12"/>
  <c r="AN49" i="12"/>
  <c r="AM49" i="12"/>
  <c r="AL49" i="12"/>
  <c r="AK49" i="12"/>
  <c r="AJ49" i="12"/>
  <c r="AI49" i="12"/>
  <c r="AH49" i="12"/>
  <c r="AG49" i="12"/>
  <c r="AF49" i="12"/>
  <c r="AE49" i="12"/>
  <c r="AC49" i="12"/>
  <c r="AB49" i="12"/>
  <c r="AA49" i="12"/>
  <c r="Z49" i="12"/>
  <c r="Y49" i="12"/>
  <c r="X49" i="12"/>
  <c r="W49" i="12"/>
  <c r="V49" i="12"/>
  <c r="T49" i="12"/>
  <c r="S49" i="12"/>
  <c r="R49" i="12"/>
  <c r="Q49" i="12"/>
  <c r="P49" i="12"/>
  <c r="N49" i="12"/>
  <c r="L49" i="12"/>
  <c r="K49" i="12"/>
  <c r="J49" i="12"/>
  <c r="I49" i="12"/>
  <c r="H49" i="12"/>
  <c r="BG27" i="12"/>
  <c r="BG26" i="12" s="1"/>
  <c r="BG20" i="12"/>
  <c r="BG19" i="12" s="1"/>
  <c r="AD20" i="12"/>
  <c r="AD19" i="12" s="1"/>
  <c r="M20" i="12"/>
  <c r="M19" i="12" s="1"/>
  <c r="G20" i="12"/>
  <c r="G19" i="12" s="1"/>
  <c r="D19" i="12"/>
  <c r="BG18" i="12"/>
  <c r="AD18" i="12"/>
  <c r="U18" i="12" s="1"/>
  <c r="M18" i="12"/>
  <c r="G18" i="12"/>
  <c r="BG17" i="12"/>
  <c r="AD17" i="12"/>
  <c r="U17" i="12" s="1"/>
  <c r="M17" i="12"/>
  <c r="G17" i="12"/>
  <c r="BG16" i="12"/>
  <c r="AD16" i="12"/>
  <c r="U16" i="12" s="1"/>
  <c r="M16" i="12"/>
  <c r="G16" i="12"/>
  <c r="BG13" i="12"/>
  <c r="AD13" i="12"/>
  <c r="M13" i="12"/>
  <c r="G13" i="12"/>
  <c r="BJ12" i="12"/>
  <c r="BI12" i="12"/>
  <c r="BH12" i="12"/>
  <c r="BF12" i="12"/>
  <c r="BE12" i="12"/>
  <c r="BD12" i="12"/>
  <c r="BC12" i="12"/>
  <c r="BB12" i="12"/>
  <c r="BA12" i="12"/>
  <c r="AZ12" i="12"/>
  <c r="AY12" i="12"/>
  <c r="AX12" i="12"/>
  <c r="AW12" i="12"/>
  <c r="AV12" i="12"/>
  <c r="AU12" i="12"/>
  <c r="AT12" i="12"/>
  <c r="AS12" i="12"/>
  <c r="AR12" i="12"/>
  <c r="AQ12" i="12"/>
  <c r="AP12" i="12"/>
  <c r="AO12" i="12"/>
  <c r="AN12" i="12"/>
  <c r="AM12" i="12"/>
  <c r="AL12" i="12"/>
  <c r="AK12" i="12"/>
  <c r="AJ12" i="12"/>
  <c r="AI12" i="12"/>
  <c r="AH12" i="12"/>
  <c r="AG12" i="12"/>
  <c r="AF12" i="12"/>
  <c r="AE12" i="12"/>
  <c r="AC12" i="12"/>
  <c r="AB12" i="12"/>
  <c r="AA12" i="12"/>
  <c r="Z12" i="12"/>
  <c r="Y12" i="12"/>
  <c r="X12" i="12"/>
  <c r="W12" i="12"/>
  <c r="V12" i="12"/>
  <c r="T12" i="12"/>
  <c r="S12" i="12"/>
  <c r="R12" i="12"/>
  <c r="Q12" i="12"/>
  <c r="P12" i="12"/>
  <c r="O12" i="12"/>
  <c r="N12" i="12"/>
  <c r="L12" i="12"/>
  <c r="K12" i="12"/>
  <c r="J12" i="12"/>
  <c r="I12" i="12"/>
  <c r="H12" i="12"/>
  <c r="F102" i="12" l="1"/>
  <c r="E102" i="12" s="1"/>
  <c r="C102" i="12" s="1"/>
  <c r="U13" i="12"/>
  <c r="AS34" i="12"/>
  <c r="AS33" i="12" s="1"/>
  <c r="M34" i="12"/>
  <c r="M33" i="12" s="1"/>
  <c r="BG34" i="12"/>
  <c r="BG33" i="12" s="1"/>
  <c r="G34" i="12"/>
  <c r="G33" i="12" s="1"/>
  <c r="AD139" i="12"/>
  <c r="G139" i="12"/>
  <c r="M139" i="12"/>
  <c r="U140" i="12"/>
  <c r="U139" i="12" s="1"/>
  <c r="M115" i="12"/>
  <c r="G115" i="12"/>
  <c r="AS115" i="12"/>
  <c r="AS114" i="12" s="1"/>
  <c r="BG115" i="12"/>
  <c r="BG114" i="12" s="1"/>
  <c r="AD116" i="12"/>
  <c r="AD115" i="12" s="1"/>
  <c r="AK11" i="18"/>
  <c r="AK10" i="18" s="1"/>
  <c r="AD150" i="18"/>
  <c r="S185" i="18"/>
  <c r="H142" i="18"/>
  <c r="H138" i="18" s="1"/>
  <c r="Q142" i="18"/>
  <c r="Q138" i="18" s="1"/>
  <c r="AC11" i="18"/>
  <c r="AC10" i="18" s="1"/>
  <c r="F126" i="18"/>
  <c r="F125" i="18" s="1"/>
  <c r="F112" i="18"/>
  <c r="BH185" i="18"/>
  <c r="F39" i="18"/>
  <c r="F38" i="18" s="1"/>
  <c r="F60" i="18"/>
  <c r="E60" i="18" s="1"/>
  <c r="C60" i="18" s="1"/>
  <c r="F66" i="18"/>
  <c r="E66" i="18" s="1"/>
  <c r="C66" i="18" s="1"/>
  <c r="K40" i="18"/>
  <c r="F164" i="18"/>
  <c r="E164" i="18" s="1"/>
  <c r="C164" i="18" s="1"/>
  <c r="F168" i="18"/>
  <c r="E168" i="18" s="1"/>
  <c r="C168" i="18" s="1"/>
  <c r="AK185" i="18"/>
  <c r="K185" i="18"/>
  <c r="T185" i="18"/>
  <c r="AC185" i="18"/>
  <c r="AL185" i="18"/>
  <c r="AT185" i="18"/>
  <c r="BB185" i="18"/>
  <c r="F132" i="18"/>
  <c r="E132" i="18" s="1"/>
  <c r="C132" i="18" s="1"/>
  <c r="G189" i="18"/>
  <c r="BJ142" i="18"/>
  <c r="BJ138" i="18" s="1"/>
  <c r="F196" i="18"/>
  <c r="H185" i="18"/>
  <c r="Q185" i="18"/>
  <c r="Z185" i="18"/>
  <c r="AI185" i="18"/>
  <c r="AQ185" i="18"/>
  <c r="AY185" i="18"/>
  <c r="T40" i="18"/>
  <c r="T36" i="18" s="1"/>
  <c r="T24" i="18" s="1"/>
  <c r="F53" i="18"/>
  <c r="F87" i="18"/>
  <c r="F144" i="18"/>
  <c r="I185" i="18"/>
  <c r="R185" i="18"/>
  <c r="AA185" i="18"/>
  <c r="AJ185" i="18"/>
  <c r="AR185" i="18"/>
  <c r="AZ185" i="18"/>
  <c r="BI185" i="18"/>
  <c r="AR40" i="18"/>
  <c r="AR36" i="18" s="1"/>
  <c r="AR24" i="18" s="1"/>
  <c r="AB142" i="18"/>
  <c r="AB138" i="18" s="1"/>
  <c r="D11" i="12"/>
  <c r="AB40" i="18"/>
  <c r="AB36" i="18" s="1"/>
  <c r="AB24" i="18" s="1"/>
  <c r="F42" i="18"/>
  <c r="F44" i="18"/>
  <c r="E44" i="18" s="1"/>
  <c r="C44" i="18" s="1"/>
  <c r="U54" i="12"/>
  <c r="U59" i="12"/>
  <c r="U20" i="12"/>
  <c r="U19" i="12" s="1"/>
  <c r="A132" i="12"/>
  <c r="A133" i="12" s="1"/>
  <c r="A134" i="12" s="1"/>
  <c r="A135" i="12" s="1"/>
  <c r="A136" i="12" s="1"/>
  <c r="A137" i="12" s="1"/>
  <c r="M12" i="18"/>
  <c r="M11" i="18" s="1"/>
  <c r="M10" i="18" s="1"/>
  <c r="AJ142" i="18"/>
  <c r="AJ138" i="18" s="1"/>
  <c r="AR142" i="18"/>
  <c r="AR138" i="18" s="1"/>
  <c r="AZ142" i="18"/>
  <c r="AZ138" i="18" s="1"/>
  <c r="BH40" i="18"/>
  <c r="BH36" i="18" s="1"/>
  <c r="BH24" i="18" s="1"/>
  <c r="AD189" i="18"/>
  <c r="U189" i="18" s="1"/>
  <c r="F31" i="18"/>
  <c r="E31" i="18" s="1"/>
  <c r="C31" i="18" s="1"/>
  <c r="Q40" i="18"/>
  <c r="Q36" i="18" s="1"/>
  <c r="Q24" i="18" s="1"/>
  <c r="F73" i="18"/>
  <c r="G130" i="18"/>
  <c r="BG130" i="18"/>
  <c r="AE185" i="18"/>
  <c r="AM185" i="18"/>
  <c r="AU185" i="18"/>
  <c r="BC185" i="18"/>
  <c r="Y185" i="18"/>
  <c r="F180" i="18"/>
  <c r="E180" i="18" s="1"/>
  <c r="C180" i="18" s="1"/>
  <c r="U187" i="18"/>
  <c r="U12" i="18"/>
  <c r="U11" i="18" s="1"/>
  <c r="U10" i="18" s="1"/>
  <c r="G69" i="18"/>
  <c r="F32" i="18"/>
  <c r="E32" i="18" s="1"/>
  <c r="C32" i="18" s="1"/>
  <c r="F99" i="18"/>
  <c r="E99" i="18" s="1"/>
  <c r="L142" i="18"/>
  <c r="L138" i="18" s="1"/>
  <c r="V142" i="18"/>
  <c r="V138" i="18" s="1"/>
  <c r="AL142" i="18"/>
  <c r="AL138" i="18" s="1"/>
  <c r="AT142" i="18"/>
  <c r="AT138" i="18" s="1"/>
  <c r="BB142" i="18"/>
  <c r="BB138" i="18" s="1"/>
  <c r="F151" i="18"/>
  <c r="E151" i="18" s="1"/>
  <c r="AB185" i="18"/>
  <c r="AI142" i="18"/>
  <c r="AI138" i="18" s="1"/>
  <c r="AQ142" i="18"/>
  <c r="AQ138" i="18" s="1"/>
  <c r="AY142" i="18"/>
  <c r="AY138" i="18" s="1"/>
  <c r="BH142" i="18"/>
  <c r="BH138" i="18" s="1"/>
  <c r="F161" i="18"/>
  <c r="E161" i="18" s="1"/>
  <c r="F163" i="18"/>
  <c r="E163" i="18" s="1"/>
  <c r="C163" i="18" s="1"/>
  <c r="F192" i="18"/>
  <c r="E192" i="18" s="1"/>
  <c r="C192" i="18" s="1"/>
  <c r="D40" i="18"/>
  <c r="D36" i="18" s="1"/>
  <c r="D24" i="18" s="1"/>
  <c r="AI40" i="18"/>
  <c r="AI36" i="18" s="1"/>
  <c r="AI24" i="18" s="1"/>
  <c r="AQ40" i="18"/>
  <c r="AQ36" i="18" s="1"/>
  <c r="AQ24" i="18" s="1"/>
  <c r="AZ40" i="18"/>
  <c r="AZ36" i="18" s="1"/>
  <c r="AZ24" i="18" s="1"/>
  <c r="F70" i="18"/>
  <c r="E70" i="18" s="1"/>
  <c r="C70" i="18" s="1"/>
  <c r="AF40" i="18"/>
  <c r="AF36" i="18" s="1"/>
  <c r="AF24" i="18" s="1"/>
  <c r="F89" i="18"/>
  <c r="E89" i="18" s="1"/>
  <c r="C89" i="18" s="1"/>
  <c r="F91" i="18"/>
  <c r="E91" i="18" s="1"/>
  <c r="C91" i="18" s="1"/>
  <c r="BI142" i="18"/>
  <c r="G38" i="18"/>
  <c r="I40" i="18"/>
  <c r="I36" i="18" s="1"/>
  <c r="I24" i="18" s="1"/>
  <c r="F182" i="18"/>
  <c r="E182" i="18" s="1"/>
  <c r="C182" i="18" s="1"/>
  <c r="F184" i="18"/>
  <c r="E184" i="18" s="1"/>
  <c r="C184" i="18" s="1"/>
  <c r="AG11" i="18"/>
  <c r="AG10" i="18" s="1"/>
  <c r="AW11" i="18"/>
  <c r="AW10" i="18" s="1"/>
  <c r="X40" i="18"/>
  <c r="X36" i="18" s="1"/>
  <c r="X24" i="18" s="1"/>
  <c r="AG40" i="18"/>
  <c r="AG36" i="18" s="1"/>
  <c r="AG24" i="18" s="1"/>
  <c r="AW40" i="18"/>
  <c r="AW36" i="18" s="1"/>
  <c r="AW24" i="18" s="1"/>
  <c r="BE40" i="18"/>
  <c r="BE36" i="18" s="1"/>
  <c r="BE24" i="18" s="1"/>
  <c r="AE40" i="18"/>
  <c r="AE36" i="18" s="1"/>
  <c r="AE24" i="18" s="1"/>
  <c r="AU40" i="18"/>
  <c r="AU36" i="18" s="1"/>
  <c r="AU24" i="18" s="1"/>
  <c r="BC40" i="18"/>
  <c r="BC36" i="18" s="1"/>
  <c r="BC24" i="18" s="1"/>
  <c r="F146" i="18"/>
  <c r="E146" i="18" s="1"/>
  <c r="C146" i="18" s="1"/>
  <c r="N185" i="18"/>
  <c r="W185" i="18"/>
  <c r="L40" i="18"/>
  <c r="L36" i="18" s="1"/>
  <c r="L24" i="18" s="1"/>
  <c r="AM40" i="18"/>
  <c r="AM36" i="18" s="1"/>
  <c r="AM24" i="18" s="1"/>
  <c r="BD40" i="18"/>
  <c r="BD36" i="18" s="1"/>
  <c r="BD24" i="18" s="1"/>
  <c r="M85" i="18"/>
  <c r="W40" i="18"/>
  <c r="W36" i="18" s="1"/>
  <c r="W24" i="18" s="1"/>
  <c r="F88" i="18"/>
  <c r="E88" i="18" s="1"/>
  <c r="C88" i="18" s="1"/>
  <c r="U102" i="18"/>
  <c r="BG115" i="18"/>
  <c r="F154" i="18"/>
  <c r="E154" i="18" s="1"/>
  <c r="F156" i="18"/>
  <c r="E156" i="18" s="1"/>
  <c r="C156" i="18" s="1"/>
  <c r="AE142" i="18"/>
  <c r="AE138" i="18" s="1"/>
  <c r="AU142" i="18"/>
  <c r="AU138" i="18" s="1"/>
  <c r="BG12" i="18"/>
  <c r="BG11" i="18" s="1"/>
  <c r="BG10" i="18" s="1"/>
  <c r="AO11" i="18"/>
  <c r="AO10" i="18" s="1"/>
  <c r="BE11" i="18"/>
  <c r="BE10" i="18" s="1"/>
  <c r="F67" i="18"/>
  <c r="E67" i="18" s="1"/>
  <c r="C67" i="18" s="1"/>
  <c r="M102" i="18"/>
  <c r="F134" i="18"/>
  <c r="E134" i="18" s="1"/>
  <c r="M165" i="18"/>
  <c r="AF142" i="18"/>
  <c r="AF138" i="18" s="1"/>
  <c r="AN142" i="18"/>
  <c r="AN138" i="18" s="1"/>
  <c r="AV142" i="18"/>
  <c r="AV138" i="18" s="1"/>
  <c r="BD142" i="18"/>
  <c r="BD138" i="18" s="1"/>
  <c r="F170" i="18"/>
  <c r="E170" i="18" s="1"/>
  <c r="C170" i="18" s="1"/>
  <c r="F179" i="18"/>
  <c r="E179" i="18" s="1"/>
  <c r="C179" i="18" s="1"/>
  <c r="F197" i="18"/>
  <c r="E197" i="18" s="1"/>
  <c r="C197" i="18" s="1"/>
  <c r="AJ40" i="18"/>
  <c r="AJ36" i="18" s="1"/>
  <c r="AJ24" i="18" s="1"/>
  <c r="P142" i="18"/>
  <c r="P138" i="18" s="1"/>
  <c r="Y142" i="18"/>
  <c r="Y138" i="18" s="1"/>
  <c r="M153" i="18"/>
  <c r="X142" i="18"/>
  <c r="X138" i="18" s="1"/>
  <c r="AD165" i="18"/>
  <c r="U165" i="18" s="1"/>
  <c r="F174" i="18"/>
  <c r="E174" i="18" s="1"/>
  <c r="C174" i="18" s="1"/>
  <c r="BG186" i="18"/>
  <c r="BJ185" i="18"/>
  <c r="F28" i="18"/>
  <c r="E28" i="18" s="1"/>
  <c r="Y40" i="18"/>
  <c r="Y36" i="18" s="1"/>
  <c r="Y24" i="18" s="1"/>
  <c r="AH40" i="18"/>
  <c r="AH36" i="18" s="1"/>
  <c r="AH24" i="18" s="1"/>
  <c r="AP40" i="18"/>
  <c r="AP36" i="18" s="1"/>
  <c r="AP24" i="18" s="1"/>
  <c r="AY40" i="18"/>
  <c r="AY36" i="18" s="1"/>
  <c r="AY24" i="18" s="1"/>
  <c r="BA40" i="18"/>
  <c r="BA36" i="18" s="1"/>
  <c r="BA24" i="18" s="1"/>
  <c r="N142" i="18"/>
  <c r="N138" i="18" s="1"/>
  <c r="W142" i="18"/>
  <c r="W138" i="18" s="1"/>
  <c r="AM142" i="18"/>
  <c r="AM138" i="18" s="1"/>
  <c r="BC142" i="18"/>
  <c r="BC138" i="18" s="1"/>
  <c r="Z40" i="18"/>
  <c r="Z36" i="18" s="1"/>
  <c r="Z24" i="18" s="1"/>
  <c r="G93" i="18"/>
  <c r="BG93" i="18"/>
  <c r="BG107" i="18"/>
  <c r="U115" i="18"/>
  <c r="F145" i="18"/>
  <c r="E145" i="18" s="1"/>
  <c r="C145" i="18" s="1"/>
  <c r="F149" i="18"/>
  <c r="E149" i="18" s="1"/>
  <c r="C149" i="18" s="1"/>
  <c r="H40" i="18"/>
  <c r="R40" i="18"/>
  <c r="R36" i="18" s="1"/>
  <c r="R24" i="18" s="1"/>
  <c r="BJ40" i="18"/>
  <c r="BJ36" i="18" s="1"/>
  <c r="BJ24" i="18" s="1"/>
  <c r="BG77" i="18"/>
  <c r="C80" i="18"/>
  <c r="F122" i="18"/>
  <c r="AA142" i="18"/>
  <c r="AA138" i="18" s="1"/>
  <c r="G153" i="18"/>
  <c r="AG185" i="18"/>
  <c r="AO185" i="18"/>
  <c r="AW185" i="18"/>
  <c r="BE185" i="18"/>
  <c r="F147" i="18"/>
  <c r="F34" i="18"/>
  <c r="J40" i="18"/>
  <c r="J36" i="18" s="1"/>
  <c r="J24" i="18" s="1"/>
  <c r="S40" i="18"/>
  <c r="S36" i="18" s="1"/>
  <c r="S24" i="18" s="1"/>
  <c r="AT40" i="18"/>
  <c r="AT36" i="18" s="1"/>
  <c r="AT24" i="18" s="1"/>
  <c r="BB40" i="18"/>
  <c r="BB36" i="18" s="1"/>
  <c r="BB24" i="18" s="1"/>
  <c r="F76" i="18"/>
  <c r="E76" i="18" s="1"/>
  <c r="F94" i="18"/>
  <c r="F96" i="18"/>
  <c r="E96" i="18" s="1"/>
  <c r="C96" i="18" s="1"/>
  <c r="F98" i="18"/>
  <c r="E98" i="18" s="1"/>
  <c r="C98" i="18" s="1"/>
  <c r="U107" i="18"/>
  <c r="F108" i="18"/>
  <c r="F107" i="18" s="1"/>
  <c r="M110" i="18"/>
  <c r="F131" i="18"/>
  <c r="E131" i="18" s="1"/>
  <c r="F133" i="18"/>
  <c r="E133" i="18" s="1"/>
  <c r="F137" i="18"/>
  <c r="E137" i="18" s="1"/>
  <c r="C137" i="18" s="1"/>
  <c r="F141" i="18"/>
  <c r="E141" i="18" s="1"/>
  <c r="O142" i="18"/>
  <c r="O138" i="18" s="1"/>
  <c r="S142" i="18"/>
  <c r="S138" i="18" s="1"/>
  <c r="AK142" i="18"/>
  <c r="AK138" i="18" s="1"/>
  <c r="AS142" i="18"/>
  <c r="AS138" i="18" s="1"/>
  <c r="BA142" i="18"/>
  <c r="BA138" i="18" s="1"/>
  <c r="M152" i="18"/>
  <c r="BG153" i="18"/>
  <c r="F172" i="18"/>
  <c r="E172" i="18" s="1"/>
  <c r="C172" i="18" s="1"/>
  <c r="D185" i="18"/>
  <c r="P185" i="18"/>
  <c r="AH185" i="18"/>
  <c r="AP185" i="18"/>
  <c r="AX185" i="18"/>
  <c r="BF185" i="18"/>
  <c r="L11" i="18"/>
  <c r="L10" i="18" s="1"/>
  <c r="AL11" i="18"/>
  <c r="AL10" i="18" s="1"/>
  <c r="AT11" i="18"/>
  <c r="AT10" i="18" s="1"/>
  <c r="BB11" i="18"/>
  <c r="BB10" i="18" s="1"/>
  <c r="G12" i="18"/>
  <c r="F15" i="18"/>
  <c r="E15" i="18" s="1"/>
  <c r="C15" i="18" s="1"/>
  <c r="F17" i="18"/>
  <c r="E17" i="18" s="1"/>
  <c r="C17" i="18" s="1"/>
  <c r="AL40" i="18"/>
  <c r="AL36" i="18" s="1"/>
  <c r="AL24" i="18" s="1"/>
  <c r="F65" i="18"/>
  <c r="E65" i="18" s="1"/>
  <c r="C65" i="18" s="1"/>
  <c r="G85" i="18"/>
  <c r="BG85" i="18"/>
  <c r="M107" i="18"/>
  <c r="G110" i="18"/>
  <c r="F135" i="18"/>
  <c r="E135" i="18" s="1"/>
  <c r="C135" i="18" s="1"/>
  <c r="K142" i="18"/>
  <c r="K138" i="18" s="1"/>
  <c r="T142" i="18"/>
  <c r="T138" i="18" s="1"/>
  <c r="AC142" i="18"/>
  <c r="AC138" i="18" s="1"/>
  <c r="G165" i="18"/>
  <c r="F176" i="18"/>
  <c r="E176" i="18" s="1"/>
  <c r="C176" i="18" s="1"/>
  <c r="V40" i="18"/>
  <c r="V36" i="18" s="1"/>
  <c r="V24" i="18" s="1"/>
  <c r="G27" i="18"/>
  <c r="BG27" i="18"/>
  <c r="M27" i="18"/>
  <c r="M25" i="18" s="1"/>
  <c r="F35" i="18"/>
  <c r="E35" i="18" s="1"/>
  <c r="C35" i="18" s="1"/>
  <c r="N40" i="18"/>
  <c r="N36" i="18" s="1"/>
  <c r="F49" i="18"/>
  <c r="E49" i="18" s="1"/>
  <c r="C49" i="18" s="1"/>
  <c r="U77" i="18"/>
  <c r="G115" i="18"/>
  <c r="M143" i="18"/>
  <c r="F158" i="18"/>
  <c r="E158" i="18" s="1"/>
  <c r="C158" i="18" s="1"/>
  <c r="F160" i="18"/>
  <c r="E160" i="18" s="1"/>
  <c r="C160" i="18" s="1"/>
  <c r="AS185" i="18"/>
  <c r="BA185" i="18"/>
  <c r="L185" i="18"/>
  <c r="V185" i="18"/>
  <c r="AD18" i="18"/>
  <c r="G140" i="18"/>
  <c r="BG25" i="18"/>
  <c r="O40" i="18"/>
  <c r="O38" i="18" s="1"/>
  <c r="O36" i="18" s="1"/>
  <c r="O24" i="18" s="1"/>
  <c r="AO40" i="18"/>
  <c r="AO36" i="18" s="1"/>
  <c r="AO24" i="18" s="1"/>
  <c r="AX40" i="18"/>
  <c r="AX36" i="18" s="1"/>
  <c r="AX24" i="18" s="1"/>
  <c r="BF40" i="18"/>
  <c r="BF36" i="18" s="1"/>
  <c r="BF24" i="18" s="1"/>
  <c r="F51" i="18"/>
  <c r="E51" i="18" s="1"/>
  <c r="C51" i="18" s="1"/>
  <c r="M77" i="18"/>
  <c r="F111" i="18"/>
  <c r="E111" i="18" s="1"/>
  <c r="C111" i="18" s="1"/>
  <c r="BG140" i="18"/>
  <c r="AG142" i="18"/>
  <c r="AG138" i="18" s="1"/>
  <c r="AO142" i="18"/>
  <c r="AO138" i="18" s="1"/>
  <c r="AW142" i="18"/>
  <c r="AW138" i="18" s="1"/>
  <c r="BE142" i="18"/>
  <c r="BE138" i="18" s="1"/>
  <c r="F166" i="18"/>
  <c r="E166" i="18" s="1"/>
  <c r="F171" i="18"/>
  <c r="E171" i="18" s="1"/>
  <c r="C171" i="18" s="1"/>
  <c r="F178" i="18"/>
  <c r="E178" i="18" s="1"/>
  <c r="C178" i="18" s="1"/>
  <c r="F187" i="18"/>
  <c r="E187" i="18" s="1"/>
  <c r="U190" i="18"/>
  <c r="F194" i="18"/>
  <c r="AD156" i="12"/>
  <c r="Z11" i="12"/>
  <c r="Z10" i="12" s="1"/>
  <c r="H25" i="18"/>
  <c r="G25" i="18" s="1"/>
  <c r="F43" i="18"/>
  <c r="E43" i="18" s="1"/>
  <c r="C43" i="18" s="1"/>
  <c r="AD69" i="18"/>
  <c r="U69" i="18" s="1"/>
  <c r="AC40" i="18"/>
  <c r="AC36" i="18" s="1"/>
  <c r="AC24" i="18" s="1"/>
  <c r="AK40" i="18"/>
  <c r="AK36" i="18" s="1"/>
  <c r="AK24" i="18" s="1"/>
  <c r="G143" i="18"/>
  <c r="F169" i="18"/>
  <c r="E169" i="18" s="1"/>
  <c r="C169" i="18" s="1"/>
  <c r="F177" i="18"/>
  <c r="E177" i="18" s="1"/>
  <c r="C177" i="18" s="1"/>
  <c r="O185" i="18"/>
  <c r="X185" i="18"/>
  <c r="AF185" i="18"/>
  <c r="AN185" i="18"/>
  <c r="AV185" i="18"/>
  <c r="BD185" i="18"/>
  <c r="M189" i="18"/>
  <c r="F195" i="18"/>
  <c r="E195" i="18" s="1"/>
  <c r="C195" i="18" s="1"/>
  <c r="F14" i="18"/>
  <c r="E14" i="18" s="1"/>
  <c r="C14" i="18" s="1"/>
  <c r="F16" i="18"/>
  <c r="E16" i="18" s="1"/>
  <c r="C16" i="18" s="1"/>
  <c r="F72" i="18"/>
  <c r="E72" i="18" s="1"/>
  <c r="C72" i="18" s="1"/>
  <c r="F74" i="18"/>
  <c r="E74" i="18" s="1"/>
  <c r="F78" i="18"/>
  <c r="F77" i="18" s="1"/>
  <c r="F86" i="18"/>
  <c r="E86" i="18" s="1"/>
  <c r="C86" i="18" s="1"/>
  <c r="M150" i="18"/>
  <c r="AI11" i="12"/>
  <c r="AI10" i="12" s="1"/>
  <c r="R11" i="18"/>
  <c r="R10" i="18" s="1"/>
  <c r="BH11" i="18"/>
  <c r="BH10" i="18" s="1"/>
  <c r="U39" i="18"/>
  <c r="U38" i="18" s="1"/>
  <c r="F45" i="18"/>
  <c r="E45" i="18" s="1"/>
  <c r="C45" i="18" s="1"/>
  <c r="F48" i="18"/>
  <c r="E48" i="18" s="1"/>
  <c r="C48" i="18" s="1"/>
  <c r="F56" i="18"/>
  <c r="E56" i="18" s="1"/>
  <c r="C56" i="18" s="1"/>
  <c r="F59" i="18"/>
  <c r="E59" i="18" s="1"/>
  <c r="C59" i="18" s="1"/>
  <c r="F64" i="18"/>
  <c r="E64" i="18" s="1"/>
  <c r="C64" i="18" s="1"/>
  <c r="AN40" i="18"/>
  <c r="AN36" i="18" s="1"/>
  <c r="AN24" i="18" s="1"/>
  <c r="AV40" i="18"/>
  <c r="AV36" i="18" s="1"/>
  <c r="AV24" i="18" s="1"/>
  <c r="F92" i="18"/>
  <c r="E92" i="18" s="1"/>
  <c r="C92" i="18" s="1"/>
  <c r="F101" i="18"/>
  <c r="E101" i="18" s="1"/>
  <c r="F104" i="18"/>
  <c r="G107" i="18"/>
  <c r="M140" i="18"/>
  <c r="U152" i="18"/>
  <c r="E53" i="18"/>
  <c r="C53" i="18" s="1"/>
  <c r="P40" i="18"/>
  <c r="P36" i="18" s="1"/>
  <c r="P24" i="18" s="1"/>
  <c r="M125" i="18"/>
  <c r="F136" i="18"/>
  <c r="E136" i="18" s="1"/>
  <c r="C136" i="18" s="1"/>
  <c r="F155" i="18"/>
  <c r="E155" i="18" s="1"/>
  <c r="C155" i="18" s="1"/>
  <c r="F157" i="18"/>
  <c r="E157" i="18" s="1"/>
  <c r="C157" i="18" s="1"/>
  <c r="F159" i="18"/>
  <c r="E159" i="18" s="1"/>
  <c r="C159" i="18" s="1"/>
  <c r="F29" i="18"/>
  <c r="E29" i="18" s="1"/>
  <c r="C29" i="18" s="1"/>
  <c r="K36" i="18"/>
  <c r="K24" i="18" s="1"/>
  <c r="F50" i="18"/>
  <c r="E50" i="18" s="1"/>
  <c r="C50" i="18" s="1"/>
  <c r="F58" i="18"/>
  <c r="E58" i="18" s="1"/>
  <c r="C58" i="18" s="1"/>
  <c r="BG69" i="18"/>
  <c r="G77" i="18"/>
  <c r="F81" i="18"/>
  <c r="G121" i="18"/>
  <c r="BG121" i="18"/>
  <c r="F123" i="18"/>
  <c r="Z142" i="18"/>
  <c r="Z138" i="18" s="1"/>
  <c r="AH142" i="18"/>
  <c r="AH138" i="18" s="1"/>
  <c r="AP142" i="18"/>
  <c r="AP138" i="18" s="1"/>
  <c r="AX142" i="18"/>
  <c r="AX138" i="18" s="1"/>
  <c r="BF142" i="18"/>
  <c r="BF138" i="18" s="1"/>
  <c r="F173" i="18"/>
  <c r="E173" i="18" s="1"/>
  <c r="C173" i="18" s="1"/>
  <c r="F181" i="18"/>
  <c r="E181" i="18" s="1"/>
  <c r="C181" i="18" s="1"/>
  <c r="G186" i="18"/>
  <c r="F188" i="18"/>
  <c r="E188" i="18" s="1"/>
  <c r="C188" i="18" s="1"/>
  <c r="F191" i="18"/>
  <c r="E191" i="18" s="1"/>
  <c r="C191" i="18" s="1"/>
  <c r="F199" i="18"/>
  <c r="E199" i="18" s="1"/>
  <c r="C199" i="18" s="1"/>
  <c r="AD12" i="18"/>
  <c r="AA40" i="18"/>
  <c r="AA36" i="18" s="1"/>
  <c r="AA24" i="18" s="1"/>
  <c r="F148" i="18"/>
  <c r="E148" i="18" s="1"/>
  <c r="C148" i="18" s="1"/>
  <c r="R142" i="18"/>
  <c r="R138" i="18" s="1"/>
  <c r="BG150" i="18"/>
  <c r="E196" i="18"/>
  <c r="C196" i="18" s="1"/>
  <c r="N11" i="18"/>
  <c r="N10" i="18" s="1"/>
  <c r="F19" i="18"/>
  <c r="E19" i="18" s="1"/>
  <c r="F33" i="18"/>
  <c r="E33" i="18" s="1"/>
  <c r="C33" i="18" s="1"/>
  <c r="AS41" i="18"/>
  <c r="AS40" i="18" s="1"/>
  <c r="AS36" i="18" s="1"/>
  <c r="AS24" i="18" s="1"/>
  <c r="E46" i="18"/>
  <c r="C46" i="18" s="1"/>
  <c r="F52" i="18"/>
  <c r="E52" i="18" s="1"/>
  <c r="C52" i="18" s="1"/>
  <c r="F68" i="18"/>
  <c r="E68" i="18" s="1"/>
  <c r="C68" i="18" s="1"/>
  <c r="M93" i="18"/>
  <c r="M115" i="18"/>
  <c r="G139" i="18"/>
  <c r="J142" i="18"/>
  <c r="J138" i="18" s="1"/>
  <c r="G152" i="18"/>
  <c r="BG152" i="18"/>
  <c r="F162" i="18"/>
  <c r="E162" i="18" s="1"/>
  <c r="C162" i="18" s="1"/>
  <c r="BG165" i="18"/>
  <c r="F167" i="18"/>
  <c r="E167" i="18" s="1"/>
  <c r="C167" i="18" s="1"/>
  <c r="F175" i="18"/>
  <c r="E175" i="18" s="1"/>
  <c r="C175" i="18" s="1"/>
  <c r="F183" i="18"/>
  <c r="E183" i="18" s="1"/>
  <c r="C183" i="18" s="1"/>
  <c r="U186" i="18"/>
  <c r="BG189" i="18"/>
  <c r="F193" i="18"/>
  <c r="E193" i="18" s="1"/>
  <c r="C193" i="18" s="1"/>
  <c r="BI40" i="18"/>
  <c r="BI36" i="18" s="1"/>
  <c r="F100" i="18"/>
  <c r="E100" i="18" s="1"/>
  <c r="C100" i="18" s="1"/>
  <c r="BG110" i="18"/>
  <c r="M186" i="18"/>
  <c r="F190" i="18"/>
  <c r="F198" i="18"/>
  <c r="E198" i="18" s="1"/>
  <c r="C198" i="18" s="1"/>
  <c r="AY11" i="12"/>
  <c r="AY10" i="12" s="1"/>
  <c r="J11" i="12"/>
  <c r="J10" i="12" s="1"/>
  <c r="O11" i="12"/>
  <c r="O10" i="12" s="1"/>
  <c r="S11" i="12"/>
  <c r="S10" i="12" s="1"/>
  <c r="AB11" i="12"/>
  <c r="AB10" i="12" s="1"/>
  <c r="AK11" i="12"/>
  <c r="AK10" i="12" s="1"/>
  <c r="AS11" i="12"/>
  <c r="AS10" i="12" s="1"/>
  <c r="BA11" i="12"/>
  <c r="BA10" i="12" s="1"/>
  <c r="P11" i="12"/>
  <c r="P10" i="12" s="1"/>
  <c r="AH11" i="12"/>
  <c r="AH10" i="12" s="1"/>
  <c r="AQ11" i="12"/>
  <c r="AQ10" i="12" s="1"/>
  <c r="AD35" i="12"/>
  <c r="AD34" i="12" s="1"/>
  <c r="AD33" i="12" s="1"/>
  <c r="F17" i="20"/>
  <c r="U17" i="20"/>
  <c r="F13" i="12"/>
  <c r="F99" i="12"/>
  <c r="E99" i="12" s="1"/>
  <c r="C99" i="12" s="1"/>
  <c r="F104" i="12"/>
  <c r="E104" i="12" s="1"/>
  <c r="C104" i="12" s="1"/>
  <c r="F124" i="12"/>
  <c r="E124" i="12" s="1"/>
  <c r="C124" i="12" s="1"/>
  <c r="F126" i="12"/>
  <c r="E126" i="12" s="1"/>
  <c r="C126" i="12" s="1"/>
  <c r="F127" i="12"/>
  <c r="E127" i="12" s="1"/>
  <c r="C127" i="12" s="1"/>
  <c r="F129" i="12"/>
  <c r="E129" i="12" s="1"/>
  <c r="C129" i="12" s="1"/>
  <c r="BB11" i="12"/>
  <c r="BB10" i="12" s="1"/>
  <c r="F141" i="12"/>
  <c r="E141" i="12" s="1"/>
  <c r="C141" i="12" s="1"/>
  <c r="F40" i="12"/>
  <c r="E40" i="12" s="1"/>
  <c r="C40" i="12" s="1"/>
  <c r="BF11" i="12"/>
  <c r="BF10" i="12" s="1"/>
  <c r="F135" i="12"/>
  <c r="E135" i="12" s="1"/>
  <c r="C135" i="12" s="1"/>
  <c r="G54" i="12"/>
  <c r="BI11" i="12"/>
  <c r="BI10" i="12" s="1"/>
  <c r="F36" i="12"/>
  <c r="F98" i="12"/>
  <c r="AD49" i="12"/>
  <c r="F60" i="12"/>
  <c r="N11" i="12"/>
  <c r="N10" i="12" s="1"/>
  <c r="W11" i="12"/>
  <c r="W10" i="12" s="1"/>
  <c r="F20" i="12"/>
  <c r="F19" i="12" s="1"/>
  <c r="D10" i="18"/>
  <c r="F13" i="18"/>
  <c r="AD27" i="18"/>
  <c r="AD25" i="18" s="1"/>
  <c r="BG41" i="18"/>
  <c r="AD42" i="18"/>
  <c r="F57" i="18"/>
  <c r="E57" i="18" s="1"/>
  <c r="C57" i="18" s="1"/>
  <c r="F71" i="18"/>
  <c r="E71" i="18" s="1"/>
  <c r="C71" i="18" s="1"/>
  <c r="U73" i="18"/>
  <c r="F75" i="18"/>
  <c r="E75" i="18" s="1"/>
  <c r="U87" i="18"/>
  <c r="E87" i="18" s="1"/>
  <c r="C87" i="18" s="1"/>
  <c r="AD85" i="18"/>
  <c r="U85" i="18" s="1"/>
  <c r="F90" i="18"/>
  <c r="E90" i="18" s="1"/>
  <c r="C90" i="18" s="1"/>
  <c r="G18" i="18"/>
  <c r="M41" i="18"/>
  <c r="F55" i="18"/>
  <c r="E55" i="18" s="1"/>
  <c r="C55" i="18" s="1"/>
  <c r="F63" i="18"/>
  <c r="E63" i="18" s="1"/>
  <c r="C63" i="18" s="1"/>
  <c r="F95" i="18"/>
  <c r="E95" i="18" s="1"/>
  <c r="C95" i="18" s="1"/>
  <c r="AD110" i="18"/>
  <c r="U110" i="18" s="1"/>
  <c r="U112" i="18"/>
  <c r="F54" i="18"/>
  <c r="E54" i="18" s="1"/>
  <c r="C54" i="18" s="1"/>
  <c r="F62" i="18"/>
  <c r="E62" i="18" s="1"/>
  <c r="C62" i="18" s="1"/>
  <c r="F61" i="18"/>
  <c r="E61" i="18" s="1"/>
  <c r="C61" i="18" s="1"/>
  <c r="U122" i="18"/>
  <c r="AD121" i="18"/>
  <c r="U121" i="18" s="1"/>
  <c r="F30" i="18"/>
  <c r="E30" i="18" s="1"/>
  <c r="C30" i="18" s="1"/>
  <c r="M69" i="18"/>
  <c r="U94" i="18"/>
  <c r="AD93" i="18"/>
  <c r="U93" i="18" s="1"/>
  <c r="M121" i="18"/>
  <c r="U139" i="18"/>
  <c r="BG139" i="18"/>
  <c r="U144" i="18"/>
  <c r="AD143" i="18"/>
  <c r="F103" i="18"/>
  <c r="F116" i="18"/>
  <c r="AD130" i="18"/>
  <c r="U130" i="18" s="1"/>
  <c r="U140" i="18"/>
  <c r="I142" i="18"/>
  <c r="M130" i="18"/>
  <c r="M139" i="18"/>
  <c r="BG143" i="18"/>
  <c r="U150" i="18"/>
  <c r="F97" i="18"/>
  <c r="E97" i="18" s="1"/>
  <c r="G102" i="18"/>
  <c r="AD125" i="18"/>
  <c r="D138" i="18"/>
  <c r="BG102" i="18"/>
  <c r="G150" i="18"/>
  <c r="AD153" i="18"/>
  <c r="U153" i="18" s="1"/>
  <c r="J185" i="18"/>
  <c r="AP11" i="12"/>
  <c r="AP10" i="12" s="1"/>
  <c r="F38" i="12"/>
  <c r="E38" i="12" s="1"/>
  <c r="C38" i="12" s="1"/>
  <c r="F128" i="12"/>
  <c r="E128" i="12" s="1"/>
  <c r="C128" i="12" s="1"/>
  <c r="AD57" i="12"/>
  <c r="U57" i="12" s="1"/>
  <c r="BJ11" i="12"/>
  <c r="BJ10" i="12" s="1"/>
  <c r="F93" i="12"/>
  <c r="K11" i="12"/>
  <c r="K10" i="12" s="1"/>
  <c r="T11" i="12"/>
  <c r="T10" i="12" s="1"/>
  <c r="AL11" i="12"/>
  <c r="AL10" i="12" s="1"/>
  <c r="AT11" i="12"/>
  <c r="AT10" i="12" s="1"/>
  <c r="F35" i="12"/>
  <c r="F140" i="12"/>
  <c r="V11" i="12"/>
  <c r="AM11" i="12"/>
  <c r="AM10" i="12" s="1"/>
  <c r="BC11" i="12"/>
  <c r="BC10" i="12" s="1"/>
  <c r="F136" i="12"/>
  <c r="E136" i="12" s="1"/>
  <c r="C136" i="12" s="1"/>
  <c r="AN11" i="12"/>
  <c r="AN10" i="12" s="1"/>
  <c r="AV11" i="12"/>
  <c r="AV10" i="12" s="1"/>
  <c r="BD11" i="12"/>
  <c r="BD10" i="12" s="1"/>
  <c r="M54" i="12"/>
  <c r="AX11" i="12"/>
  <c r="AX10" i="12" s="1"/>
  <c r="F96" i="12"/>
  <c r="F121" i="12"/>
  <c r="E121" i="12" s="1"/>
  <c r="C121" i="12" s="1"/>
  <c r="AF11" i="12"/>
  <c r="AF10" i="12" s="1"/>
  <c r="G12" i="12"/>
  <c r="G11" i="12" s="1"/>
  <c r="G10" i="12" s="1"/>
  <c r="R11" i="12"/>
  <c r="R10" i="12" s="1"/>
  <c r="AA11" i="12"/>
  <c r="AA10" i="12" s="1"/>
  <c r="BH11" i="12"/>
  <c r="BH10" i="12" s="1"/>
  <c r="F37" i="12"/>
  <c r="E37" i="12" s="1"/>
  <c r="C37" i="12" s="1"/>
  <c r="BG94" i="12"/>
  <c r="G97" i="12"/>
  <c r="F125" i="12"/>
  <c r="E125" i="12" s="1"/>
  <c r="C125" i="12" s="1"/>
  <c r="F41" i="12"/>
  <c r="E41" i="12" s="1"/>
  <c r="C41" i="12" s="1"/>
  <c r="BG54" i="12"/>
  <c r="G59" i="12"/>
  <c r="F100" i="12"/>
  <c r="E100" i="12" s="1"/>
  <c r="C100" i="12" s="1"/>
  <c r="F107" i="12"/>
  <c r="E107" i="12" s="1"/>
  <c r="C107" i="12" s="1"/>
  <c r="BG12" i="12"/>
  <c r="BG11" i="12" s="1"/>
  <c r="BG10" i="12" s="1"/>
  <c r="F95" i="12"/>
  <c r="E95" i="12" s="1"/>
  <c r="C95" i="12" s="1"/>
  <c r="F138" i="12"/>
  <c r="E138" i="12" s="1"/>
  <c r="C138" i="12" s="1"/>
  <c r="G94" i="12"/>
  <c r="BG97" i="12"/>
  <c r="L11" i="12"/>
  <c r="L10" i="12" s="1"/>
  <c r="AE11" i="12"/>
  <c r="AE10" i="12" s="1"/>
  <c r="AU11" i="12"/>
  <c r="AU10" i="12" s="1"/>
  <c r="F17" i="12"/>
  <c r="E17" i="12" s="1"/>
  <c r="C17" i="12" s="1"/>
  <c r="F119" i="12"/>
  <c r="E119" i="12" s="1"/>
  <c r="C119" i="12" s="1"/>
  <c r="F122" i="12"/>
  <c r="E122" i="12" s="1"/>
  <c r="C122" i="12" s="1"/>
  <c r="X11" i="12"/>
  <c r="X10" i="12" s="1"/>
  <c r="F55" i="12"/>
  <c r="E55" i="12" s="1"/>
  <c r="C55" i="12" s="1"/>
  <c r="AD97" i="12"/>
  <c r="U97" i="12" s="1"/>
  <c r="M57" i="12"/>
  <c r="M97" i="12"/>
  <c r="F106" i="12"/>
  <c r="E106" i="12" s="1"/>
  <c r="C106" i="12" s="1"/>
  <c r="AD12" i="12"/>
  <c r="AD11" i="12" s="1"/>
  <c r="AD10" i="12" s="1"/>
  <c r="F16" i="12"/>
  <c r="E16" i="12" s="1"/>
  <c r="C16" i="12" s="1"/>
  <c r="H11" i="12"/>
  <c r="H10" i="12" s="1"/>
  <c r="F118" i="12"/>
  <c r="E118" i="12" s="1"/>
  <c r="C118" i="12" s="1"/>
  <c r="F39" i="12"/>
  <c r="E39" i="12" s="1"/>
  <c r="C39" i="12" s="1"/>
  <c r="M94" i="12"/>
  <c r="F156" i="12"/>
  <c r="AJ11" i="12"/>
  <c r="AJ10" i="12" s="1"/>
  <c r="AR11" i="12"/>
  <c r="AR10" i="12" s="1"/>
  <c r="AZ11" i="12"/>
  <c r="AZ10" i="12" s="1"/>
  <c r="F18" i="12"/>
  <c r="E18" i="12" s="1"/>
  <c r="C18" i="12" s="1"/>
  <c r="F117" i="12"/>
  <c r="F120" i="12"/>
  <c r="E120" i="12" s="1"/>
  <c r="C120" i="12" s="1"/>
  <c r="G57" i="12"/>
  <c r="BG59" i="12"/>
  <c r="M12" i="12"/>
  <c r="M11" i="12" s="1"/>
  <c r="M10" i="12" s="1"/>
  <c r="AC11" i="12"/>
  <c r="AC10" i="12" s="1"/>
  <c r="AO11" i="12"/>
  <c r="AO10" i="12" s="1"/>
  <c r="BE11" i="12"/>
  <c r="BE10" i="12" s="1"/>
  <c r="AG11" i="12"/>
  <c r="AG10" i="12" s="1"/>
  <c r="AW11" i="12"/>
  <c r="AW10" i="12" s="1"/>
  <c r="I11" i="12"/>
  <c r="I10" i="12" s="1"/>
  <c r="Q11" i="12"/>
  <c r="Q10" i="12" s="1"/>
  <c r="Y11" i="12"/>
  <c r="Y10" i="12" s="1"/>
  <c r="M59" i="12"/>
  <c r="F123" i="12"/>
  <c r="E123" i="12" s="1"/>
  <c r="C123" i="12" s="1"/>
  <c r="BG57" i="12"/>
  <c r="AD94" i="12"/>
  <c r="U94" i="12" s="1"/>
  <c r="BG104" i="17"/>
  <c r="AD104" i="17"/>
  <c r="U104" i="17" s="1"/>
  <c r="M104" i="17"/>
  <c r="G104" i="17"/>
  <c r="BG103" i="17"/>
  <c r="AD103" i="17"/>
  <c r="U103" i="17" s="1"/>
  <c r="M103" i="17"/>
  <c r="G103" i="17"/>
  <c r="BG102" i="17"/>
  <c r="AD102" i="17"/>
  <c r="U102" i="17" s="1"/>
  <c r="M102" i="17"/>
  <c r="G102" i="17"/>
  <c r="BG101" i="17"/>
  <c r="AD101" i="17"/>
  <c r="U101" i="17" s="1"/>
  <c r="M101" i="17"/>
  <c r="G101" i="17"/>
  <c r="BG100" i="17"/>
  <c r="AD100" i="17"/>
  <c r="U100" i="17" s="1"/>
  <c r="M100" i="17"/>
  <c r="G100" i="17"/>
  <c r="BG99" i="17"/>
  <c r="AD99" i="17"/>
  <c r="U99" i="17" s="1"/>
  <c r="M99" i="17"/>
  <c r="G99" i="17"/>
  <c r="BG98" i="17"/>
  <c r="AD98" i="17"/>
  <c r="U98" i="17" s="1"/>
  <c r="M98" i="17"/>
  <c r="G98" i="17"/>
  <c r="BJ96" i="17"/>
  <c r="BI96" i="17"/>
  <c r="BH96" i="17"/>
  <c r="BF96" i="17"/>
  <c r="BE96" i="17"/>
  <c r="BD96" i="17"/>
  <c r="BC96" i="17"/>
  <c r="BB96" i="17"/>
  <c r="BA96" i="17"/>
  <c r="AZ96" i="17"/>
  <c r="AY96" i="17"/>
  <c r="AX96" i="17"/>
  <c r="AW96" i="17"/>
  <c r="AV96" i="17"/>
  <c r="AU96" i="17"/>
  <c r="AT96" i="17"/>
  <c r="AS96" i="17"/>
  <c r="AR96" i="17"/>
  <c r="AQ96" i="17"/>
  <c r="AP96" i="17"/>
  <c r="AO96" i="17"/>
  <c r="AN96" i="17"/>
  <c r="AM96" i="17"/>
  <c r="AL96" i="17"/>
  <c r="AK96" i="17"/>
  <c r="AJ96" i="17"/>
  <c r="AJ94" i="17" s="1"/>
  <c r="AI96" i="17"/>
  <c r="AH96" i="17"/>
  <c r="AG96" i="17"/>
  <c r="AF96" i="17"/>
  <c r="AE96" i="17"/>
  <c r="AC96" i="17"/>
  <c r="AC94" i="17" s="1"/>
  <c r="AB96" i="17"/>
  <c r="AA96" i="17"/>
  <c r="Z96" i="17"/>
  <c r="Y96" i="17"/>
  <c r="X96" i="17"/>
  <c r="W96" i="17"/>
  <c r="V96" i="17"/>
  <c r="T96" i="17"/>
  <c r="T94" i="17" s="1"/>
  <c r="S96" i="17"/>
  <c r="R96" i="17"/>
  <c r="Q96" i="17"/>
  <c r="P96" i="17"/>
  <c r="O96" i="17"/>
  <c r="N96" i="17"/>
  <c r="L96" i="17"/>
  <c r="K96" i="17"/>
  <c r="K94" i="17" s="1"/>
  <c r="J96" i="17"/>
  <c r="I96" i="17"/>
  <c r="H96" i="17"/>
  <c r="D96" i="17"/>
  <c r="BG93" i="17"/>
  <c r="AD93" i="17"/>
  <c r="U93" i="17" s="1"/>
  <c r="M93" i="17"/>
  <c r="G93" i="17"/>
  <c r="BG92" i="17"/>
  <c r="AD92" i="17"/>
  <c r="U92" i="17" s="1"/>
  <c r="M92" i="17"/>
  <c r="G92" i="17"/>
  <c r="BG91" i="17"/>
  <c r="AD91" i="17"/>
  <c r="U91" i="17" s="1"/>
  <c r="M91" i="17"/>
  <c r="G91" i="17"/>
  <c r="BJ90" i="17"/>
  <c r="BI90" i="17"/>
  <c r="BH90" i="17"/>
  <c r="BF90" i="17"/>
  <c r="BE90" i="17"/>
  <c r="BD90" i="17"/>
  <c r="BC90" i="17"/>
  <c r="BB90" i="17"/>
  <c r="BA90" i="17"/>
  <c r="AZ90" i="17"/>
  <c r="AY90" i="17"/>
  <c r="AX90" i="17"/>
  <c r="AW90" i="17"/>
  <c r="AV90" i="17"/>
  <c r="AU90" i="17"/>
  <c r="AT90" i="17"/>
  <c r="AS90" i="17"/>
  <c r="AR90" i="17"/>
  <c r="AQ90" i="17"/>
  <c r="AP90" i="17"/>
  <c r="AO90" i="17"/>
  <c r="AN90" i="17"/>
  <c r="AM90" i="17"/>
  <c r="AL90" i="17"/>
  <c r="AK90" i="17"/>
  <c r="AJ90" i="17"/>
  <c r="AI90" i="17"/>
  <c r="AH90" i="17"/>
  <c r="AG90" i="17"/>
  <c r="AF90" i="17"/>
  <c r="AE90" i="17"/>
  <c r="AC90" i="17"/>
  <c r="AB90" i="17"/>
  <c r="AA90" i="17"/>
  <c r="Z90" i="17"/>
  <c r="Y90" i="17"/>
  <c r="X90" i="17"/>
  <c r="W90" i="17"/>
  <c r="V90" i="17"/>
  <c r="T90" i="17"/>
  <c r="S90" i="17"/>
  <c r="R90" i="17"/>
  <c r="Q90" i="17"/>
  <c r="P90" i="17"/>
  <c r="O90" i="17"/>
  <c r="N90" i="17"/>
  <c r="L90" i="17"/>
  <c r="K90" i="17"/>
  <c r="J90" i="17"/>
  <c r="I90" i="17"/>
  <c r="H90" i="17"/>
  <c r="D90" i="17"/>
  <c r="BG89" i="17"/>
  <c r="AD89" i="17"/>
  <c r="U89" i="17" s="1"/>
  <c r="M89" i="17"/>
  <c r="G89" i="17"/>
  <c r="BG88" i="17"/>
  <c r="AD88" i="17"/>
  <c r="U88" i="17" s="1"/>
  <c r="M88" i="17"/>
  <c r="G88" i="17"/>
  <c r="BG87" i="17"/>
  <c r="AD87" i="17"/>
  <c r="U87" i="17" s="1"/>
  <c r="M87" i="17"/>
  <c r="G87" i="17"/>
  <c r="BJ86" i="17"/>
  <c r="BI86" i="17"/>
  <c r="BH86" i="17"/>
  <c r="BF86" i="17"/>
  <c r="BE86" i="17"/>
  <c r="BD86" i="17"/>
  <c r="BC86" i="17"/>
  <c r="BB86" i="17"/>
  <c r="BA86" i="17"/>
  <c r="AZ86" i="17"/>
  <c r="AY86" i="17"/>
  <c r="AX86" i="17"/>
  <c r="AW86" i="17"/>
  <c r="AV86" i="17"/>
  <c r="AU86" i="17"/>
  <c r="AT86" i="17"/>
  <c r="AS86" i="17"/>
  <c r="AR86" i="17"/>
  <c r="AQ86" i="17"/>
  <c r="AP86" i="17"/>
  <c r="AO86" i="17"/>
  <c r="AN86" i="17"/>
  <c r="AM86" i="17"/>
  <c r="AL86" i="17"/>
  <c r="AK86" i="17"/>
  <c r="AJ86" i="17"/>
  <c r="AI86" i="17"/>
  <c r="AH86" i="17"/>
  <c r="AG86" i="17"/>
  <c r="AF86" i="17"/>
  <c r="AE86" i="17"/>
  <c r="AC86" i="17"/>
  <c r="AB86" i="17"/>
  <c r="AA86" i="17"/>
  <c r="Z86" i="17"/>
  <c r="Y86" i="17"/>
  <c r="X86" i="17"/>
  <c r="W86" i="17"/>
  <c r="V86" i="17"/>
  <c r="T86" i="17"/>
  <c r="S86" i="17"/>
  <c r="R86" i="17"/>
  <c r="Q86" i="17"/>
  <c r="P86" i="17"/>
  <c r="O86" i="17"/>
  <c r="N86" i="17"/>
  <c r="L86" i="17"/>
  <c r="K86" i="17"/>
  <c r="J86" i="17"/>
  <c r="I86" i="17"/>
  <c r="H86" i="17"/>
  <c r="D86" i="17"/>
  <c r="BG84" i="17"/>
  <c r="AD84" i="17"/>
  <c r="U84" i="17" s="1"/>
  <c r="M84" i="17"/>
  <c r="G84" i="17"/>
  <c r="BJ83" i="17"/>
  <c r="BI83" i="17"/>
  <c r="BH83" i="17"/>
  <c r="BF83" i="17"/>
  <c r="BE83" i="17"/>
  <c r="BD83" i="17"/>
  <c r="BC83" i="17"/>
  <c r="BB83" i="17"/>
  <c r="BA83" i="17"/>
  <c r="AZ83" i="17"/>
  <c r="AY83" i="17"/>
  <c r="AX83" i="17"/>
  <c r="AW83" i="17"/>
  <c r="AV83" i="17"/>
  <c r="AU83" i="17"/>
  <c r="AT83" i="17"/>
  <c r="AS83" i="17"/>
  <c r="AR83" i="17"/>
  <c r="AQ83" i="17"/>
  <c r="AP83" i="17"/>
  <c r="AO83" i="17"/>
  <c r="AN83" i="17"/>
  <c r="AM83" i="17"/>
  <c r="AL83" i="17"/>
  <c r="AK83" i="17"/>
  <c r="AJ83" i="17"/>
  <c r="AI83" i="17"/>
  <c r="AH83" i="17"/>
  <c r="AG83" i="17"/>
  <c r="AF83" i="17"/>
  <c r="AE83" i="17"/>
  <c r="AC83" i="17"/>
  <c r="AB83" i="17"/>
  <c r="AA83" i="17"/>
  <c r="Z83" i="17"/>
  <c r="Y83" i="17"/>
  <c r="X83" i="17"/>
  <c r="W83" i="17"/>
  <c r="V83" i="17"/>
  <c r="T83" i="17"/>
  <c r="S83" i="17"/>
  <c r="R83" i="17"/>
  <c r="Q83" i="17"/>
  <c r="P83" i="17"/>
  <c r="O83" i="17"/>
  <c r="N83" i="17"/>
  <c r="L83" i="17"/>
  <c r="K83" i="17"/>
  <c r="J83" i="17"/>
  <c r="I83" i="17"/>
  <c r="H83" i="17"/>
  <c r="BG82" i="17"/>
  <c r="AD82" i="17"/>
  <c r="U82" i="17" s="1"/>
  <c r="M82" i="17"/>
  <c r="G82" i="17"/>
  <c r="BG81" i="17"/>
  <c r="AD81" i="17"/>
  <c r="U81" i="17" s="1"/>
  <c r="M81" i="17"/>
  <c r="G81" i="17"/>
  <c r="BG80" i="17"/>
  <c r="AD80" i="17"/>
  <c r="U80" i="17" s="1"/>
  <c r="M80" i="17"/>
  <c r="G80" i="17"/>
  <c r="BG79" i="17"/>
  <c r="AD79" i="17"/>
  <c r="U79" i="17" s="1"/>
  <c r="M79" i="17"/>
  <c r="G79" i="17"/>
  <c r="BG78" i="17"/>
  <c r="AD78" i="17"/>
  <c r="U78" i="17" s="1"/>
  <c r="M78" i="17"/>
  <c r="G78" i="17"/>
  <c r="BG77" i="17"/>
  <c r="AD77" i="17"/>
  <c r="U77" i="17" s="1"/>
  <c r="M77" i="17"/>
  <c r="G77" i="17"/>
  <c r="BJ76" i="17"/>
  <c r="BI76" i="17"/>
  <c r="BH76" i="17"/>
  <c r="BF76" i="17"/>
  <c r="BE76" i="17"/>
  <c r="BD76" i="17"/>
  <c r="BC76" i="17"/>
  <c r="BB76" i="17"/>
  <c r="BA76" i="17"/>
  <c r="AZ76" i="17"/>
  <c r="AY76" i="17"/>
  <c r="AX76" i="17"/>
  <c r="AW76" i="17"/>
  <c r="AV76" i="17"/>
  <c r="AU76" i="17"/>
  <c r="AT76" i="17"/>
  <c r="AS76" i="17"/>
  <c r="AR76" i="17"/>
  <c r="AQ76" i="17"/>
  <c r="AP76" i="17"/>
  <c r="AO76" i="17"/>
  <c r="AN76" i="17"/>
  <c r="AM76" i="17"/>
  <c r="AL76" i="17"/>
  <c r="AK76" i="17"/>
  <c r="AJ76" i="17"/>
  <c r="AI76" i="17"/>
  <c r="AH76" i="17"/>
  <c r="AG76" i="17"/>
  <c r="AF76" i="17"/>
  <c r="AE76" i="17"/>
  <c r="AC76" i="17"/>
  <c r="AB76" i="17"/>
  <c r="AA76" i="17"/>
  <c r="Z76" i="17"/>
  <c r="Y76" i="17"/>
  <c r="X76" i="17"/>
  <c r="W76" i="17"/>
  <c r="V76" i="17"/>
  <c r="T76" i="17"/>
  <c r="S76" i="17"/>
  <c r="R76" i="17"/>
  <c r="Q76" i="17"/>
  <c r="P76" i="17"/>
  <c r="O76" i="17"/>
  <c r="N76" i="17"/>
  <c r="L76" i="17"/>
  <c r="K76" i="17"/>
  <c r="J76" i="17"/>
  <c r="I76" i="17"/>
  <c r="H76" i="17"/>
  <c r="BJ73" i="17"/>
  <c r="BI73" i="17"/>
  <c r="BH73" i="17"/>
  <c r="BF73" i="17"/>
  <c r="BE73" i="17"/>
  <c r="BC73" i="17"/>
  <c r="BB73" i="17"/>
  <c r="BA73" i="17"/>
  <c r="AZ73" i="17"/>
  <c r="AY73" i="17"/>
  <c r="AW73" i="17"/>
  <c r="AV73" i="17"/>
  <c r="AU73" i="17"/>
  <c r="AT73" i="17"/>
  <c r="AS73" i="17"/>
  <c r="AR73" i="17"/>
  <c r="AQ73" i="17"/>
  <c r="AP73" i="17"/>
  <c r="AO73" i="17"/>
  <c r="AN73" i="17"/>
  <c r="AM73" i="17"/>
  <c r="AL73" i="17"/>
  <c r="AK73" i="17"/>
  <c r="AJ73" i="17"/>
  <c r="AI73" i="17"/>
  <c r="AH73" i="17"/>
  <c r="AG73" i="17"/>
  <c r="AF73" i="17"/>
  <c r="AE73" i="17"/>
  <c r="AD73" i="17"/>
  <c r="AC73" i="17"/>
  <c r="AB73" i="17"/>
  <c r="AA73" i="17"/>
  <c r="Z73" i="17"/>
  <c r="Y73" i="17"/>
  <c r="X73" i="17"/>
  <c r="W73" i="17"/>
  <c r="V73" i="17"/>
  <c r="T73" i="17"/>
  <c r="S73" i="17"/>
  <c r="R73" i="17"/>
  <c r="Q73" i="17"/>
  <c r="P73" i="17"/>
  <c r="O73" i="17"/>
  <c r="N73" i="17"/>
  <c r="L73" i="17"/>
  <c r="K73" i="17"/>
  <c r="J73" i="17"/>
  <c r="I73" i="17"/>
  <c r="H73" i="17"/>
  <c r="D73" i="17"/>
  <c r="BD73" i="17"/>
  <c r="AX73" i="17"/>
  <c r="BG70" i="17"/>
  <c r="U70" i="17"/>
  <c r="M70" i="17"/>
  <c r="G70" i="17"/>
  <c r="C70" i="17"/>
  <c r="BG69" i="17"/>
  <c r="U69" i="17"/>
  <c r="M69" i="17"/>
  <c r="G69" i="17"/>
  <c r="C69" i="17"/>
  <c r="BG68" i="17"/>
  <c r="U68" i="17"/>
  <c r="M68" i="17"/>
  <c r="G68" i="17"/>
  <c r="C68" i="17"/>
  <c r="BG66" i="17"/>
  <c r="U66" i="17"/>
  <c r="M66" i="17"/>
  <c r="G66" i="17"/>
  <c r="BK65" i="17"/>
  <c r="BG54" i="17"/>
  <c r="U54" i="17"/>
  <c r="M54" i="17"/>
  <c r="G54" i="17"/>
  <c r="BG53" i="17"/>
  <c r="U53" i="17"/>
  <c r="M53" i="17"/>
  <c r="G53" i="17"/>
  <c r="C53" i="17"/>
  <c r="BG51" i="17"/>
  <c r="U51" i="17"/>
  <c r="M51" i="17"/>
  <c r="G51" i="17"/>
  <c r="BG50" i="17"/>
  <c r="AD50" i="17"/>
  <c r="U50" i="17" s="1"/>
  <c r="M50" i="17"/>
  <c r="G50" i="17"/>
  <c r="BG49" i="17"/>
  <c r="U49" i="17"/>
  <c r="M49" i="17"/>
  <c r="G49" i="17"/>
  <c r="BG48" i="17"/>
  <c r="U48" i="17"/>
  <c r="M48" i="17"/>
  <c r="G48" i="17"/>
  <c r="BG47" i="17"/>
  <c r="AD47" i="17"/>
  <c r="U47" i="17" s="1"/>
  <c r="M47" i="17"/>
  <c r="G47" i="17"/>
  <c r="BG46" i="17"/>
  <c r="AD46" i="17"/>
  <c r="U46" i="17" s="1"/>
  <c r="M46" i="17"/>
  <c r="G46" i="17"/>
  <c r="BJ45" i="17"/>
  <c r="BI45" i="17"/>
  <c r="BH45" i="17"/>
  <c r="BF45" i="17"/>
  <c r="BE45" i="17"/>
  <c r="BD45" i="17"/>
  <c r="BC45" i="17"/>
  <c r="BB45" i="17"/>
  <c r="BA45" i="17"/>
  <c r="AZ45" i="17"/>
  <c r="AY45" i="17"/>
  <c r="AX45" i="17"/>
  <c r="AW45" i="17"/>
  <c r="AV45" i="17"/>
  <c r="AU45" i="17"/>
  <c r="AT45" i="17"/>
  <c r="AS45" i="17"/>
  <c r="AR45" i="17"/>
  <c r="AQ45" i="17"/>
  <c r="AP45" i="17"/>
  <c r="AO45" i="17"/>
  <c r="AN45" i="17"/>
  <c r="AM45" i="17"/>
  <c r="AL45" i="17"/>
  <c r="AK45" i="17"/>
  <c r="AJ45" i="17"/>
  <c r="AI45" i="17"/>
  <c r="AH45" i="17"/>
  <c r="AG45" i="17"/>
  <c r="AF45" i="17"/>
  <c r="AE45" i="17"/>
  <c r="AC45" i="17"/>
  <c r="AB45" i="17"/>
  <c r="AA45" i="17"/>
  <c r="Z45" i="17"/>
  <c r="Y45" i="17"/>
  <c r="X45" i="17"/>
  <c r="W45" i="17"/>
  <c r="V45" i="17"/>
  <c r="T45" i="17"/>
  <c r="S45" i="17"/>
  <c r="R45" i="17"/>
  <c r="Q45" i="17"/>
  <c r="P45" i="17"/>
  <c r="O45" i="17"/>
  <c r="N45" i="17"/>
  <c r="L45" i="17"/>
  <c r="K45" i="17"/>
  <c r="J45" i="17"/>
  <c r="I45" i="17"/>
  <c r="H45" i="17"/>
  <c r="D45" i="17"/>
  <c r="BG44" i="17"/>
  <c r="AD44" i="17"/>
  <c r="U44" i="17" s="1"/>
  <c r="M44" i="17"/>
  <c r="G44" i="17"/>
  <c r="BG43" i="17"/>
  <c r="AD43" i="17"/>
  <c r="U43" i="17" s="1"/>
  <c r="M43" i="17"/>
  <c r="G43" i="17"/>
  <c r="BG42" i="17"/>
  <c r="AD42" i="17"/>
  <c r="U42" i="17" s="1"/>
  <c r="M42" i="17"/>
  <c r="G42" i="17"/>
  <c r="BG41" i="17"/>
  <c r="AD41" i="17"/>
  <c r="U41" i="17" s="1"/>
  <c r="M41" i="17"/>
  <c r="G41" i="17"/>
  <c r="BG40" i="17"/>
  <c r="AD40" i="17"/>
  <c r="U40" i="17" s="1"/>
  <c r="M40" i="17"/>
  <c r="G40" i="17"/>
  <c r="A40" i="17"/>
  <c r="A41" i="17" s="1"/>
  <c r="A42" i="17" s="1"/>
  <c r="A43" i="17" s="1"/>
  <c r="A44" i="17" s="1"/>
  <c r="BG39" i="17"/>
  <c r="AD39" i="17"/>
  <c r="U39" i="17" s="1"/>
  <c r="M39" i="17"/>
  <c r="G39" i="17"/>
  <c r="BJ38" i="17"/>
  <c r="BI38" i="17"/>
  <c r="BH38" i="17"/>
  <c r="BF38" i="17"/>
  <c r="BE38" i="17"/>
  <c r="BD38" i="17"/>
  <c r="BC38" i="17"/>
  <c r="BB38" i="17"/>
  <c r="BA38" i="17"/>
  <c r="AZ38" i="17"/>
  <c r="AY38" i="17"/>
  <c r="AX38" i="17"/>
  <c r="AW38" i="17"/>
  <c r="AV38" i="17"/>
  <c r="AU38" i="17"/>
  <c r="AT38" i="17"/>
  <c r="AS38" i="17"/>
  <c r="AR38" i="17"/>
  <c r="AQ38" i="17"/>
  <c r="AP38" i="17"/>
  <c r="AO38" i="17"/>
  <c r="AN38" i="17"/>
  <c r="AM38" i="17"/>
  <c r="AL38" i="17"/>
  <c r="AK38" i="17"/>
  <c r="AJ38" i="17"/>
  <c r="AI38" i="17"/>
  <c r="AH38" i="17"/>
  <c r="AG38" i="17"/>
  <c r="AF38" i="17"/>
  <c r="AE38" i="17"/>
  <c r="AC38" i="17"/>
  <c r="AB38" i="17"/>
  <c r="AA38" i="17"/>
  <c r="Z38" i="17"/>
  <c r="Y38" i="17"/>
  <c r="X38" i="17"/>
  <c r="W38" i="17"/>
  <c r="V38" i="17"/>
  <c r="T38" i="17"/>
  <c r="S38" i="17"/>
  <c r="R38" i="17"/>
  <c r="Q38" i="17"/>
  <c r="P38" i="17"/>
  <c r="O38" i="17"/>
  <c r="N38" i="17"/>
  <c r="L38" i="17"/>
  <c r="K38" i="17"/>
  <c r="J38" i="17"/>
  <c r="I38" i="17"/>
  <c r="H38" i="17"/>
  <c r="D38" i="17"/>
  <c r="C36" i="17"/>
  <c r="BG37" i="17"/>
  <c r="BG36" i="17" s="1"/>
  <c r="U37" i="17"/>
  <c r="U36" i="17" s="1"/>
  <c r="M37" i="17"/>
  <c r="M36" i="17" s="1"/>
  <c r="G37" i="17"/>
  <c r="G36" i="17" s="1"/>
  <c r="BJ36" i="17"/>
  <c r="BI36" i="17"/>
  <c r="BH36" i="17"/>
  <c r="BF36" i="17"/>
  <c r="BE36" i="17"/>
  <c r="BD36" i="17"/>
  <c r="BC36" i="17"/>
  <c r="BB36" i="17"/>
  <c r="BA36" i="17"/>
  <c r="AZ36" i="17"/>
  <c r="AY36" i="17"/>
  <c r="AX36" i="17"/>
  <c r="AW36" i="17"/>
  <c r="AV36" i="17"/>
  <c r="AU36" i="17"/>
  <c r="AT36" i="17"/>
  <c r="AS36" i="17"/>
  <c r="AR36" i="17"/>
  <c r="AQ36" i="17"/>
  <c r="AP36" i="17"/>
  <c r="AO36" i="17"/>
  <c r="AN36" i="17"/>
  <c r="AM36" i="17"/>
  <c r="AL36" i="17"/>
  <c r="AK36" i="17"/>
  <c r="AJ36" i="17"/>
  <c r="AI36" i="17"/>
  <c r="AH36" i="17"/>
  <c r="AG36" i="17"/>
  <c r="AF36" i="17"/>
  <c r="AE36" i="17"/>
  <c r="AD36" i="17"/>
  <c r="AC36" i="17"/>
  <c r="AB36" i="17"/>
  <c r="AA36" i="17"/>
  <c r="Z36" i="17"/>
  <c r="Y36" i="17"/>
  <c r="X36" i="17"/>
  <c r="W36" i="17"/>
  <c r="V36" i="17"/>
  <c r="T36" i="17"/>
  <c r="S36" i="17"/>
  <c r="R36" i="17"/>
  <c r="Q36" i="17"/>
  <c r="P36" i="17"/>
  <c r="O36" i="17"/>
  <c r="N36" i="17"/>
  <c r="L36" i="17"/>
  <c r="K36" i="17"/>
  <c r="J36" i="17"/>
  <c r="I36" i="17"/>
  <c r="H36" i="17"/>
  <c r="D36" i="17"/>
  <c r="BG33" i="17"/>
  <c r="AD33" i="17"/>
  <c r="U33" i="17" s="1"/>
  <c r="M33" i="17"/>
  <c r="G33" i="17"/>
  <c r="BJ32" i="17"/>
  <c r="BI32" i="17"/>
  <c r="BH32" i="17"/>
  <c r="BF32" i="17"/>
  <c r="BE32" i="17"/>
  <c r="BD32" i="17"/>
  <c r="BC32" i="17"/>
  <c r="BB32" i="17"/>
  <c r="BA32" i="17"/>
  <c r="AZ32" i="17"/>
  <c r="AY32" i="17"/>
  <c r="AX32" i="17"/>
  <c r="AW32" i="17"/>
  <c r="AV32" i="17"/>
  <c r="AU32" i="17"/>
  <c r="AT32" i="17"/>
  <c r="AS32" i="17"/>
  <c r="AR32" i="17"/>
  <c r="AQ32" i="17"/>
  <c r="AP32" i="17"/>
  <c r="AO32" i="17"/>
  <c r="AN32" i="17"/>
  <c r="AM32" i="17"/>
  <c r="AL32" i="17"/>
  <c r="AK32" i="17"/>
  <c r="AJ32" i="17"/>
  <c r="AI32" i="17"/>
  <c r="AH32" i="17"/>
  <c r="AG32" i="17"/>
  <c r="AF32" i="17"/>
  <c r="AE32" i="17"/>
  <c r="AC32" i="17"/>
  <c r="AB32" i="17"/>
  <c r="AA32" i="17"/>
  <c r="Z32" i="17"/>
  <c r="Y32" i="17"/>
  <c r="X32" i="17"/>
  <c r="W32" i="17"/>
  <c r="V32" i="17"/>
  <c r="T32" i="17"/>
  <c r="S32" i="17"/>
  <c r="R32" i="17"/>
  <c r="Q32" i="17"/>
  <c r="P32" i="17"/>
  <c r="O32" i="17"/>
  <c r="N32" i="17"/>
  <c r="L32" i="17"/>
  <c r="K32" i="17"/>
  <c r="J32" i="17"/>
  <c r="I32" i="17"/>
  <c r="H32" i="17"/>
  <c r="D32" i="17"/>
  <c r="BG28" i="17"/>
  <c r="U28" i="17"/>
  <c r="M28" i="17"/>
  <c r="G28" i="17"/>
  <c r="BG26" i="17"/>
  <c r="AD26" i="17"/>
  <c r="U26" i="17" s="1"/>
  <c r="M26" i="17"/>
  <c r="G26" i="17"/>
  <c r="BG25" i="17"/>
  <c r="AD25" i="17"/>
  <c r="U25" i="17" s="1"/>
  <c r="M25" i="17"/>
  <c r="G25" i="17"/>
  <c r="BG24" i="17"/>
  <c r="U24" i="17"/>
  <c r="M24" i="17"/>
  <c r="G24" i="17"/>
  <c r="BG23" i="17"/>
  <c r="AD23" i="17"/>
  <c r="U23" i="17" s="1"/>
  <c r="M23" i="17"/>
  <c r="G23" i="17"/>
  <c r="AD22" i="17"/>
  <c r="U22" i="17" s="1"/>
  <c r="M22" i="17"/>
  <c r="G22" i="17"/>
  <c r="BJ21" i="17"/>
  <c r="BI21" i="17"/>
  <c r="BI19" i="17" s="1"/>
  <c r="BH21" i="17"/>
  <c r="BH19" i="17" s="1"/>
  <c r="BF21" i="17"/>
  <c r="BF19" i="17" s="1"/>
  <c r="BE21" i="17"/>
  <c r="BE19" i="17" s="1"/>
  <c r="BD21" i="17"/>
  <c r="BD19" i="17" s="1"/>
  <c r="BC21" i="17"/>
  <c r="BC19" i="17" s="1"/>
  <c r="BB21" i="17"/>
  <c r="BB19" i="17" s="1"/>
  <c r="BA21" i="17"/>
  <c r="BA19" i="17" s="1"/>
  <c r="AZ21" i="17"/>
  <c r="AZ19" i="17" s="1"/>
  <c r="AY21" i="17"/>
  <c r="AY19" i="17" s="1"/>
  <c r="AX21" i="17"/>
  <c r="AX19" i="17" s="1"/>
  <c r="AW21" i="17"/>
  <c r="AW19" i="17" s="1"/>
  <c r="AV21" i="17"/>
  <c r="AV19" i="17" s="1"/>
  <c r="AU21" i="17"/>
  <c r="AU19" i="17" s="1"/>
  <c r="AT21" i="17"/>
  <c r="AT19" i="17" s="1"/>
  <c r="AS21" i="17"/>
  <c r="AS19" i="17" s="1"/>
  <c r="AR21" i="17"/>
  <c r="AR19" i="17" s="1"/>
  <c r="AQ21" i="17"/>
  <c r="AQ19" i="17" s="1"/>
  <c r="AP21" i="17"/>
  <c r="AP19" i="17" s="1"/>
  <c r="AO21" i="17"/>
  <c r="AO19" i="17" s="1"/>
  <c r="AN21" i="17"/>
  <c r="AN19" i="17" s="1"/>
  <c r="AM21" i="17"/>
  <c r="AM19" i="17" s="1"/>
  <c r="AL21" i="17"/>
  <c r="AL19" i="17" s="1"/>
  <c r="AK21" i="17"/>
  <c r="AK19" i="17" s="1"/>
  <c r="AJ21" i="17"/>
  <c r="AJ19" i="17" s="1"/>
  <c r="AI21" i="17"/>
  <c r="AI19" i="17" s="1"/>
  <c r="AH21" i="17"/>
  <c r="AH19" i="17" s="1"/>
  <c r="AG21" i="17"/>
  <c r="AG19" i="17" s="1"/>
  <c r="AF21" i="17"/>
  <c r="AF19" i="17" s="1"/>
  <c r="AE21" i="17"/>
  <c r="AE19" i="17" s="1"/>
  <c r="AC21" i="17"/>
  <c r="AC19" i="17" s="1"/>
  <c r="AB21" i="17"/>
  <c r="AB19" i="17" s="1"/>
  <c r="AA21" i="17"/>
  <c r="AA19" i="17" s="1"/>
  <c r="Z21" i="17"/>
  <c r="Z19" i="17" s="1"/>
  <c r="Y21" i="17"/>
  <c r="Y19" i="17" s="1"/>
  <c r="X21" i="17"/>
  <c r="X19" i="17" s="1"/>
  <c r="W21" i="17"/>
  <c r="W19" i="17" s="1"/>
  <c r="V21" i="17"/>
  <c r="V19" i="17" s="1"/>
  <c r="T21" i="17"/>
  <c r="T19" i="17" s="1"/>
  <c r="S21" i="17"/>
  <c r="S19" i="17" s="1"/>
  <c r="R21" i="17"/>
  <c r="R19" i="17" s="1"/>
  <c r="Q21" i="17"/>
  <c r="Q19" i="17" s="1"/>
  <c r="P21" i="17"/>
  <c r="P19" i="17" s="1"/>
  <c r="O21" i="17"/>
  <c r="O19" i="17" s="1"/>
  <c r="N21" i="17"/>
  <c r="N19" i="17" s="1"/>
  <c r="L21" i="17"/>
  <c r="L19" i="17" s="1"/>
  <c r="K21" i="17"/>
  <c r="K19" i="17" s="1"/>
  <c r="J21" i="17"/>
  <c r="J19" i="17" s="1"/>
  <c r="I21" i="17"/>
  <c r="I19" i="17" s="1"/>
  <c r="H21" i="17"/>
  <c r="H19" i="17" s="1"/>
  <c r="D21" i="17"/>
  <c r="D19" i="17" s="1"/>
  <c r="BG20" i="17"/>
  <c r="U20" i="17"/>
  <c r="G20" i="17"/>
  <c r="C20" i="17"/>
  <c r="BJ19" i="17"/>
  <c r="BG16" i="17"/>
  <c r="C16" i="17"/>
  <c r="BG15" i="17"/>
  <c r="C15" i="17"/>
  <c r="BG14" i="17"/>
  <c r="C14" i="17"/>
  <c r="AK11" i="17"/>
  <c r="AK10" i="17" s="1"/>
  <c r="D11" i="17"/>
  <c r="BD11" i="17"/>
  <c r="BD10" i="17" s="1"/>
  <c r="AV11" i="17"/>
  <c r="AV10" i="17" s="1"/>
  <c r="AN11" i="17"/>
  <c r="AN10" i="17" s="1"/>
  <c r="AF11" i="17"/>
  <c r="AF10" i="17" s="1"/>
  <c r="W11" i="17"/>
  <c r="W10" i="17" s="1"/>
  <c r="BA11" i="17"/>
  <c r="BA10" i="17" s="1"/>
  <c r="AS11" i="17"/>
  <c r="AS10" i="17" s="1"/>
  <c r="E126" i="18" l="1"/>
  <c r="M114" i="12"/>
  <c r="AD114" i="12"/>
  <c r="G114" i="12"/>
  <c r="A138" i="12"/>
  <c r="E60" i="12"/>
  <c r="E59" i="12" s="1"/>
  <c r="C59" i="12" s="1"/>
  <c r="E94" i="18"/>
  <c r="C94" i="18" s="1"/>
  <c r="C93" i="18" s="1"/>
  <c r="E93" i="12"/>
  <c r="F92" i="12"/>
  <c r="F150" i="18"/>
  <c r="D10" i="12"/>
  <c r="E54" i="12"/>
  <c r="E13" i="12"/>
  <c r="C13" i="12" s="1"/>
  <c r="F34" i="12"/>
  <c r="F33" i="12" s="1"/>
  <c r="U49" i="12"/>
  <c r="F139" i="12"/>
  <c r="E140" i="12"/>
  <c r="C140" i="12" s="1"/>
  <c r="F115" i="12"/>
  <c r="U116" i="12"/>
  <c r="E117" i="12"/>
  <c r="C117" i="12" s="1"/>
  <c r="E36" i="12"/>
  <c r="C36" i="12" s="1"/>
  <c r="U35" i="12"/>
  <c r="BN169" i="12"/>
  <c r="F110" i="18"/>
  <c r="AD11" i="18"/>
  <c r="AD10" i="18" s="1"/>
  <c r="E112" i="18"/>
  <c r="E110" i="18" s="1"/>
  <c r="F140" i="18"/>
  <c r="F139" i="18" s="1"/>
  <c r="BG185" i="18"/>
  <c r="E73" i="18"/>
  <c r="C73" i="18" s="1"/>
  <c r="BC23" i="18"/>
  <c r="BC200" i="18" s="1"/>
  <c r="AA23" i="18"/>
  <c r="AA200" i="18" s="1"/>
  <c r="AT23" i="18"/>
  <c r="AT200" i="18" s="1"/>
  <c r="AD185" i="18"/>
  <c r="U185" i="18" s="1"/>
  <c r="AJ23" i="18"/>
  <c r="AJ200" i="18" s="1"/>
  <c r="W23" i="18"/>
  <c r="W200" i="18" s="1"/>
  <c r="E78" i="18"/>
  <c r="E77" i="18" s="1"/>
  <c r="Z23" i="18"/>
  <c r="Z200" i="18" s="1"/>
  <c r="M142" i="18"/>
  <c r="E98" i="12"/>
  <c r="C98" i="12" s="1"/>
  <c r="F97" i="12"/>
  <c r="T23" i="18"/>
  <c r="T200" i="18" s="1"/>
  <c r="AU23" i="18"/>
  <c r="AU200" i="18" s="1"/>
  <c r="AY23" i="18"/>
  <c r="AY200" i="18" s="1"/>
  <c r="AZ23" i="18"/>
  <c r="AZ200" i="18" s="1"/>
  <c r="G40" i="18"/>
  <c r="AB23" i="18"/>
  <c r="AB200" i="18" s="1"/>
  <c r="M185" i="18"/>
  <c r="H36" i="18"/>
  <c r="H24" i="18" s="1"/>
  <c r="H23" i="18" s="1"/>
  <c r="H200" i="18" s="1"/>
  <c r="AQ23" i="18"/>
  <c r="AQ200" i="18" s="1"/>
  <c r="F102" i="18"/>
  <c r="E144" i="18"/>
  <c r="C144" i="18" s="1"/>
  <c r="BG142" i="18"/>
  <c r="U12" i="12"/>
  <c r="U156" i="12"/>
  <c r="V10" i="12"/>
  <c r="U10" i="12" s="1"/>
  <c r="U11" i="12"/>
  <c r="E57" i="12"/>
  <c r="C57" i="12" s="1"/>
  <c r="M138" i="18"/>
  <c r="BB23" i="18"/>
  <c r="BB200" i="18" s="1"/>
  <c r="P23" i="18"/>
  <c r="P200" i="18" s="1"/>
  <c r="F186" i="18"/>
  <c r="E108" i="18"/>
  <c r="E107" i="18" s="1"/>
  <c r="G11" i="18"/>
  <c r="G10" i="18" s="1"/>
  <c r="E39" i="18"/>
  <c r="X23" i="18"/>
  <c r="X200" i="18" s="1"/>
  <c r="BI138" i="18"/>
  <c r="BG138" i="18" s="1"/>
  <c r="AF23" i="18"/>
  <c r="AF200" i="18" s="1"/>
  <c r="Q23" i="18"/>
  <c r="Q200" i="18" s="1"/>
  <c r="AL23" i="18"/>
  <c r="AL200" i="18" s="1"/>
  <c r="AR23" i="18"/>
  <c r="AR200" i="18" s="1"/>
  <c r="BD23" i="18"/>
  <c r="BD200" i="18" s="1"/>
  <c r="E190" i="18"/>
  <c r="C190" i="18" s="1"/>
  <c r="F143" i="18"/>
  <c r="V23" i="18"/>
  <c r="V200" i="18" s="1"/>
  <c r="BJ23" i="18"/>
  <c r="BJ200" i="18" s="1"/>
  <c r="F153" i="18"/>
  <c r="AK23" i="18"/>
  <c r="AK200" i="18" s="1"/>
  <c r="E122" i="18"/>
  <c r="Y23" i="18"/>
  <c r="Y200" i="18" s="1"/>
  <c r="AN23" i="18"/>
  <c r="AN200" i="18" s="1"/>
  <c r="AP23" i="18"/>
  <c r="AP200" i="18" s="1"/>
  <c r="F189" i="18"/>
  <c r="M36" i="18"/>
  <c r="M24" i="18" s="1"/>
  <c r="N24" i="18"/>
  <c r="N23" i="18" s="1"/>
  <c r="N200" i="18" s="1"/>
  <c r="S23" i="18"/>
  <c r="S200" i="18" s="1"/>
  <c r="AX23" i="18"/>
  <c r="AX200" i="18" s="1"/>
  <c r="L23" i="18"/>
  <c r="L200" i="18" s="1"/>
  <c r="F130" i="18"/>
  <c r="AO23" i="18"/>
  <c r="AO200" i="18" s="1"/>
  <c r="F18" i="18"/>
  <c r="K23" i="18"/>
  <c r="K200" i="18" s="1"/>
  <c r="AH23" i="18"/>
  <c r="AH200" i="18" s="1"/>
  <c r="AM23" i="18"/>
  <c r="AM200" i="18" s="1"/>
  <c r="AW23" i="18"/>
  <c r="AW200" i="18" s="1"/>
  <c r="E194" i="18"/>
  <c r="C194" i="18" s="1"/>
  <c r="E147" i="18"/>
  <c r="C147" i="18" s="1"/>
  <c r="BG36" i="18"/>
  <c r="AG23" i="18"/>
  <c r="AG200" i="18" s="1"/>
  <c r="AV23" i="18"/>
  <c r="AV200" i="18" s="1"/>
  <c r="AI23" i="18"/>
  <c r="AI200" i="18" s="1"/>
  <c r="O23" i="18"/>
  <c r="O200" i="18" s="1"/>
  <c r="J23" i="18"/>
  <c r="J200" i="18" s="1"/>
  <c r="AC23" i="18"/>
  <c r="AC200" i="18" s="1"/>
  <c r="F69" i="18"/>
  <c r="AE23" i="18"/>
  <c r="AE200" i="18" s="1"/>
  <c r="BE23" i="18"/>
  <c r="BE200" i="18" s="1"/>
  <c r="BG40" i="18"/>
  <c r="F165" i="18"/>
  <c r="BA23" i="18"/>
  <c r="BA200" i="18" s="1"/>
  <c r="BF23" i="18"/>
  <c r="BF200" i="18" s="1"/>
  <c r="E123" i="18"/>
  <c r="C123" i="18" s="1"/>
  <c r="F121" i="18"/>
  <c r="R23" i="18"/>
  <c r="R200" i="18" s="1"/>
  <c r="F85" i="18"/>
  <c r="E81" i="18"/>
  <c r="E80" i="18" s="1"/>
  <c r="F80" i="18"/>
  <c r="M40" i="18"/>
  <c r="M38" i="18" s="1"/>
  <c r="AD142" i="18"/>
  <c r="F59" i="12"/>
  <c r="E17" i="20"/>
  <c r="C17" i="20"/>
  <c r="F57" i="12"/>
  <c r="F94" i="12"/>
  <c r="F12" i="12"/>
  <c r="F11" i="12" s="1"/>
  <c r="F10" i="12" s="1"/>
  <c r="J11" i="17"/>
  <c r="J10" i="17" s="1"/>
  <c r="S11" i="17"/>
  <c r="S10" i="17" s="1"/>
  <c r="AB11" i="17"/>
  <c r="AB10" i="17" s="1"/>
  <c r="BJ11" i="17"/>
  <c r="BJ10" i="17" s="1"/>
  <c r="BB11" i="17"/>
  <c r="BB10" i="17" s="1"/>
  <c r="T11" i="17"/>
  <c r="T10" i="17" s="1"/>
  <c r="AL11" i="17"/>
  <c r="AL10" i="17" s="1"/>
  <c r="AM11" i="17"/>
  <c r="AM10" i="17" s="1"/>
  <c r="AY11" i="17"/>
  <c r="AY10" i="17" s="1"/>
  <c r="AC11" i="17"/>
  <c r="AC10" i="17" s="1"/>
  <c r="AT11" i="17"/>
  <c r="AT10" i="17" s="1"/>
  <c r="K11" i="17"/>
  <c r="K10" i="17" s="1"/>
  <c r="Q11" i="17"/>
  <c r="Q10" i="17" s="1"/>
  <c r="Z11" i="17"/>
  <c r="Z10" i="17" s="1"/>
  <c r="AI11" i="17"/>
  <c r="AI10" i="17" s="1"/>
  <c r="AQ11" i="17"/>
  <c r="AQ10" i="17" s="1"/>
  <c r="BH11" i="17"/>
  <c r="BH10" i="17" s="1"/>
  <c r="I11" i="17"/>
  <c r="I10" i="17" s="1"/>
  <c r="R11" i="17"/>
  <c r="R10" i="17" s="1"/>
  <c r="AA11" i="17"/>
  <c r="AA10" i="17" s="1"/>
  <c r="AJ11" i="17"/>
  <c r="AJ10" i="17" s="1"/>
  <c r="AR11" i="17"/>
  <c r="AR10" i="17" s="1"/>
  <c r="AZ11" i="17"/>
  <c r="AZ10" i="17" s="1"/>
  <c r="BI11" i="17"/>
  <c r="BI10" i="17" s="1"/>
  <c r="I94" i="17"/>
  <c r="AR94" i="17"/>
  <c r="AZ94" i="17"/>
  <c r="BI94" i="17"/>
  <c r="M76" i="17"/>
  <c r="F77" i="17"/>
  <c r="E77" i="17" s="1"/>
  <c r="J94" i="17"/>
  <c r="S94" i="17"/>
  <c r="AB94" i="17"/>
  <c r="AK94" i="17"/>
  <c r="AS94" i="17"/>
  <c r="BA94" i="17"/>
  <c r="F78" i="17"/>
  <c r="E78" i="17" s="1"/>
  <c r="C78" i="17" s="1"/>
  <c r="F42" i="17"/>
  <c r="E42" i="17" s="1"/>
  <c r="C42" i="17" s="1"/>
  <c r="F44" i="17"/>
  <c r="E44" i="17" s="1"/>
  <c r="C44" i="17" s="1"/>
  <c r="F50" i="17"/>
  <c r="E50" i="17" s="1"/>
  <c r="C50" i="17" s="1"/>
  <c r="I75" i="17"/>
  <c r="I72" i="17" s="1"/>
  <c r="AA75" i="17"/>
  <c r="AA72" i="17" s="1"/>
  <c r="AJ75" i="17"/>
  <c r="AJ72" i="17" s="1"/>
  <c r="AR75" i="17"/>
  <c r="AR72" i="17" s="1"/>
  <c r="AZ75" i="17"/>
  <c r="AZ72" i="17" s="1"/>
  <c r="D94" i="17"/>
  <c r="Y94" i="17"/>
  <c r="F80" i="17"/>
  <c r="E80" i="17" s="1"/>
  <c r="C80" i="17" s="1"/>
  <c r="L94" i="17"/>
  <c r="AI75" i="17"/>
  <c r="AI72" i="17" s="1"/>
  <c r="F87" i="17"/>
  <c r="E87" i="17" s="1"/>
  <c r="C87" i="17" s="1"/>
  <c r="F91" i="17"/>
  <c r="E91" i="17" s="1"/>
  <c r="C91" i="17" s="1"/>
  <c r="AY75" i="17"/>
  <c r="AY72" i="17" s="1"/>
  <c r="F24" i="17"/>
  <c r="E24" i="17" s="1"/>
  <c r="C24" i="17" s="1"/>
  <c r="F41" i="17"/>
  <c r="E41" i="17" s="1"/>
  <c r="C41" i="17" s="1"/>
  <c r="S75" i="17"/>
  <c r="S72" i="17" s="1"/>
  <c r="AB75" i="17"/>
  <c r="AB72" i="17" s="1"/>
  <c r="F79" i="17"/>
  <c r="E79" i="17" s="1"/>
  <c r="C79" i="17" s="1"/>
  <c r="AH30" i="17"/>
  <c r="AH27" i="17" s="1"/>
  <c r="AH18" i="17" s="1"/>
  <c r="AE94" i="17"/>
  <c r="AM94" i="17"/>
  <c r="AU94" i="17"/>
  <c r="BC94" i="17"/>
  <c r="AE30" i="17"/>
  <c r="AE27" i="17" s="1"/>
  <c r="AE18" i="17" s="1"/>
  <c r="AM30" i="17"/>
  <c r="AM27" i="17" s="1"/>
  <c r="AM18" i="17" s="1"/>
  <c r="AU30" i="17"/>
  <c r="AU27" i="17" s="1"/>
  <c r="AU18" i="17" s="1"/>
  <c r="BC30" i="17"/>
  <c r="BC27" i="17" s="1"/>
  <c r="BC18" i="17" s="1"/>
  <c r="Q75" i="17"/>
  <c r="Q72" i="17" s="1"/>
  <c r="AQ75" i="17"/>
  <c r="AQ72" i="17" s="1"/>
  <c r="BH75" i="17"/>
  <c r="BH72" i="17" s="1"/>
  <c r="G86" i="17"/>
  <c r="F88" i="17"/>
  <c r="E88" i="17" s="1"/>
  <c r="C88" i="17" s="1"/>
  <c r="F43" i="17"/>
  <c r="E43" i="17" s="1"/>
  <c r="C43" i="17" s="1"/>
  <c r="F49" i="17"/>
  <c r="E49" i="17" s="1"/>
  <c r="F51" i="17"/>
  <c r="E51" i="17" s="1"/>
  <c r="D75" i="17"/>
  <c r="D72" i="17" s="1"/>
  <c r="AH11" i="17"/>
  <c r="AH10" i="17" s="1"/>
  <c r="AP11" i="17"/>
  <c r="AP10" i="17" s="1"/>
  <c r="AX11" i="17"/>
  <c r="AX10" i="17" s="1"/>
  <c r="BF11" i="17"/>
  <c r="BF10" i="17" s="1"/>
  <c r="O30" i="17"/>
  <c r="O27" i="17" s="1"/>
  <c r="O18" i="17" s="1"/>
  <c r="AG30" i="17"/>
  <c r="AG27" i="17" s="1"/>
  <c r="AG18" i="17" s="1"/>
  <c r="AO30" i="17"/>
  <c r="AO27" i="17" s="1"/>
  <c r="AO18" i="17" s="1"/>
  <c r="AX30" i="17"/>
  <c r="AX27" i="17" s="1"/>
  <c r="AX18" i="17" s="1"/>
  <c r="N94" i="17"/>
  <c r="W94" i="17"/>
  <c r="AF94" i="17"/>
  <c r="AN94" i="17"/>
  <c r="AV94" i="17"/>
  <c r="BD94" i="17"/>
  <c r="AI94" i="17"/>
  <c r="AQ94" i="17"/>
  <c r="AY94" i="17"/>
  <c r="BH94" i="17"/>
  <c r="O75" i="17"/>
  <c r="O72" i="17" s="1"/>
  <c r="X75" i="17"/>
  <c r="X72" i="17" s="1"/>
  <c r="M11" i="17"/>
  <c r="M10" i="17" s="1"/>
  <c r="AE11" i="17"/>
  <c r="AE10" i="17" s="1"/>
  <c r="AU11" i="17"/>
  <c r="AU10" i="17" s="1"/>
  <c r="BC11" i="17"/>
  <c r="BC10" i="17" s="1"/>
  <c r="K75" i="17"/>
  <c r="K72" i="17" s="1"/>
  <c r="T75" i="17"/>
  <c r="T72" i="17" s="1"/>
  <c r="BJ75" i="17"/>
  <c r="BJ72" i="17" s="1"/>
  <c r="AU75" i="17"/>
  <c r="AU72" i="17" s="1"/>
  <c r="AD83" i="17"/>
  <c r="U83" i="17" s="1"/>
  <c r="M86" i="17"/>
  <c r="AL94" i="17"/>
  <c r="AT94" i="17"/>
  <c r="BB94" i="17"/>
  <c r="AG11" i="17"/>
  <c r="AG10" i="17" s="1"/>
  <c r="AO11" i="17"/>
  <c r="AO10" i="17" s="1"/>
  <c r="AW11" i="17"/>
  <c r="AW10" i="17" s="1"/>
  <c r="BE11" i="17"/>
  <c r="BE10" i="17" s="1"/>
  <c r="M32" i="17"/>
  <c r="AD32" i="17"/>
  <c r="U32" i="17" s="1"/>
  <c r="V94" i="17"/>
  <c r="F22" i="17"/>
  <c r="E22" i="17" s="1"/>
  <c r="C22" i="17" s="1"/>
  <c r="BG32" i="17"/>
  <c r="F40" i="17"/>
  <c r="E40" i="17" s="1"/>
  <c r="C40" i="17" s="1"/>
  <c r="F47" i="17"/>
  <c r="E47" i="17" s="1"/>
  <c r="C47" i="17" s="1"/>
  <c r="AK75" i="17"/>
  <c r="AK72" i="17" s="1"/>
  <c r="AS75" i="17"/>
  <c r="AS72" i="17" s="1"/>
  <c r="BA75" i="17"/>
  <c r="BA72" i="17" s="1"/>
  <c r="F82" i="17"/>
  <c r="E82" i="17" s="1"/>
  <c r="C82" i="17" s="1"/>
  <c r="AF75" i="17"/>
  <c r="AF72" i="17" s="1"/>
  <c r="AN75" i="17"/>
  <c r="AN72" i="17" s="1"/>
  <c r="AV75" i="17"/>
  <c r="AV72" i="17" s="1"/>
  <c r="BD75" i="17"/>
  <c r="BD72" i="17" s="1"/>
  <c r="H94" i="17"/>
  <c r="Q94" i="17"/>
  <c r="Z94" i="17"/>
  <c r="AH94" i="17"/>
  <c r="AP94" i="17"/>
  <c r="AX94" i="17"/>
  <c r="BF94" i="17"/>
  <c r="AA94" i="17"/>
  <c r="D30" i="17"/>
  <c r="D27" i="17" s="1"/>
  <c r="D18" i="17" s="1"/>
  <c r="AI30" i="17"/>
  <c r="AI27" i="17" s="1"/>
  <c r="AI18" i="17" s="1"/>
  <c r="AQ30" i="17"/>
  <c r="AQ27" i="17" s="1"/>
  <c r="AQ18" i="17" s="1"/>
  <c r="AY30" i="17"/>
  <c r="AY27" i="17" s="1"/>
  <c r="AY18" i="17" s="1"/>
  <c r="S30" i="17"/>
  <c r="S27" i="17" s="1"/>
  <c r="S18" i="17" s="1"/>
  <c r="V30" i="17"/>
  <c r="V27" i="17" s="1"/>
  <c r="V18" i="17" s="1"/>
  <c r="AD38" i="17"/>
  <c r="U38" i="17" s="1"/>
  <c r="AL30" i="17"/>
  <c r="AL27" i="17" s="1"/>
  <c r="AL18" i="17" s="1"/>
  <c r="AT30" i="17"/>
  <c r="AT27" i="17" s="1"/>
  <c r="AT18" i="17" s="1"/>
  <c r="BB30" i="17"/>
  <c r="BB27" i="17" s="1"/>
  <c r="BB18" i="17" s="1"/>
  <c r="Z30" i="17"/>
  <c r="Z27" i="17" s="1"/>
  <c r="Z18" i="17" s="1"/>
  <c r="AC75" i="17"/>
  <c r="AC72" i="17" s="1"/>
  <c r="M83" i="17"/>
  <c r="W75" i="17"/>
  <c r="W72" i="17" s="1"/>
  <c r="AE75" i="17"/>
  <c r="AE72" i="17" s="1"/>
  <c r="AM75" i="17"/>
  <c r="AM72" i="17" s="1"/>
  <c r="BC75" i="17"/>
  <c r="BC72" i="17" s="1"/>
  <c r="BG90" i="17"/>
  <c r="F102" i="17"/>
  <c r="E102" i="17" s="1"/>
  <c r="L11" i="17"/>
  <c r="L10" i="17" s="1"/>
  <c r="Y11" i="17"/>
  <c r="Y10" i="17" s="1"/>
  <c r="AA30" i="17"/>
  <c r="AA27" i="17" s="1"/>
  <c r="AA18" i="17" s="1"/>
  <c r="AJ30" i="17"/>
  <c r="AJ27" i="17" s="1"/>
  <c r="AJ18" i="17" s="1"/>
  <c r="AR30" i="17"/>
  <c r="AR27" i="17" s="1"/>
  <c r="AR18" i="17" s="1"/>
  <c r="BA30" i="17"/>
  <c r="BA27" i="17" s="1"/>
  <c r="BA18" i="17" s="1"/>
  <c r="BJ30" i="17"/>
  <c r="BJ27" i="17" s="1"/>
  <c r="BJ18" i="17" s="1"/>
  <c r="F104" i="17"/>
  <c r="E104" i="17" s="1"/>
  <c r="V11" i="17"/>
  <c r="V10" i="17" s="1"/>
  <c r="AD11" i="17"/>
  <c r="AD10" i="17" s="1"/>
  <c r="J30" i="17"/>
  <c r="J27" i="17" s="1"/>
  <c r="J18" i="17" s="1"/>
  <c r="K30" i="17"/>
  <c r="K27" i="17" s="1"/>
  <c r="K18" i="17" s="1"/>
  <c r="P75" i="17"/>
  <c r="P72" i="17" s="1"/>
  <c r="T30" i="17"/>
  <c r="T27" i="17" s="1"/>
  <c r="T18" i="17" s="1"/>
  <c r="AC30" i="17"/>
  <c r="AC27" i="17" s="1"/>
  <c r="AC18" i="17" s="1"/>
  <c r="W30" i="17"/>
  <c r="W27" i="17" s="1"/>
  <c r="W18" i="17" s="1"/>
  <c r="F37" i="17"/>
  <c r="F36" i="17" s="1"/>
  <c r="F46" i="17"/>
  <c r="E46" i="17" s="1"/>
  <c r="C46" i="17" s="1"/>
  <c r="AG75" i="17"/>
  <c r="AG72" i="17" s="1"/>
  <c r="AO75" i="17"/>
  <c r="AO72" i="17" s="1"/>
  <c r="AW75" i="17"/>
  <c r="AW72" i="17" s="1"/>
  <c r="BE75" i="17"/>
  <c r="BE72" i="17" s="1"/>
  <c r="F81" i="17"/>
  <c r="E81" i="17" s="1"/>
  <c r="C81" i="17" s="1"/>
  <c r="G83" i="17"/>
  <c r="L75" i="17"/>
  <c r="L72" i="17" s="1"/>
  <c r="AD90" i="17"/>
  <c r="U90" i="17" s="1"/>
  <c r="AL75" i="17"/>
  <c r="AL72" i="17" s="1"/>
  <c r="AT75" i="17"/>
  <c r="AT72" i="17" s="1"/>
  <c r="BB75" i="17"/>
  <c r="BB72" i="17" s="1"/>
  <c r="F101" i="17"/>
  <c r="E101" i="17" s="1"/>
  <c r="X11" i="17"/>
  <c r="X10" i="17" s="1"/>
  <c r="G38" i="17"/>
  <c r="BG83" i="17"/>
  <c r="AG94" i="17"/>
  <c r="AO94" i="17"/>
  <c r="AW94" i="17"/>
  <c r="BE94" i="17"/>
  <c r="O11" i="17"/>
  <c r="O10" i="17" s="1"/>
  <c r="AW30" i="17"/>
  <c r="AW27" i="17" s="1"/>
  <c r="AW18" i="17" s="1"/>
  <c r="BE30" i="17"/>
  <c r="BE27" i="17" s="1"/>
  <c r="BE18" i="17" s="1"/>
  <c r="P30" i="17"/>
  <c r="P27" i="17" s="1"/>
  <c r="AP30" i="17"/>
  <c r="AP27" i="17" s="1"/>
  <c r="AP18" i="17" s="1"/>
  <c r="BF30" i="17"/>
  <c r="BF27" i="17" s="1"/>
  <c r="BF18" i="17" s="1"/>
  <c r="F33" i="17"/>
  <c r="E33" i="17" s="1"/>
  <c r="C33" i="17" s="1"/>
  <c r="BG38" i="17"/>
  <c r="G45" i="17"/>
  <c r="O94" i="17"/>
  <c r="X94" i="17"/>
  <c r="F98" i="17"/>
  <c r="E98" i="17" s="1"/>
  <c r="F103" i="17"/>
  <c r="E103" i="17" s="1"/>
  <c r="G73" i="17"/>
  <c r="N11" i="17"/>
  <c r="N10" i="17" s="1"/>
  <c r="AB30" i="17"/>
  <c r="AB27" i="17" s="1"/>
  <c r="AB18" i="17" s="1"/>
  <c r="AK30" i="17"/>
  <c r="AK27" i="17" s="1"/>
  <c r="AK18" i="17" s="1"/>
  <c r="M38" i="17"/>
  <c r="BG45" i="17"/>
  <c r="H75" i="17"/>
  <c r="H72" i="17" s="1"/>
  <c r="V75" i="17"/>
  <c r="V72" i="17" s="1"/>
  <c r="G76" i="17"/>
  <c r="Y75" i="17"/>
  <c r="Y72" i="17" s="1"/>
  <c r="M90" i="17"/>
  <c r="F93" i="17"/>
  <c r="E93" i="17" s="1"/>
  <c r="C93" i="17" s="1"/>
  <c r="P94" i="17"/>
  <c r="H11" i="17"/>
  <c r="H10" i="17" s="1"/>
  <c r="P11" i="17"/>
  <c r="P10" i="17" s="1"/>
  <c r="AV30" i="17"/>
  <c r="AV27" i="17" s="1"/>
  <c r="AV18" i="17" s="1"/>
  <c r="BD30" i="17"/>
  <c r="BD27" i="17" s="1"/>
  <c r="BD18" i="17" s="1"/>
  <c r="M45" i="17"/>
  <c r="BG76" i="17"/>
  <c r="Z75" i="17"/>
  <c r="Z72" i="17" s="1"/>
  <c r="AH75" i="17"/>
  <c r="AH72" i="17" s="1"/>
  <c r="AP75" i="17"/>
  <c r="AP72" i="17" s="1"/>
  <c r="AX75" i="17"/>
  <c r="AX72" i="17" s="1"/>
  <c r="BF75" i="17"/>
  <c r="BF72" i="17" s="1"/>
  <c r="R94" i="17"/>
  <c r="G96" i="17"/>
  <c r="BG11" i="17"/>
  <c r="BG10" i="17" s="1"/>
  <c r="AF30" i="17"/>
  <c r="AF27" i="17" s="1"/>
  <c r="AF18" i="17" s="1"/>
  <c r="AN30" i="17"/>
  <c r="AN27" i="17" s="1"/>
  <c r="AN18" i="17" s="1"/>
  <c r="R30" i="17"/>
  <c r="R27" i="17" s="1"/>
  <c r="R18" i="17" s="1"/>
  <c r="N75" i="17"/>
  <c r="R75" i="17"/>
  <c r="R72" i="17" s="1"/>
  <c r="BG86" i="17"/>
  <c r="BG96" i="17"/>
  <c r="U11" i="17"/>
  <c r="U10" i="17" s="1"/>
  <c r="X30" i="17"/>
  <c r="X27" i="17" s="1"/>
  <c r="X18" i="17" s="1"/>
  <c r="J75" i="17"/>
  <c r="J72" i="17" s="1"/>
  <c r="AD96" i="17"/>
  <c r="AD45" i="17"/>
  <c r="U45" i="17" s="1"/>
  <c r="M21" i="17"/>
  <c r="M19" i="17" s="1"/>
  <c r="Y30" i="17"/>
  <c r="Y27" i="17" s="1"/>
  <c r="Y18" i="17" s="1"/>
  <c r="F89" i="17"/>
  <c r="E89" i="17" s="1"/>
  <c r="C89" i="17" s="1"/>
  <c r="G90" i="17"/>
  <c r="M96" i="17"/>
  <c r="F100" i="17"/>
  <c r="E100" i="17" s="1"/>
  <c r="L30" i="17"/>
  <c r="L27" i="17" s="1"/>
  <c r="L18" i="17" s="1"/>
  <c r="F25" i="17"/>
  <c r="E25" i="17" s="1"/>
  <c r="C25" i="17" s="1"/>
  <c r="F26" i="17"/>
  <c r="E26" i="17" s="1"/>
  <c r="C26" i="17" s="1"/>
  <c r="N30" i="17"/>
  <c r="H30" i="17"/>
  <c r="H27" i="17" s="1"/>
  <c r="Q30" i="17"/>
  <c r="Q27" i="17" s="1"/>
  <c r="Q18" i="17" s="1"/>
  <c r="AZ30" i="17"/>
  <c r="AZ27" i="17" s="1"/>
  <c r="AZ18" i="17" s="1"/>
  <c r="BI30" i="17"/>
  <c r="BI27" i="17" s="1"/>
  <c r="BI18" i="17" s="1"/>
  <c r="F84" i="17"/>
  <c r="F83" i="17" s="1"/>
  <c r="F92" i="17"/>
  <c r="E92" i="17" s="1"/>
  <c r="C92" i="17" s="1"/>
  <c r="BJ94" i="17"/>
  <c r="F99" i="17"/>
  <c r="E99" i="17" s="1"/>
  <c r="E140" i="18"/>
  <c r="E139" i="18" s="1"/>
  <c r="C141" i="18"/>
  <c r="C140" i="18" s="1"/>
  <c r="E85" i="18"/>
  <c r="C85" i="18" s="1"/>
  <c r="C166" i="18"/>
  <c r="C165" i="18" s="1"/>
  <c r="E165" i="18"/>
  <c r="F115" i="18"/>
  <c r="E116" i="18"/>
  <c r="E115" i="18" s="1"/>
  <c r="C112" i="18"/>
  <c r="C110" i="18" s="1"/>
  <c r="BI24" i="18"/>
  <c r="G185" i="18"/>
  <c r="E125" i="18"/>
  <c r="C126" i="18"/>
  <c r="C125" i="18" s="1"/>
  <c r="G142" i="18"/>
  <c r="I138" i="18"/>
  <c r="F41" i="18"/>
  <c r="F27" i="18"/>
  <c r="F25" i="18" s="1"/>
  <c r="C19" i="18"/>
  <c r="C18" i="18" s="1"/>
  <c r="E18" i="18"/>
  <c r="C154" i="18"/>
  <c r="E153" i="18"/>
  <c r="C153" i="18" s="1"/>
  <c r="U143" i="18"/>
  <c r="C28" i="18"/>
  <c r="E27" i="18"/>
  <c r="U25" i="18"/>
  <c r="AS23" i="18"/>
  <c r="AS200" i="18" s="1"/>
  <c r="E13" i="18"/>
  <c r="F12" i="18"/>
  <c r="C151" i="18"/>
  <c r="E150" i="18"/>
  <c r="C150" i="18" s="1"/>
  <c r="E130" i="18"/>
  <c r="C131" i="18"/>
  <c r="C130" i="18" s="1"/>
  <c r="U42" i="18"/>
  <c r="E42" i="18" s="1"/>
  <c r="AD41" i="18"/>
  <c r="U27" i="18"/>
  <c r="F93" i="18"/>
  <c r="C187" i="18"/>
  <c r="C186" i="18" s="1"/>
  <c r="E186" i="18"/>
  <c r="D23" i="18"/>
  <c r="BH23" i="18"/>
  <c r="E20" i="12"/>
  <c r="C20" i="12" s="1"/>
  <c r="E96" i="12"/>
  <c r="C96" i="12" s="1"/>
  <c r="F49" i="12"/>
  <c r="F54" i="12"/>
  <c r="E49" i="12"/>
  <c r="C49" i="12" s="1"/>
  <c r="D10" i="17"/>
  <c r="G19" i="17"/>
  <c r="BG21" i="17"/>
  <c r="F23" i="17"/>
  <c r="E23" i="17" s="1"/>
  <c r="C23" i="17" s="1"/>
  <c r="BH30" i="17"/>
  <c r="AS30" i="17"/>
  <c r="AS27" i="17" s="1"/>
  <c r="AS18" i="17" s="1"/>
  <c r="G32" i="17"/>
  <c r="BG19" i="17"/>
  <c r="AD21" i="17"/>
  <c r="AD19" i="17" s="1"/>
  <c r="U19" i="17" s="1"/>
  <c r="G21" i="17"/>
  <c r="I30" i="17"/>
  <c r="I27" i="17" s="1"/>
  <c r="I18" i="17" s="1"/>
  <c r="BG73" i="17"/>
  <c r="U73" i="17"/>
  <c r="M73" i="17"/>
  <c r="F39" i="17"/>
  <c r="F73" i="17"/>
  <c r="F48" i="17"/>
  <c r="E48" i="17" s="1"/>
  <c r="AD76" i="17"/>
  <c r="AD86" i="17"/>
  <c r="U86" i="17" s="1"/>
  <c r="BI75" i="17"/>
  <c r="BI72" i="17" s="1"/>
  <c r="E93" i="18" l="1"/>
  <c r="F114" i="12"/>
  <c r="C54" i="12"/>
  <c r="C60" i="12"/>
  <c r="C93" i="12"/>
  <c r="E92" i="12"/>
  <c r="E12" i="12"/>
  <c r="C12" i="12" s="1"/>
  <c r="E115" i="12"/>
  <c r="E94" i="12"/>
  <c r="C94" i="12" s="1"/>
  <c r="U34" i="12"/>
  <c r="U33" i="12" s="1"/>
  <c r="E139" i="12"/>
  <c r="C139" i="12" s="1"/>
  <c r="U115" i="12"/>
  <c r="U114" i="12" s="1"/>
  <c r="E35" i="12"/>
  <c r="C35" i="12" s="1"/>
  <c r="F185" i="18"/>
  <c r="E69" i="18"/>
  <c r="C69" i="18" s="1"/>
  <c r="E189" i="18"/>
  <c r="C189" i="18" s="1"/>
  <c r="E121" i="18"/>
  <c r="E143" i="18"/>
  <c r="F142" i="18"/>
  <c r="F138" i="18" s="1"/>
  <c r="E97" i="12"/>
  <c r="M23" i="18"/>
  <c r="M200" i="18" s="1"/>
  <c r="G36" i="18"/>
  <c r="G24" i="18" s="1"/>
  <c r="F11" i="18"/>
  <c r="F10" i="18" s="1"/>
  <c r="E19" i="12"/>
  <c r="C19" i="12" s="1"/>
  <c r="C122" i="18"/>
  <c r="C121" i="18" s="1"/>
  <c r="C39" i="18"/>
  <c r="E38" i="18"/>
  <c r="C38" i="18" s="1"/>
  <c r="E156" i="12"/>
  <c r="AD138" i="18"/>
  <c r="U138" i="18" s="1"/>
  <c r="U142" i="18"/>
  <c r="C102" i="17"/>
  <c r="CL102" i="17"/>
  <c r="CM102" i="17" s="1"/>
  <c r="C100" i="17"/>
  <c r="CL100" i="17"/>
  <c r="CM100" i="17" s="1"/>
  <c r="C103" i="17"/>
  <c r="CL103" i="17"/>
  <c r="CM103" i="17" s="1"/>
  <c r="C99" i="17"/>
  <c r="CL99" i="17"/>
  <c r="CM99" i="17" s="1"/>
  <c r="C104" i="17"/>
  <c r="CM104" i="17"/>
  <c r="C98" i="17"/>
  <c r="CL98" i="17" s="1"/>
  <c r="CM98" i="17" s="1"/>
  <c r="C101" i="17"/>
  <c r="CL101" i="17"/>
  <c r="CM101" i="17" s="1"/>
  <c r="G94" i="17"/>
  <c r="M94" i="17"/>
  <c r="AB17" i="17"/>
  <c r="AB105" i="17" s="1"/>
  <c r="O17" i="17"/>
  <c r="O105" i="17" s="1"/>
  <c r="K17" i="17"/>
  <c r="K105" i="17" s="1"/>
  <c r="AA17" i="17"/>
  <c r="AA105" i="17" s="1"/>
  <c r="AV17" i="17"/>
  <c r="AV105" i="17" s="1"/>
  <c r="AY17" i="17"/>
  <c r="AY105" i="17" s="1"/>
  <c r="AC17" i="17"/>
  <c r="AC105" i="17" s="1"/>
  <c r="L17" i="17"/>
  <c r="L105" i="17" s="1"/>
  <c r="M75" i="17"/>
  <c r="AR17" i="17"/>
  <c r="AR105" i="17" s="1"/>
  <c r="BC17" i="17"/>
  <c r="BC105" i="17" s="1"/>
  <c r="M30" i="17"/>
  <c r="G75" i="17"/>
  <c r="S17" i="17"/>
  <c r="S105" i="17" s="1"/>
  <c r="AQ17" i="17"/>
  <c r="AQ105" i="17" s="1"/>
  <c r="F76" i="17"/>
  <c r="AZ17" i="17"/>
  <c r="AZ105" i="17" s="1"/>
  <c r="AL17" i="17"/>
  <c r="AL105" i="17" s="1"/>
  <c r="AD94" i="17"/>
  <c r="U94" i="17" s="1"/>
  <c r="Z17" i="17"/>
  <c r="Z105" i="17" s="1"/>
  <c r="BG30" i="17"/>
  <c r="I17" i="17"/>
  <c r="I105" i="17" s="1"/>
  <c r="BG94" i="17"/>
  <c r="AM17" i="17"/>
  <c r="AM105" i="17" s="1"/>
  <c r="AG17" i="17"/>
  <c r="AG105" i="17" s="1"/>
  <c r="F86" i="17"/>
  <c r="AS17" i="17"/>
  <c r="AS105" i="17" s="1"/>
  <c r="AU17" i="17"/>
  <c r="AU105" i="17" s="1"/>
  <c r="AJ17" i="17"/>
  <c r="AJ105" i="17" s="1"/>
  <c r="F90" i="17"/>
  <c r="R17" i="17"/>
  <c r="R105" i="17" s="1"/>
  <c r="N27" i="17"/>
  <c r="N18" i="17" s="1"/>
  <c r="AE17" i="17"/>
  <c r="AE105" i="17" s="1"/>
  <c r="BE17" i="17"/>
  <c r="BE105" i="17" s="1"/>
  <c r="AT17" i="17"/>
  <c r="AT105" i="17" s="1"/>
  <c r="AW17" i="17"/>
  <c r="AW105" i="17" s="1"/>
  <c r="Y17" i="17"/>
  <c r="Y105" i="17" s="1"/>
  <c r="E84" i="17"/>
  <c r="C84" i="17" s="1"/>
  <c r="AI17" i="17"/>
  <c r="AI105" i="17" s="1"/>
  <c r="N72" i="17"/>
  <c r="M72" i="17" s="1"/>
  <c r="AP17" i="17"/>
  <c r="AP105" i="17" s="1"/>
  <c r="AK17" i="17"/>
  <c r="AK105" i="17" s="1"/>
  <c r="W17" i="17"/>
  <c r="W105" i="17" s="1"/>
  <c r="AF17" i="17"/>
  <c r="AF105" i="17" s="1"/>
  <c r="F96" i="17"/>
  <c r="F94" i="17" s="1"/>
  <c r="AO17" i="17"/>
  <c r="AO105" i="17" s="1"/>
  <c r="X17" i="17"/>
  <c r="X105" i="17" s="1"/>
  <c r="BB17" i="17"/>
  <c r="BB105" i="17" s="1"/>
  <c r="BA17" i="17"/>
  <c r="BA105" i="17" s="1"/>
  <c r="E37" i="17"/>
  <c r="E36" i="17" s="1"/>
  <c r="F32" i="17"/>
  <c r="AH17" i="17"/>
  <c r="AH105" i="17" s="1"/>
  <c r="G72" i="17"/>
  <c r="AD30" i="17"/>
  <c r="AD27" i="17" s="1"/>
  <c r="AD18" i="17" s="1"/>
  <c r="G11" i="17"/>
  <c r="G10" i="17" s="1"/>
  <c r="BD17" i="17"/>
  <c r="BD105" i="17" s="1"/>
  <c r="U96" i="17"/>
  <c r="BH27" i="17"/>
  <c r="BG27" i="17" s="1"/>
  <c r="AN17" i="17"/>
  <c r="AN105" i="17" s="1"/>
  <c r="T17" i="17"/>
  <c r="T105" i="17" s="1"/>
  <c r="J17" i="17"/>
  <c r="J105" i="17" s="1"/>
  <c r="BF17" i="17"/>
  <c r="BF105" i="17" s="1"/>
  <c r="Q17" i="17"/>
  <c r="Q105" i="17" s="1"/>
  <c r="F11" i="17"/>
  <c r="F10" i="17" s="1"/>
  <c r="BJ17" i="17"/>
  <c r="BJ105" i="17" s="1"/>
  <c r="AX17" i="17"/>
  <c r="AX105" i="17" s="1"/>
  <c r="C13" i="18"/>
  <c r="E12" i="18"/>
  <c r="F40" i="18"/>
  <c r="F36" i="18" s="1"/>
  <c r="F24" i="18" s="1"/>
  <c r="BH200" i="18"/>
  <c r="I23" i="18"/>
  <c r="I200" i="18" s="1"/>
  <c r="G138" i="18"/>
  <c r="E142" i="18"/>
  <c r="C142" i="18" s="1"/>
  <c r="C143" i="18"/>
  <c r="D200" i="18"/>
  <c r="C139" i="18"/>
  <c r="AD40" i="18"/>
  <c r="U41" i="18"/>
  <c r="E41" i="18"/>
  <c r="C42" i="18"/>
  <c r="C27" i="18"/>
  <c r="E25" i="18"/>
  <c r="BI23" i="18"/>
  <c r="BI200" i="18" s="1"/>
  <c r="BG24" i="18"/>
  <c r="BG72" i="17"/>
  <c r="BI17" i="17"/>
  <c r="BI105" i="17" s="1"/>
  <c r="BG75" i="17"/>
  <c r="E39" i="17"/>
  <c r="F38" i="17"/>
  <c r="C45" i="17"/>
  <c r="E45" i="17"/>
  <c r="U76" i="17"/>
  <c r="AD75" i="17"/>
  <c r="E73" i="17"/>
  <c r="G27" i="17"/>
  <c r="G18" i="17" s="1"/>
  <c r="V17" i="17"/>
  <c r="V105" i="17" s="1"/>
  <c r="P18" i="17"/>
  <c r="P17" i="17" s="1"/>
  <c r="P105" i="17" s="1"/>
  <c r="D17" i="17"/>
  <c r="D105" i="17" s="1"/>
  <c r="U21" i="17"/>
  <c r="G30" i="17"/>
  <c r="E96" i="17"/>
  <c r="C96" i="17" s="1"/>
  <c r="E21" i="17"/>
  <c r="F21" i="17"/>
  <c r="F19" i="17" s="1"/>
  <c r="E86" i="17"/>
  <c r="C86" i="17" s="1"/>
  <c r="E76" i="17"/>
  <c r="C77" i="17"/>
  <c r="F45" i="17"/>
  <c r="H18" i="17"/>
  <c r="H17" i="17" s="1"/>
  <c r="H105" i="17" s="1"/>
  <c r="C156" i="12" l="1"/>
  <c r="F23" i="18"/>
  <c r="F200" i="18" s="1"/>
  <c r="C115" i="12"/>
  <c r="E114" i="12"/>
  <c r="C114" i="12" s="1"/>
  <c r="E185" i="18"/>
  <c r="C185" i="18" s="1"/>
  <c r="C97" i="12"/>
  <c r="E34" i="12"/>
  <c r="G23" i="18"/>
  <c r="G200" i="18" s="1"/>
  <c r="E11" i="12"/>
  <c r="C11" i="12" s="1"/>
  <c r="E138" i="18"/>
  <c r="C138" i="18" s="1"/>
  <c r="E32" i="17"/>
  <c r="C32" i="17" s="1"/>
  <c r="F75" i="17"/>
  <c r="F72" i="17" s="1"/>
  <c r="E83" i="17"/>
  <c r="C83" i="17" s="1"/>
  <c r="E90" i="17"/>
  <c r="U27" i="17"/>
  <c r="U18" i="17" s="1"/>
  <c r="G17" i="17"/>
  <c r="G105" i="17" s="1"/>
  <c r="C90" i="17"/>
  <c r="BH18" i="17"/>
  <c r="BH17" i="17" s="1"/>
  <c r="M27" i="17"/>
  <c r="M18" i="17" s="1"/>
  <c r="M17" i="17" s="1"/>
  <c r="M105" i="17" s="1"/>
  <c r="F30" i="17"/>
  <c r="F27" i="17" s="1"/>
  <c r="F18" i="17" s="1"/>
  <c r="N17" i="17"/>
  <c r="N105" i="17" s="1"/>
  <c r="U30" i="17"/>
  <c r="AD36" i="18"/>
  <c r="U40" i="18"/>
  <c r="C25" i="18"/>
  <c r="BG23" i="18"/>
  <c r="BG200" i="18" s="1"/>
  <c r="C41" i="18"/>
  <c r="E40" i="18"/>
  <c r="C12" i="18"/>
  <c r="E11" i="18"/>
  <c r="E11" i="17"/>
  <c r="C73" i="17"/>
  <c r="AD72" i="17"/>
  <c r="U72" i="17" s="1"/>
  <c r="U75" i="17"/>
  <c r="E94" i="17"/>
  <c r="C94" i="17" s="1"/>
  <c r="E19" i="17"/>
  <c r="C21" i="17"/>
  <c r="E38" i="17"/>
  <c r="C38" i="17" s="1"/>
  <c r="C39" i="17"/>
  <c r="C76" i="17"/>
  <c r="E33" i="12" l="1"/>
  <c r="C34" i="12"/>
  <c r="E10" i="12"/>
  <c r="C10" i="12" s="1"/>
  <c r="F17" i="17"/>
  <c r="F105" i="17" s="1"/>
  <c r="E75" i="17"/>
  <c r="C75" i="17" s="1"/>
  <c r="U17" i="17"/>
  <c r="U105" i="17" s="1"/>
  <c r="BG18" i="17"/>
  <c r="E10" i="18"/>
  <c r="C11" i="18"/>
  <c r="U36" i="18"/>
  <c r="U24" i="18" s="1"/>
  <c r="U23" i="18" s="1"/>
  <c r="U200" i="18" s="1"/>
  <c r="AD24" i="18"/>
  <c r="AD23" i="18" s="1"/>
  <c r="AD200" i="18" s="1"/>
  <c r="C40" i="18"/>
  <c r="E36" i="18"/>
  <c r="E30" i="17"/>
  <c r="C30" i="17" s="1"/>
  <c r="C19" i="17"/>
  <c r="AD17" i="17"/>
  <c r="AD105" i="17" s="1"/>
  <c r="E10" i="17"/>
  <c r="C11" i="17"/>
  <c r="BG17" i="17"/>
  <c r="BG105" i="17" s="1"/>
  <c r="BH105" i="17"/>
  <c r="C33" i="12" l="1"/>
  <c r="E72" i="17"/>
  <c r="C72" i="17" s="1"/>
  <c r="C10" i="18"/>
  <c r="C36" i="18"/>
  <c r="E24" i="18"/>
  <c r="C10" i="17"/>
  <c r="E27" i="17"/>
  <c r="C202" i="18" l="1"/>
  <c r="C204" i="18" s="1"/>
  <c r="C206" i="18"/>
  <c r="E23" i="18"/>
  <c r="C24" i="18"/>
  <c r="C27" i="17"/>
  <c r="E18" i="17"/>
  <c r="C23" i="18" l="1"/>
  <c r="C200" i="18" s="1"/>
  <c r="E200" i="18"/>
  <c r="E17" i="17"/>
  <c r="C18" i="17"/>
  <c r="C17" i="17" l="1"/>
  <c r="C105" i="17" s="1"/>
  <c r="E105" i="17"/>
  <c r="D9" i="16" l="1"/>
  <c r="D27" i="13" l="1"/>
  <c r="D38" i="14"/>
  <c r="BG30" i="10" l="1"/>
  <c r="AD30" i="10"/>
  <c r="U30" i="10" s="1"/>
  <c r="M30" i="10"/>
  <c r="G30" i="10"/>
  <c r="BG33" i="10"/>
  <c r="AD33" i="10"/>
  <c r="U33" i="10" s="1"/>
  <c r="M33" i="10"/>
  <c r="G33" i="10"/>
  <c r="BG32" i="10"/>
  <c r="AD32" i="10"/>
  <c r="U32" i="10" s="1"/>
  <c r="M32" i="10"/>
  <c r="G32" i="10"/>
  <c r="BG31" i="10"/>
  <c r="AD31" i="10"/>
  <c r="U31" i="10" s="1"/>
  <c r="M31" i="10"/>
  <c r="G31" i="10"/>
  <c r="BG29" i="10"/>
  <c r="AD29" i="10"/>
  <c r="U29" i="10" s="1"/>
  <c r="M29" i="10"/>
  <c r="G29" i="10"/>
  <c r="BG28" i="10"/>
  <c r="AD28" i="10"/>
  <c r="U28" i="10" s="1"/>
  <c r="M28" i="10"/>
  <c r="G28" i="10"/>
  <c r="BG27" i="10"/>
  <c r="AD27" i="10"/>
  <c r="U27" i="10" s="1"/>
  <c r="M27" i="10"/>
  <c r="G27" i="10"/>
  <c r="BG25" i="10"/>
  <c r="AD25" i="10"/>
  <c r="U25" i="10" s="1"/>
  <c r="M25" i="10"/>
  <c r="G25" i="10"/>
  <c r="CK26" i="10"/>
  <c r="CK21" i="10"/>
  <c r="CK19" i="10"/>
  <c r="CK11" i="10"/>
  <c r="CK9" i="10"/>
  <c r="D34" i="10"/>
  <c r="F27" i="10" l="1"/>
  <c r="E27" i="10" s="1"/>
  <c r="C27" i="10" s="1"/>
  <c r="F28" i="10"/>
  <c r="E28" i="10" s="1"/>
  <c r="C28" i="10" s="1"/>
  <c r="F30" i="10"/>
  <c r="E30" i="10" s="1"/>
  <c r="C30" i="10" s="1"/>
  <c r="F31" i="10"/>
  <c r="E31" i="10" s="1"/>
  <c r="C31" i="10" s="1"/>
  <c r="F29" i="10"/>
  <c r="E29" i="10" s="1"/>
  <c r="C29" i="10" s="1"/>
  <c r="F33" i="10"/>
  <c r="E33" i="10" s="1"/>
  <c r="C33" i="10" s="1"/>
  <c r="F32" i="10"/>
  <c r="E32" i="10" s="1"/>
  <c r="C32" i="10" s="1"/>
  <c r="F25" i="10"/>
  <c r="E25" i="10" s="1"/>
  <c r="C25" i="10" s="1"/>
  <c r="G23" i="10"/>
  <c r="G22" i="10"/>
  <c r="BJ23" i="11"/>
  <c r="BI23" i="11"/>
  <c r="BH23" i="11"/>
  <c r="BF23" i="11"/>
  <c r="BE23" i="11"/>
  <c r="BD23" i="11"/>
  <c r="BC23" i="11"/>
  <c r="BB23" i="11"/>
  <c r="BA23" i="11"/>
  <c r="AZ23" i="11"/>
  <c r="AY23" i="11"/>
  <c r="AX23" i="11"/>
  <c r="AW23" i="11"/>
  <c r="AV23" i="11"/>
  <c r="AU23" i="11"/>
  <c r="AT23" i="11"/>
  <c r="AS23" i="11"/>
  <c r="AR23" i="11"/>
  <c r="AQ23" i="11"/>
  <c r="AP23" i="11"/>
  <c r="AO23" i="11"/>
  <c r="AN23" i="11"/>
  <c r="AM23" i="11"/>
  <c r="AL23" i="11"/>
  <c r="AK23" i="11"/>
  <c r="AJ23" i="11"/>
  <c r="AI23" i="11"/>
  <c r="AH23" i="11"/>
  <c r="AG23" i="11"/>
  <c r="AF23" i="11"/>
  <c r="AE23" i="11"/>
  <c r="AC23" i="11"/>
  <c r="AB23" i="11"/>
  <c r="AA23" i="11"/>
  <c r="Z23" i="11"/>
  <c r="Y23" i="11"/>
  <c r="X23" i="11"/>
  <c r="W23" i="11"/>
  <c r="V23" i="11"/>
  <c r="T23" i="11"/>
  <c r="S23" i="11"/>
  <c r="R23" i="11"/>
  <c r="Q23" i="11"/>
  <c r="P23" i="11"/>
  <c r="O23" i="11"/>
  <c r="N23" i="11"/>
  <c r="L23" i="11"/>
  <c r="K23" i="11"/>
  <c r="J23" i="11"/>
  <c r="I23" i="11"/>
  <c r="H23" i="11"/>
  <c r="D23" i="11"/>
  <c r="BG22" i="11"/>
  <c r="AD22" i="11"/>
  <c r="U22" i="11" s="1"/>
  <c r="M22" i="11"/>
  <c r="G22" i="11"/>
  <c r="BG21" i="11"/>
  <c r="AD21" i="11"/>
  <c r="U21" i="11" s="1"/>
  <c r="M21" i="11"/>
  <c r="G21" i="11"/>
  <c r="BG20" i="11"/>
  <c r="AD20" i="11"/>
  <c r="U20" i="11" s="1"/>
  <c r="M20" i="11"/>
  <c r="G20" i="11"/>
  <c r="BG19" i="11"/>
  <c r="AD19" i="11"/>
  <c r="U19" i="11" s="1"/>
  <c r="M19" i="11"/>
  <c r="G19" i="11"/>
  <c r="BG18" i="11"/>
  <c r="AD18" i="11"/>
  <c r="U18" i="11" s="1"/>
  <c r="M18" i="11"/>
  <c r="G18" i="11"/>
  <c r="BG13" i="11"/>
  <c r="AD13" i="11"/>
  <c r="U13" i="11" s="1"/>
  <c r="M13" i="11"/>
  <c r="G13" i="11"/>
  <c r="M23" i="11" l="1"/>
  <c r="AD23" i="11"/>
  <c r="U23" i="11"/>
  <c r="BG23" i="11"/>
  <c r="F18" i="11"/>
  <c r="E18" i="11" s="1"/>
  <c r="C18" i="11" s="1"/>
  <c r="G23" i="11"/>
  <c r="F20" i="11"/>
  <c r="E20" i="11" s="1"/>
  <c r="C20" i="11" s="1"/>
  <c r="F21" i="11"/>
  <c r="E21" i="11" s="1"/>
  <c r="C21" i="11" s="1"/>
  <c r="F22" i="11"/>
  <c r="E22" i="11" s="1"/>
  <c r="C22" i="11" s="1"/>
  <c r="F19" i="11"/>
  <c r="E19" i="11" s="1"/>
  <c r="F13" i="11"/>
  <c r="E13" i="11" l="1"/>
  <c r="F23" i="11"/>
  <c r="C19" i="11"/>
  <c r="C13" i="11" l="1"/>
  <c r="C23" i="11" s="1"/>
  <c r="E23" i="11"/>
  <c r="BG23" i="10"/>
  <c r="AD23" i="10"/>
  <c r="U23" i="10" s="1"/>
  <c r="M23" i="10"/>
  <c r="F23" i="10" s="1"/>
  <c r="BG24" i="10"/>
  <c r="AD24" i="10"/>
  <c r="M24" i="10"/>
  <c r="G24" i="10"/>
  <c r="BG22" i="10"/>
  <c r="AD22" i="10"/>
  <c r="U22" i="10" s="1"/>
  <c r="M22" i="10"/>
  <c r="F22" i="10" s="1"/>
  <c r="BG17" i="10"/>
  <c r="AD17" i="10"/>
  <c r="U17" i="10" s="1"/>
  <c r="M17" i="10"/>
  <c r="G17" i="10"/>
  <c r="BG16" i="10"/>
  <c r="AD16" i="10"/>
  <c r="U16" i="10" s="1"/>
  <c r="M16" i="10"/>
  <c r="G16" i="10"/>
  <c r="BG9" i="10"/>
  <c r="AS9" i="10"/>
  <c r="AD9" i="10" s="1"/>
  <c r="U9" i="10" s="1"/>
  <c r="M9" i="10"/>
  <c r="G9" i="10"/>
  <c r="E22" i="10" l="1"/>
  <c r="C22" i="10" s="1"/>
  <c r="E23" i="10"/>
  <c r="C23" i="10" s="1"/>
  <c r="U24" i="10"/>
  <c r="F24" i="10"/>
  <c r="F16" i="10"/>
  <c r="E16" i="10" s="1"/>
  <c r="F17" i="10"/>
  <c r="E17" i="10" s="1"/>
  <c r="C17" i="10" s="1"/>
  <c r="F9" i="10"/>
  <c r="E9" i="10" s="1"/>
  <c r="C9" i="10" s="1"/>
  <c r="C16" i="10" l="1"/>
  <c r="E24" i="10"/>
  <c r="E34" i="10" s="1"/>
  <c r="C26" i="10"/>
  <c r="C24" i="10" l="1"/>
  <c r="C34" i="10" s="1"/>
  <c r="D51" i="2" l="1"/>
  <c r="D43" i="2"/>
  <c r="D35" i="2"/>
  <c r="D19" i="2"/>
  <c r="D11" i="2"/>
  <c r="D58" i="2"/>
  <c r="D57" i="2"/>
  <c r="D56" i="2"/>
  <c r="D55" i="2"/>
  <c r="D54" i="2"/>
  <c r="D53" i="2"/>
  <c r="D52" i="2"/>
  <c r="D50" i="2"/>
  <c r="D49" i="2"/>
  <c r="D48" i="2"/>
  <c r="D47" i="2"/>
  <c r="D46" i="2"/>
  <c r="D45" i="2"/>
  <c r="D44" i="2"/>
  <c r="D42" i="2"/>
  <c r="D41" i="2"/>
  <c r="D40" i="2"/>
  <c r="D39" i="2"/>
  <c r="D38" i="2"/>
  <c r="D37" i="2"/>
  <c r="D36" i="2"/>
  <c r="D34" i="2"/>
  <c r="D33" i="2"/>
  <c r="D32" i="2"/>
  <c r="D31" i="2"/>
  <c r="D30" i="2"/>
  <c r="D29" i="2"/>
  <c r="D28" i="2"/>
  <c r="D27" i="2"/>
  <c r="D26" i="2"/>
  <c r="D25" i="2"/>
  <c r="D24" i="2"/>
  <c r="D23" i="2"/>
  <c r="D22" i="2"/>
  <c r="D21" i="2"/>
  <c r="D18" i="2"/>
  <c r="D17" i="2"/>
  <c r="D15" i="2"/>
  <c r="D14" i="2"/>
  <c r="D13" i="2"/>
  <c r="D12" i="2"/>
  <c r="D10" i="2"/>
  <c r="D9" i="2"/>
  <c r="D16" i="2"/>
  <c r="F16" i="2" s="1"/>
  <c r="D20" i="2"/>
  <c r="D8" i="2"/>
  <c r="D7" i="2"/>
  <c r="D6" i="2"/>
  <c r="E40" i="2" l="1"/>
  <c r="F40" i="2" s="1"/>
  <c r="E14" i="2"/>
  <c r="F14" i="2" s="1"/>
  <c r="E38" i="2"/>
  <c r="F38" i="2" s="1"/>
  <c r="E48" i="2"/>
  <c r="F48" i="2" s="1"/>
  <c r="E13" i="2"/>
  <c r="F13" i="2" s="1"/>
  <c r="E26" i="2"/>
  <c r="F26" i="2" s="1"/>
  <c r="E50" i="2"/>
  <c r="F50" i="2" s="1"/>
  <c r="E56" i="2"/>
  <c r="F56" i="2" s="1"/>
  <c r="E19" i="2"/>
  <c r="F19" i="2" s="1"/>
  <c r="E43" i="2"/>
  <c r="F43" i="2" s="1"/>
  <c r="E37" i="2"/>
  <c r="F37" i="2" s="1"/>
  <c r="E32" i="2"/>
  <c r="F32" i="2" s="1"/>
  <c r="E45" i="2"/>
  <c r="F45" i="2" s="1"/>
  <c r="E31" i="2"/>
  <c r="F31" i="2" s="1"/>
  <c r="E21" i="2"/>
  <c r="F21" i="2" s="1"/>
  <c r="E53" i="2"/>
  <c r="F53" i="2" s="1"/>
  <c r="E36" i="2"/>
  <c r="F36" i="2" s="1"/>
  <c r="E47" i="2"/>
  <c r="F47" i="2" s="1"/>
  <c r="E41" i="2"/>
  <c r="F41" i="2" s="1"/>
  <c r="E18" i="2"/>
  <c r="F18" i="2" s="1"/>
  <c r="E52" i="2"/>
  <c r="F52" i="2" s="1"/>
  <c r="E55" i="2"/>
  <c r="F55" i="2" s="1"/>
  <c r="E46" i="2"/>
  <c r="F46" i="2" s="1"/>
  <c r="E28" i="2"/>
  <c r="F28" i="2" s="1"/>
  <c r="E9" i="2"/>
  <c r="F9" i="2" s="1"/>
  <c r="E51" i="2" l="1"/>
  <c r="F51" i="2" s="1"/>
  <c r="E25" i="2"/>
  <c r="F25" i="2" s="1"/>
  <c r="E10" i="2"/>
  <c r="F10" i="2" s="1"/>
  <c r="E27" i="2"/>
  <c r="F27" i="2" s="1"/>
  <c r="E17" i="2"/>
  <c r="F17" i="2" s="1"/>
  <c r="E35" i="2"/>
  <c r="F35" i="2" s="1"/>
  <c r="E8" i="2"/>
  <c r="F8" i="2" s="1"/>
  <c r="E49" i="2"/>
  <c r="F49" i="2" s="1"/>
  <c r="E42" i="2"/>
  <c r="F42" i="2" s="1"/>
  <c r="E44" i="2"/>
  <c r="F44" i="2" s="1"/>
  <c r="E15" i="2"/>
  <c r="F15" i="2" s="1"/>
  <c r="E34" i="2"/>
  <c r="F34" i="2" s="1"/>
  <c r="E12" i="2"/>
  <c r="F12" i="2" s="1"/>
  <c r="E57" i="2"/>
  <c r="F57" i="2" s="1"/>
  <c r="E54" i="2"/>
  <c r="F54" i="2" s="1"/>
  <c r="E24" i="2"/>
  <c r="F24" i="2" s="1"/>
  <c r="E22" i="2"/>
  <c r="F22" i="2" s="1"/>
  <c r="E33" i="2"/>
  <c r="F33" i="2" s="1"/>
  <c r="E11" i="2"/>
  <c r="F11" i="2" s="1"/>
  <c r="E39" i="2"/>
  <c r="F39" i="2" s="1"/>
  <c r="E30" i="2"/>
  <c r="F30" i="2" s="1"/>
  <c r="E23" i="2"/>
  <c r="F23" i="2" s="1"/>
  <c r="E7" i="2" l="1"/>
  <c r="F7" i="2" s="1"/>
  <c r="E29" i="2" l="1"/>
  <c r="F29" i="2" s="1"/>
  <c r="E58" i="2"/>
  <c r="F58" i="2" s="1"/>
  <c r="E6" i="2"/>
  <c r="F6" i="2" s="1"/>
  <c r="E20" i="2" l="1"/>
  <c r="F20" i="2" s="1"/>
  <c r="AF34" i="10" l="1"/>
  <c r="X34" i="10"/>
  <c r="AG34" i="10"/>
  <c r="AB34" i="10"/>
  <c r="BA34" i="10"/>
  <c r="I34" i="10"/>
  <c r="AM34" i="10"/>
  <c r="M34" i="10"/>
  <c r="AC34" i="10"/>
  <c r="AO34" i="10"/>
  <c r="AP34" i="10"/>
  <c r="AT34" i="10"/>
  <c r="BJ34" i="10"/>
  <c r="Z34" i="10"/>
  <c r="AL34" i="10"/>
  <c r="F34" i="10"/>
  <c r="H34" i="10"/>
  <c r="P34" i="10"/>
  <c r="O34" i="10"/>
  <c r="V34" i="10"/>
  <c r="J34" i="10"/>
  <c r="AI34" i="10"/>
  <c r="L34" i="10"/>
  <c r="AN34" i="10"/>
  <c r="AE34" i="10"/>
  <c r="W34" i="10"/>
  <c r="AS34" i="10"/>
  <c r="AX34" i="10"/>
  <c r="AZ34" i="10"/>
  <c r="G34" i="10"/>
  <c r="N34" i="10"/>
  <c r="BE34" i="10"/>
  <c r="BG34" i="10"/>
  <c r="BI34" i="10"/>
  <c r="AJ34" i="10"/>
  <c r="K34" i="10"/>
  <c r="BD34" i="10"/>
  <c r="BC34" i="10"/>
  <c r="S34" i="10"/>
  <c r="AK34" i="10"/>
  <c r="AA34" i="10"/>
  <c r="AV34" i="10"/>
  <c r="AU34" i="10"/>
  <c r="BF34" i="10"/>
  <c r="Q34" i="10"/>
  <c r="BH34" i="10"/>
  <c r="R34" i="10"/>
  <c r="BB34" i="10"/>
  <c r="T34" i="10"/>
  <c r="AW34" i="10"/>
  <c r="AR34" i="10"/>
  <c r="AD34" i="10"/>
  <c r="AY34" i="10"/>
  <c r="AQ34" i="10"/>
  <c r="AH34" i="10"/>
  <c r="Y34" i="10"/>
  <c r="U34" i="10"/>
  <c r="D206" i="18" l="1"/>
  <c r="E206" i="18" s="1"/>
  <c r="O49" i="12" l="1"/>
  <c r="M49" i="12" l="1"/>
  <c r="E68" i="12" l="1"/>
  <c r="E65" i="12" s="1"/>
  <c r="BI68" i="12"/>
  <c r="BI65" i="12" s="1"/>
  <c r="AI68" i="12"/>
  <c r="AI65" i="12" s="1"/>
  <c r="AG68" i="12"/>
  <c r="AG65" i="12" s="1"/>
  <c r="L68" i="12"/>
  <c r="L65" i="12" s="1"/>
  <c r="AZ68" i="12"/>
  <c r="AZ65" i="12" s="1"/>
  <c r="V68" i="12"/>
  <c r="V65" i="12" s="1"/>
  <c r="BF68" i="12"/>
  <c r="BF65" i="12" s="1"/>
  <c r="AF68" i="12"/>
  <c r="AF65" i="12" s="1"/>
  <c r="AN68" i="12"/>
  <c r="AN65" i="12" s="1"/>
  <c r="AW68" i="12"/>
  <c r="AW65" i="12" s="1"/>
  <c r="J68" i="12"/>
  <c r="J65" i="12" s="1"/>
  <c r="AU68" i="12"/>
  <c r="AU65" i="12" s="1"/>
  <c r="AR68" i="12"/>
  <c r="AR65" i="12" s="1"/>
  <c r="Z68" i="12"/>
  <c r="Z65" i="12" s="1"/>
  <c r="Q68" i="12"/>
  <c r="Q65" i="12" s="1"/>
  <c r="AV68" i="12"/>
  <c r="AV65" i="12" s="1"/>
  <c r="BG68" i="12"/>
  <c r="BG65" i="12" s="1"/>
  <c r="AQ68" i="12"/>
  <c r="AQ65" i="12" s="1"/>
  <c r="AJ68" i="12"/>
  <c r="AJ65" i="12" s="1"/>
  <c r="AH68" i="12"/>
  <c r="AH65" i="12" s="1"/>
  <c r="AX68" i="12"/>
  <c r="AX65" i="12" s="1"/>
  <c r="P68" i="12"/>
  <c r="P65" i="12" s="1"/>
  <c r="T68" i="12"/>
  <c r="T65" i="12" s="1"/>
  <c r="BH68" i="12"/>
  <c r="BH65" i="12" s="1"/>
  <c r="AA68" i="12"/>
  <c r="AA65" i="12" s="1"/>
  <c r="AC68" i="12"/>
  <c r="AC65" i="12" s="1"/>
  <c r="G68" i="12"/>
  <c r="G65" i="12" s="1"/>
  <c r="BE68" i="12"/>
  <c r="BE65" i="12" s="1"/>
  <c r="X68" i="12"/>
  <c r="X65" i="12" s="1"/>
  <c r="AD68" i="12"/>
  <c r="AD65" i="12" s="1"/>
  <c r="N68" i="12"/>
  <c r="N65" i="12" s="1"/>
  <c r="AP68" i="12"/>
  <c r="AP65" i="12" s="1"/>
  <c r="M68" i="12"/>
  <c r="M65" i="12" s="1"/>
  <c r="AO68" i="12"/>
  <c r="AO65" i="12" s="1"/>
  <c r="R68" i="12"/>
  <c r="R65" i="12" s="1"/>
  <c r="AK68" i="12"/>
  <c r="AK65" i="12" s="1"/>
  <c r="AT68" i="12"/>
  <c r="AT65" i="12" s="1"/>
  <c r="AY68" i="12"/>
  <c r="AY65" i="12" s="1"/>
  <c r="Y68" i="12"/>
  <c r="Y65" i="12" s="1"/>
  <c r="AL68" i="12"/>
  <c r="AL65" i="12" s="1"/>
  <c r="BC68" i="12"/>
  <c r="BC65" i="12" s="1"/>
  <c r="BJ68" i="12"/>
  <c r="BJ65" i="12" s="1"/>
  <c r="K68" i="12"/>
  <c r="K65" i="12" s="1"/>
  <c r="O68" i="12"/>
  <c r="O65" i="12" s="1"/>
  <c r="AE68" i="12"/>
  <c r="AE65" i="12" s="1"/>
  <c r="I68" i="12"/>
  <c r="I65" i="12" s="1"/>
  <c r="AB68" i="12"/>
  <c r="AB65" i="12" s="1"/>
  <c r="AS68" i="12"/>
  <c r="AS65" i="12" s="1"/>
  <c r="U68" i="12"/>
  <c r="U65" i="12" s="1"/>
  <c r="H68" i="12"/>
  <c r="H65" i="12" s="1"/>
  <c r="AM68" i="12"/>
  <c r="AM65" i="12" s="1"/>
  <c r="BD68" i="12"/>
  <c r="BD65" i="12" s="1"/>
  <c r="F68" i="12"/>
  <c r="F65" i="12" s="1"/>
  <c r="W68" i="12"/>
  <c r="W65" i="12" s="1"/>
  <c r="S68" i="12"/>
  <c r="S65" i="12" s="1"/>
  <c r="BA68" i="12"/>
  <c r="BA65" i="12" s="1"/>
  <c r="BB68" i="12"/>
  <c r="BB65" i="12" s="1"/>
  <c r="D68" i="12"/>
  <c r="C92" i="12"/>
  <c r="M51" i="12" l="1"/>
  <c r="M48" i="12" s="1"/>
  <c r="M46" i="12" s="1"/>
  <c r="M32" i="12" s="1"/>
  <c r="M31" i="12" s="1"/>
  <c r="M169" i="12" s="1"/>
  <c r="M173" i="12" s="1"/>
  <c r="BJ52" i="12"/>
  <c r="BI52" i="12"/>
  <c r="BH52" i="12"/>
  <c r="E51" i="12"/>
  <c r="C68" i="12"/>
  <c r="D65" i="12"/>
  <c r="D51" i="12" s="1"/>
  <c r="BH51" i="12" l="1"/>
  <c r="BH48" i="12" s="1"/>
  <c r="BH46" i="12" s="1"/>
  <c r="BH32" i="12" s="1"/>
  <c r="BH31" i="12" s="1"/>
  <c r="BH169" i="12" s="1"/>
  <c r="BH173" i="12" s="1"/>
  <c r="BI51" i="12"/>
  <c r="BI48" i="12" s="1"/>
  <c r="BI46" i="12" s="1"/>
  <c r="BI32" i="12" s="1"/>
  <c r="BI31" i="12" s="1"/>
  <c r="BI169" i="12" s="1"/>
  <c r="BI173" i="12" s="1"/>
  <c r="BJ51" i="12"/>
  <c r="BJ48" i="12" s="1"/>
  <c r="BJ46" i="12" s="1"/>
  <c r="BJ32" i="12" s="1"/>
  <c r="BJ31" i="12" s="1"/>
  <c r="BJ169" i="12" s="1"/>
  <c r="BJ173" i="12" s="1"/>
  <c r="AB51" i="12"/>
  <c r="AB48" i="12" s="1"/>
  <c r="AB46" i="12" s="1"/>
  <c r="AB32" i="12" s="1"/>
  <c r="AB31" i="12" s="1"/>
  <c r="AB169" i="12" s="1"/>
  <c r="AB173" i="12" s="1"/>
  <c r="AK51" i="12"/>
  <c r="AK48" i="12" s="1"/>
  <c r="AK46" i="12" s="1"/>
  <c r="AK32" i="12" s="1"/>
  <c r="AK31" i="12" s="1"/>
  <c r="AK169" i="12" s="1"/>
  <c r="AK173" i="12" s="1"/>
  <c r="AX51" i="12"/>
  <c r="AX48" i="12" s="1"/>
  <c r="AX46" i="12" s="1"/>
  <c r="AX32" i="12" s="1"/>
  <c r="AX31" i="12" s="1"/>
  <c r="AX169" i="12" s="1"/>
  <c r="AX173" i="12" s="1"/>
  <c r="S51" i="12"/>
  <c r="S48" i="12" s="1"/>
  <c r="S46" i="12" s="1"/>
  <c r="S32" i="12" s="1"/>
  <c r="S31" i="12" s="1"/>
  <c r="S169" i="12" s="1"/>
  <c r="S173" i="12" s="1"/>
  <c r="AA51" i="12"/>
  <c r="AA48" i="12" s="1"/>
  <c r="AA46" i="12" s="1"/>
  <c r="AA32" i="12" s="1"/>
  <c r="AA31" i="12" s="1"/>
  <c r="AA169" i="12" s="1"/>
  <c r="AA173" i="12" s="1"/>
  <c r="AE51" i="12"/>
  <c r="AE48" i="12" s="1"/>
  <c r="AE46" i="12" s="1"/>
  <c r="AE32" i="12" s="1"/>
  <c r="AE31" i="12" s="1"/>
  <c r="AE169" i="12" s="1"/>
  <c r="AE173" i="12" s="1"/>
  <c r="BA51" i="12"/>
  <c r="BA48" i="12" s="1"/>
  <c r="BA46" i="12" s="1"/>
  <c r="BA32" i="12" s="1"/>
  <c r="BA31" i="12" s="1"/>
  <c r="BA169" i="12" s="1"/>
  <c r="BA173" i="12" s="1"/>
  <c r="Z51" i="12"/>
  <c r="Z48" i="12" s="1"/>
  <c r="Z46" i="12" s="1"/>
  <c r="Z32" i="12" s="1"/>
  <c r="Z31" i="12" s="1"/>
  <c r="Z169" i="12" s="1"/>
  <c r="Z173" i="12" s="1"/>
  <c r="AS51" i="12"/>
  <c r="AS48" i="12" s="1"/>
  <c r="AS46" i="12" s="1"/>
  <c r="AS32" i="12" s="1"/>
  <c r="AS31" i="12" s="1"/>
  <c r="AS169" i="12" s="1"/>
  <c r="AS173" i="12" s="1"/>
  <c r="X51" i="12"/>
  <c r="X48" i="12" s="1"/>
  <c r="X46" i="12" s="1"/>
  <c r="X32" i="12" s="1"/>
  <c r="X31" i="12" s="1"/>
  <c r="X169" i="12" s="1"/>
  <c r="X173" i="12" s="1"/>
  <c r="AI51" i="12"/>
  <c r="AI48" i="12" s="1"/>
  <c r="AI46" i="12" s="1"/>
  <c r="AI32" i="12" s="1"/>
  <c r="AI31" i="12" s="1"/>
  <c r="AI169" i="12" s="1"/>
  <c r="AI173" i="12" s="1"/>
  <c r="J51" i="12"/>
  <c r="J48" i="12" s="1"/>
  <c r="J46" i="12" s="1"/>
  <c r="J32" i="12" s="1"/>
  <c r="J31" i="12" s="1"/>
  <c r="J169" i="12" s="1"/>
  <c r="J173" i="12" s="1"/>
  <c r="P51" i="12"/>
  <c r="P48" i="12" s="1"/>
  <c r="P46" i="12" s="1"/>
  <c r="P32" i="12" s="1"/>
  <c r="P31" i="12" s="1"/>
  <c r="P169" i="12" s="1"/>
  <c r="P173" i="12" s="1"/>
  <c r="BE51" i="12"/>
  <c r="BE48" i="12" s="1"/>
  <c r="BE46" i="12" s="1"/>
  <c r="BE32" i="12" s="1"/>
  <c r="BE31" i="12" s="1"/>
  <c r="BE169" i="12" s="1"/>
  <c r="BE173" i="12" s="1"/>
  <c r="Y51" i="12"/>
  <c r="Y48" i="12" s="1"/>
  <c r="Y46" i="12" s="1"/>
  <c r="Y32" i="12" s="1"/>
  <c r="Y31" i="12" s="1"/>
  <c r="Y169" i="12" s="1"/>
  <c r="Y173" i="12" s="1"/>
  <c r="AP51" i="12"/>
  <c r="AP48" i="12" s="1"/>
  <c r="AP46" i="12" s="1"/>
  <c r="AP32" i="12" s="1"/>
  <c r="AP31" i="12" s="1"/>
  <c r="AP169" i="12" s="1"/>
  <c r="AP173" i="12" s="1"/>
  <c r="AR51" i="12"/>
  <c r="AR48" i="12" s="1"/>
  <c r="AR46" i="12" s="1"/>
  <c r="AR32" i="12" s="1"/>
  <c r="AR31" i="12" s="1"/>
  <c r="AR169" i="12" s="1"/>
  <c r="AR173" i="12" s="1"/>
  <c r="U51" i="12"/>
  <c r="U48" i="12" s="1"/>
  <c r="U46" i="12" s="1"/>
  <c r="U32" i="12" s="1"/>
  <c r="U31" i="12" s="1"/>
  <c r="U169" i="12" s="1"/>
  <c r="U173" i="12" s="1"/>
  <c r="AY51" i="12"/>
  <c r="AY48" i="12" s="1"/>
  <c r="AY46" i="12" s="1"/>
  <c r="AY32" i="12" s="1"/>
  <c r="AY31" i="12" s="1"/>
  <c r="AY169" i="12" s="1"/>
  <c r="AY173" i="12" s="1"/>
  <c r="BC51" i="12"/>
  <c r="BC48" i="12" s="1"/>
  <c r="BC46" i="12" s="1"/>
  <c r="BC32" i="12" s="1"/>
  <c r="BC31" i="12" s="1"/>
  <c r="BC169" i="12" s="1"/>
  <c r="BC173" i="12" s="1"/>
  <c r="V51" i="12"/>
  <c r="V48" i="12" s="1"/>
  <c r="V46" i="12" s="1"/>
  <c r="V32" i="12" s="1"/>
  <c r="V31" i="12" s="1"/>
  <c r="V169" i="12" s="1"/>
  <c r="V173" i="12" s="1"/>
  <c r="AW51" i="12"/>
  <c r="AW48" i="12" s="1"/>
  <c r="AW46" i="12" s="1"/>
  <c r="AW32" i="12" s="1"/>
  <c r="AW31" i="12" s="1"/>
  <c r="AW169" i="12" s="1"/>
  <c r="AW173" i="12" s="1"/>
  <c r="AJ51" i="12"/>
  <c r="AJ48" i="12" s="1"/>
  <c r="AJ46" i="12" s="1"/>
  <c r="AJ32" i="12" s="1"/>
  <c r="AJ31" i="12" s="1"/>
  <c r="AJ169" i="12" s="1"/>
  <c r="AJ173" i="12" s="1"/>
  <c r="W51" i="12"/>
  <c r="W48" i="12" s="1"/>
  <c r="W46" i="12" s="1"/>
  <c r="W32" i="12" s="1"/>
  <c r="W31" i="12" s="1"/>
  <c r="W169" i="12" s="1"/>
  <c r="W173" i="12" s="1"/>
  <c r="AN51" i="12"/>
  <c r="AN48" i="12" s="1"/>
  <c r="AN46" i="12" s="1"/>
  <c r="AN32" i="12" s="1"/>
  <c r="AN31" i="12" s="1"/>
  <c r="AN169" i="12" s="1"/>
  <c r="AN173" i="12" s="1"/>
  <c r="BG51" i="12"/>
  <c r="BG48" i="12" s="1"/>
  <c r="BG46" i="12" s="1"/>
  <c r="BG32" i="12" s="1"/>
  <c r="BG31" i="12" s="1"/>
  <c r="BG169" i="12" s="1"/>
  <c r="BG173" i="12" s="1"/>
  <c r="H51" i="12"/>
  <c r="H48" i="12" s="1"/>
  <c r="H46" i="12" s="1"/>
  <c r="H32" i="12" s="1"/>
  <c r="H31" i="12" s="1"/>
  <c r="H169" i="12" s="1"/>
  <c r="H173" i="12" s="1"/>
  <c r="AL51" i="12"/>
  <c r="AL48" i="12" s="1"/>
  <c r="AL46" i="12" s="1"/>
  <c r="AL32" i="12" s="1"/>
  <c r="AL31" i="12" s="1"/>
  <c r="AL169" i="12" s="1"/>
  <c r="AL173" i="12" s="1"/>
  <c r="BF51" i="12"/>
  <c r="BF48" i="12" s="1"/>
  <c r="BF46" i="12" s="1"/>
  <c r="BF32" i="12" s="1"/>
  <c r="BF31" i="12" s="1"/>
  <c r="BF169" i="12" s="1"/>
  <c r="BF173" i="12" s="1"/>
  <c r="G51" i="12"/>
  <c r="G48" i="12" s="1"/>
  <c r="G46" i="12" s="1"/>
  <c r="G32" i="12" s="1"/>
  <c r="G31" i="12" s="1"/>
  <c r="G169" i="12" s="1"/>
  <c r="G173" i="12" s="1"/>
  <c r="BB51" i="12"/>
  <c r="BB48" i="12" s="1"/>
  <c r="BB46" i="12" s="1"/>
  <c r="BB32" i="12" s="1"/>
  <c r="BB31" i="12" s="1"/>
  <c r="BB169" i="12" s="1"/>
  <c r="BB173" i="12" s="1"/>
  <c r="AD51" i="12"/>
  <c r="AD48" i="12" s="1"/>
  <c r="AD46" i="12" s="1"/>
  <c r="AD32" i="12" s="1"/>
  <c r="AD31" i="12" s="1"/>
  <c r="AD169" i="12" s="1"/>
  <c r="AD173" i="12" s="1"/>
  <c r="AQ51" i="12"/>
  <c r="AQ48" i="12" s="1"/>
  <c r="AQ46" i="12" s="1"/>
  <c r="AQ32" i="12" s="1"/>
  <c r="AQ31" i="12" s="1"/>
  <c r="AQ169" i="12" s="1"/>
  <c r="AQ173" i="12" s="1"/>
  <c r="K51" i="12"/>
  <c r="K48" i="12" s="1"/>
  <c r="K46" i="12" s="1"/>
  <c r="K32" i="12" s="1"/>
  <c r="K31" i="12" s="1"/>
  <c r="K169" i="12" s="1"/>
  <c r="K173" i="12" s="1"/>
  <c r="N51" i="12"/>
  <c r="N48" i="12" s="1"/>
  <c r="N46" i="12" s="1"/>
  <c r="N32" i="12" s="1"/>
  <c r="N31" i="12" s="1"/>
  <c r="N169" i="12" s="1"/>
  <c r="N173" i="12" s="1"/>
  <c r="O51" i="12"/>
  <c r="O48" i="12" s="1"/>
  <c r="O46" i="12" s="1"/>
  <c r="O32" i="12" s="1"/>
  <c r="O31" i="12" s="1"/>
  <c r="O169" i="12" s="1"/>
  <c r="O173" i="12" s="1"/>
  <c r="AV51" i="12"/>
  <c r="AV48" i="12" s="1"/>
  <c r="AV46" i="12" s="1"/>
  <c r="AV32" i="12" s="1"/>
  <c r="AV31" i="12" s="1"/>
  <c r="AV169" i="12" s="1"/>
  <c r="AV173" i="12" s="1"/>
  <c r="AM51" i="12"/>
  <c r="AM48" i="12" s="1"/>
  <c r="AM46" i="12" s="1"/>
  <c r="AM32" i="12" s="1"/>
  <c r="AM31" i="12" s="1"/>
  <c r="AM169" i="12" s="1"/>
  <c r="AM173" i="12" s="1"/>
  <c r="AO51" i="12"/>
  <c r="AO48" i="12" s="1"/>
  <c r="AO46" i="12" s="1"/>
  <c r="AO32" i="12" s="1"/>
  <c r="AO31" i="12" s="1"/>
  <c r="AO169" i="12" s="1"/>
  <c r="AO173" i="12" s="1"/>
  <c r="BD51" i="12"/>
  <c r="BD48" i="12" s="1"/>
  <c r="BD46" i="12" s="1"/>
  <c r="BD32" i="12" s="1"/>
  <c r="BD31" i="12" s="1"/>
  <c r="BD169" i="12" s="1"/>
  <c r="BD173" i="12" s="1"/>
  <c r="AH51" i="12"/>
  <c r="AH48" i="12" s="1"/>
  <c r="AH46" i="12" s="1"/>
  <c r="AH32" i="12" s="1"/>
  <c r="AH31" i="12" s="1"/>
  <c r="AH169" i="12" s="1"/>
  <c r="AH173" i="12" s="1"/>
  <c r="AZ51" i="12"/>
  <c r="AZ48" i="12" s="1"/>
  <c r="AZ46" i="12" s="1"/>
  <c r="AZ32" i="12" s="1"/>
  <c r="AZ31" i="12" s="1"/>
  <c r="AZ169" i="12" s="1"/>
  <c r="AZ173" i="12" s="1"/>
  <c r="AT51" i="12"/>
  <c r="AT48" i="12" s="1"/>
  <c r="AT46" i="12" s="1"/>
  <c r="AT32" i="12" s="1"/>
  <c r="AT31" i="12" s="1"/>
  <c r="AT169" i="12" s="1"/>
  <c r="AT173" i="12" s="1"/>
  <c r="F51" i="12"/>
  <c r="F48" i="12" s="1"/>
  <c r="F46" i="12" s="1"/>
  <c r="F32" i="12" s="1"/>
  <c r="F31" i="12" s="1"/>
  <c r="F169" i="12" s="1"/>
  <c r="F173" i="12" s="1"/>
  <c r="AG51" i="12"/>
  <c r="AG48" i="12" s="1"/>
  <c r="AG46" i="12" s="1"/>
  <c r="AG32" i="12" s="1"/>
  <c r="AG31" i="12" s="1"/>
  <c r="AG169" i="12" s="1"/>
  <c r="AG173" i="12" s="1"/>
  <c r="Q51" i="12"/>
  <c r="Q48" i="12" s="1"/>
  <c r="Q46" i="12" s="1"/>
  <c r="Q32" i="12" s="1"/>
  <c r="Q31" i="12" s="1"/>
  <c r="Q169" i="12" s="1"/>
  <c r="Q173" i="12" s="1"/>
  <c r="T51" i="12"/>
  <c r="T48" i="12" s="1"/>
  <c r="T46" i="12" s="1"/>
  <c r="T32" i="12" s="1"/>
  <c r="T31" i="12" s="1"/>
  <c r="T169" i="12" s="1"/>
  <c r="T173" i="12" s="1"/>
  <c r="AU51" i="12"/>
  <c r="AU48" i="12" s="1"/>
  <c r="AU46" i="12" s="1"/>
  <c r="AU32" i="12" s="1"/>
  <c r="AU31" i="12" s="1"/>
  <c r="AU169" i="12" s="1"/>
  <c r="AU173" i="12" s="1"/>
  <c r="AF51" i="12"/>
  <c r="AF48" i="12" s="1"/>
  <c r="AF46" i="12" s="1"/>
  <c r="AF32" i="12" s="1"/>
  <c r="AF31" i="12" s="1"/>
  <c r="AF169" i="12" s="1"/>
  <c r="AF173" i="12" s="1"/>
  <c r="R51" i="12"/>
  <c r="R48" i="12" s="1"/>
  <c r="R46" i="12" s="1"/>
  <c r="R32" i="12" s="1"/>
  <c r="R31" i="12" s="1"/>
  <c r="R169" i="12" s="1"/>
  <c r="R173" i="12" s="1"/>
  <c r="I51" i="12"/>
  <c r="I48" i="12" s="1"/>
  <c r="I46" i="12" s="1"/>
  <c r="I32" i="12" s="1"/>
  <c r="I31" i="12" s="1"/>
  <c r="I169" i="12" s="1"/>
  <c r="I173" i="12" s="1"/>
  <c r="AC51" i="12"/>
  <c r="AC48" i="12" s="1"/>
  <c r="AC46" i="12" s="1"/>
  <c r="AC32" i="12" s="1"/>
  <c r="AC31" i="12" s="1"/>
  <c r="AC169" i="12" s="1"/>
  <c r="AC173" i="12" s="1"/>
  <c r="L51" i="12"/>
  <c r="L48" i="12" s="1"/>
  <c r="L46" i="12" s="1"/>
  <c r="L32" i="12" s="1"/>
  <c r="L31" i="12" s="1"/>
  <c r="L169" i="12" s="1"/>
  <c r="L173" i="12" s="1"/>
  <c r="C52" i="12"/>
  <c r="E48" i="12"/>
  <c r="E46" i="12" s="1"/>
  <c r="D48" i="12"/>
  <c r="C51" i="12"/>
  <c r="C65" i="12"/>
  <c r="D46" i="12" l="1"/>
  <c r="D32" i="12" s="1"/>
  <c r="C48" i="12"/>
  <c r="E32" i="12"/>
  <c r="E31" i="12" l="1"/>
  <c r="E169" i="12" s="1"/>
  <c r="E173" i="12" s="1"/>
  <c r="C46" i="12"/>
  <c r="C32" i="12"/>
  <c r="D31" i="12"/>
  <c r="D169" i="12" l="1"/>
  <c r="C31" i="12"/>
  <c r="D173" i="12" l="1"/>
  <c r="C169" i="12"/>
  <c r="C173" i="12" s="1"/>
</calcChain>
</file>

<file path=xl/sharedStrings.xml><?xml version="1.0" encoding="utf-8"?>
<sst xmlns="http://schemas.openxmlformats.org/spreadsheetml/2006/main" count="11228" uniqueCount="961">
  <si>
    <t>CỦA HUYỆN KON RẪY</t>
  </si>
  <si>
    <t>STT</t>
  </si>
  <si>
    <t>Tên công trình, dự án</t>
  </si>
  <si>
    <t>Diện tích quy hoạch</t>
  </si>
  <si>
    <t>Diện tích hiện trạng</t>
  </si>
  <si>
    <t>Diện tích tăng thêm</t>
  </si>
  <si>
    <t>Sử dụng từ các loại đất</t>
  </si>
  <si>
    <t>Địa điểm (đến cấp xã)</t>
  </si>
  <si>
    <t>Mã QH</t>
  </si>
  <si>
    <t>Vị Trí</t>
  </si>
  <si>
    <t>Đất nông nghiệp</t>
  </si>
  <si>
    <t>Đất phi nông nghiệp</t>
  </si>
  <si>
    <t>Đất chưa sử dụng</t>
  </si>
  <si>
    <t>Tổng</t>
  </si>
  <si>
    <t>Đất trồng lúa</t>
  </si>
  <si>
    <t>Đất trồng cây hàng năm khác</t>
  </si>
  <si>
    <t>Đất trồng cây lâu năm</t>
  </si>
  <si>
    <t>Đất lâm nghiệp</t>
  </si>
  <si>
    <t>Đất nuôi trồng thủy sản</t>
  </si>
  <si>
    <t>Đất làm muối</t>
  </si>
  <si>
    <t>Đất nông nghiệp khác</t>
  </si>
  <si>
    <t>Đất quốc phòng</t>
  </si>
  <si>
    <t>Đất an ninh</t>
  </si>
  <si>
    <t>Đất khu công nghiệp</t>
  </si>
  <si>
    <t>Đất cụm công nghiệp</t>
  </si>
  <si>
    <t>Đất thương mại dịch vụ</t>
  </si>
  <si>
    <t>Đất cơ sở sản xuất phi nông nghiệp</t>
  </si>
  <si>
    <t>Đất sử dụng cho hoạt động khoáng sản</t>
  </si>
  <si>
    <t>Đất sản xuất vật liệu xây dựng, làm đồ gốm</t>
  </si>
  <si>
    <t>Đất phát triển hạ tầng cấp huyện, cấp xã</t>
  </si>
  <si>
    <t xml:space="preserve">Đất danh lam thắng cảnh </t>
  </si>
  <si>
    <t>Đất sinh hoạt cộng đồng</t>
  </si>
  <si>
    <t>Đất khu vui chơi, giải trí công cộng</t>
  </si>
  <si>
    <t>Đất ở tại nông thôn</t>
  </si>
  <si>
    <t>Đất ở tại đô thị</t>
  </si>
  <si>
    <t>Đất xây dựng trụ sở cơ quan</t>
  </si>
  <si>
    <t>Đất xây dựng trụ của tổ chức SN</t>
  </si>
  <si>
    <t>Đất xây dựng cơ sở ngoại giao</t>
  </si>
  <si>
    <t>Đất cơ sở tín ngưỡng</t>
  </si>
  <si>
    <t>Đất sông, ngòi, kênh, rạch, suối</t>
  </si>
  <si>
    <t>Đất có mặt nước chuyên dùng</t>
  </si>
  <si>
    <t>Đất phi nông nghiệp khác</t>
  </si>
  <si>
    <t>Đất bằng chưa sử dụng</t>
  </si>
  <si>
    <t>Đất đồi núi chưa sử dụng</t>
  </si>
  <si>
    <t>Núi đá không có rừng cây</t>
  </si>
  <si>
    <t>Đất chuyên trồng lúa nước</t>
  </si>
  <si>
    <t>Đất trồng lúa nước còn lại</t>
  </si>
  <si>
    <t>Đất trồng lúa nương</t>
  </si>
  <si>
    <t>Đất rừng phòng hộ</t>
  </si>
  <si>
    <t>Đất rừng đặc dụng</t>
  </si>
  <si>
    <t>Đất rừng sản xuất</t>
  </si>
  <si>
    <t>Trong  đó:  đất  có  rừng  sản  xuất  là  rừng  tự
nhiên</t>
  </si>
  <si>
    <t xml:space="preserve"> Đất giao thông</t>
  </si>
  <si>
    <t xml:space="preserve"> Đất thuỷ lợi</t>
  </si>
  <si>
    <t xml:space="preserve"> Đất cơ sở văn hóa</t>
  </si>
  <si>
    <t xml:space="preserve"> Đất cơ sở y tế</t>
  </si>
  <si>
    <t xml:space="preserve"> Đất cơ sở giáo dục - đào tạo</t>
  </si>
  <si>
    <t xml:space="preserve"> Đất cơ sở thể dục - thể thao</t>
  </si>
  <si>
    <t xml:space="preserve"> Đất công trình năng lượng</t>
  </si>
  <si>
    <t xml:space="preserve"> Đất công trình bưu chính VT</t>
  </si>
  <si>
    <t>Đất xây dựng kho dự trữ quốc gia</t>
  </si>
  <si>
    <t>Đất có di tích lịch sử văn hóa</t>
  </si>
  <si>
    <t>Đất bãi thải, xử lý chất thải</t>
  </si>
  <si>
    <t>Đất cơ sở tôn giáo</t>
  </si>
  <si>
    <t>Đất làm nghĩa trang, nghĩa địa, nhà tang lễ, nhà hỏa táng</t>
  </si>
  <si>
    <t xml:space="preserve"> Đất cơ sở nghiên cứu khoa học</t>
  </si>
  <si>
    <t xml:space="preserve"> Đất cơ sở dịch vụ về xã hội</t>
  </si>
  <si>
    <t xml:space="preserve"> Đất chợ</t>
  </si>
  <si>
    <t>NNP</t>
  </si>
  <si>
    <t>LUA</t>
  </si>
  <si>
    <t>LUC</t>
  </si>
  <si>
    <t>LUK</t>
  </si>
  <si>
    <t>LUN</t>
  </si>
  <si>
    <t>HNK</t>
  </si>
  <si>
    <t>CLN</t>
  </si>
  <si>
    <t>LNP</t>
  </si>
  <si>
    <t>RPH</t>
  </si>
  <si>
    <t>RDD</t>
  </si>
  <si>
    <t>RSX</t>
  </si>
  <si>
    <t>RSN</t>
  </si>
  <si>
    <t>NTS</t>
  </si>
  <si>
    <t>LMU</t>
  </si>
  <si>
    <t>NKH</t>
  </si>
  <si>
    <t>PNN</t>
  </si>
  <si>
    <t>CQP</t>
  </si>
  <si>
    <t>CAN</t>
  </si>
  <si>
    <t>SKK</t>
  </si>
  <si>
    <t>SKN</t>
  </si>
  <si>
    <t>TMD</t>
  </si>
  <si>
    <t>SKC</t>
  </si>
  <si>
    <t>SKS</t>
  </si>
  <si>
    <t>SKX</t>
  </si>
  <si>
    <t>DHT</t>
  </si>
  <si>
    <t>DGT</t>
  </si>
  <si>
    <t>DTL</t>
  </si>
  <si>
    <t>DVH</t>
  </si>
  <si>
    <t>DYT</t>
  </si>
  <si>
    <t>DGD</t>
  </si>
  <si>
    <t>DTT</t>
  </si>
  <si>
    <t>DNL</t>
  </si>
  <si>
    <t>DBV</t>
  </si>
  <si>
    <t>DKG</t>
  </si>
  <si>
    <t>DDT</t>
  </si>
  <si>
    <t>DRA</t>
  </si>
  <si>
    <t>TON</t>
  </si>
  <si>
    <t>NTD</t>
  </si>
  <si>
    <t>DKH</t>
  </si>
  <si>
    <t>DXH</t>
  </si>
  <si>
    <t>DCH</t>
  </si>
  <si>
    <t>DDL</t>
  </si>
  <si>
    <t>DSH</t>
  </si>
  <si>
    <t>DKV</t>
  </si>
  <si>
    <t>ONT</t>
  </si>
  <si>
    <t>ODT</t>
  </si>
  <si>
    <t>TSC</t>
  </si>
  <si>
    <t>DTS</t>
  </si>
  <si>
    <t>DNG</t>
  </si>
  <si>
    <t>TIN</t>
  </si>
  <si>
    <t>SON</t>
  </si>
  <si>
    <t>MNC</t>
  </si>
  <si>
    <t>PNK</t>
  </si>
  <si>
    <t>CSD</t>
  </si>
  <si>
    <t>BCS</t>
  </si>
  <si>
    <t>DCS</t>
  </si>
  <si>
    <t>NCS</t>
  </si>
  <si>
    <t>Công trình, dự án trong kế hoạch sử dụng đất cấp tỉnh</t>
  </si>
  <si>
    <t>1.1</t>
  </si>
  <si>
    <t>Công trình, dự án mục đích quốc phòng, an ninh</t>
  </si>
  <si>
    <t>1.1.1</t>
  </si>
  <si>
    <t>Công trình, dự án mục đích quốc phòng</t>
  </si>
  <si>
    <t>2020-2030</t>
  </si>
  <si>
    <t>Xã Tân Lập</t>
  </si>
  <si>
    <t>1.1.2</t>
  </si>
  <si>
    <t>Công trình, dự án mục đích, an ninh</t>
  </si>
  <si>
    <t>1.2</t>
  </si>
  <si>
    <t>Công  trình,  dự  án  để  phát  triển kinh tế - xã hội vì lợi ích quốc gia, công cộng</t>
  </si>
  <si>
    <t>1.2.1</t>
  </si>
  <si>
    <t>Công trình,  dự án quan trọng  quốc gia  do  Quốc  hội  quyết  định  chủ trương đầu tư mà phải thu hồi đất</t>
  </si>
  <si>
    <t>1.2.2</t>
  </si>
  <si>
    <t>Công trình, dự án do Thủ tướng Chính phủ chấp thuận, quyết định đầu tư mà phải thu hồi đất</t>
  </si>
  <si>
    <t>Các công trình, dự án còn lại</t>
  </si>
  <si>
    <t>2.1</t>
  </si>
  <si>
    <t>Công trình, dự án do Hội đồng nhân dân cấp tỉnh chấp thuận mà phải thu hồi đất</t>
  </si>
  <si>
    <t>2.1.1</t>
  </si>
  <si>
    <t>2.1.1.1</t>
  </si>
  <si>
    <t>2.1.1.2</t>
  </si>
  <si>
    <t>Dự án sản xuất nông nghiệp ứng dụng công nghệ cao</t>
  </si>
  <si>
    <t>55-DR</t>
  </si>
  <si>
    <t>Khu chăn nuôi heo gia công tập trung công nghệ cao</t>
  </si>
  <si>
    <t>1-DPN</t>
  </si>
  <si>
    <t>Quy hoạch đất nông nghiệp khác</t>
  </si>
  <si>
    <t>24-TL</t>
  </si>
  <si>
    <t xml:space="preserve">Dự án nông nghiệp công nghệ cao dưa lưới </t>
  </si>
  <si>
    <t>36-DTR</t>
  </si>
  <si>
    <t>2.1.2</t>
  </si>
  <si>
    <t>2.2.1</t>
  </si>
  <si>
    <t>2.2.2</t>
  </si>
  <si>
    <t>Đất khoáng sản</t>
  </si>
  <si>
    <t>Đất phát triển hạ tầng</t>
  </si>
  <si>
    <t>a</t>
  </si>
  <si>
    <t>29-DR</t>
  </si>
  <si>
    <t>26-DPN</t>
  </si>
  <si>
    <t>32-TT</t>
  </si>
  <si>
    <t>25-DPN</t>
  </si>
  <si>
    <t>b</t>
  </si>
  <si>
    <t>Hiện đại hóa thủy lợi trên địa bàn huyện Kon Rẫy (thuộc dự án hiện đại hóa thủy lợi thích ứng biến đổi khí hậu)</t>
  </si>
  <si>
    <t>c</t>
  </si>
  <si>
    <t>d</t>
  </si>
  <si>
    <t>e</t>
  </si>
  <si>
    <t>g</t>
  </si>
  <si>
    <t>51-TT</t>
  </si>
  <si>
    <t>47-TT</t>
  </si>
  <si>
    <t>46-TT</t>
  </si>
  <si>
    <t>50-TT</t>
  </si>
  <si>
    <t>16-DK</t>
  </si>
  <si>
    <t>28;30;31;32;33;34-DTLu</t>
  </si>
  <si>
    <t>h</t>
  </si>
  <si>
    <t>23-DK</t>
  </si>
  <si>
    <t>Thủy điện Đăk Pô Kei</t>
  </si>
  <si>
    <t>53-DTR</t>
  </si>
  <si>
    <t>Công trình đường điện vào khu dự án trồng cây ăn quả và nhà máy chế biến hoa quả kết hợp du lịch trang trại tại tỉnh Kon Tum của công ty TNHH nông nghiệp sạch Tây Nguyên</t>
  </si>
  <si>
    <t>10-DR</t>
  </si>
  <si>
    <t>i</t>
  </si>
  <si>
    <t>k</t>
  </si>
  <si>
    <t>l</t>
  </si>
  <si>
    <t>m</t>
  </si>
  <si>
    <t>n</t>
  </si>
  <si>
    <t>o</t>
  </si>
  <si>
    <t>p</t>
  </si>
  <si>
    <t>q</t>
  </si>
  <si>
    <t>r</t>
  </si>
  <si>
    <t>Đất xây dựng trụ của tổ chức sự nghiệp</t>
  </si>
  <si>
    <t>Đất trụ sở khu quy hoạch trung tâm thương mại, giáo dục, dân cư phía Tây Thị Trấn huyện Lỵ</t>
  </si>
  <si>
    <t>48-DR</t>
  </si>
  <si>
    <t>Khai thác quỹ đất, mở rộng không gian đô thị khu Thương mại - Giáo dục và dân cư phía Tây thị trấn huyện lỵ Kon Rẫy</t>
  </si>
  <si>
    <t>46-DR</t>
  </si>
  <si>
    <t>2.3</t>
  </si>
  <si>
    <t xml:space="preserve">Đất trồng cây hàng năm </t>
  </si>
  <si>
    <t>Đất chuyển mục đích sang đất ở tại nông thôn</t>
  </si>
  <si>
    <t>65-TL</t>
  </si>
  <si>
    <t>47-DR</t>
  </si>
  <si>
    <t>39-DTLu</t>
  </si>
  <si>
    <t>54-DTR</t>
  </si>
  <si>
    <t>42-DK</t>
  </si>
  <si>
    <t>35-DPN</t>
  </si>
  <si>
    <t>Đất chuyển mục đích sang đất ở tại đô thị</t>
  </si>
  <si>
    <t>39-TT</t>
  </si>
  <si>
    <t xml:space="preserve">Đất thương mại dịch vụ </t>
  </si>
  <si>
    <t>Trạm thu mua nông sản</t>
  </si>
  <si>
    <t>18,23-DPN</t>
  </si>
  <si>
    <t>27-TL</t>
  </si>
  <si>
    <t>Đất sản xuất kinh doanh Hợp tác xã NN Đăk Tơ Lung</t>
  </si>
  <si>
    <t>29-DTLU</t>
  </si>
  <si>
    <t>Xưởng chế biến lâm sản và đấu giá quyền sử dụng đất để cho thuê đất sử dụng vào mục đích xây dựng Xưởng chế biến lâm sản</t>
  </si>
  <si>
    <t>21-TL</t>
  </si>
  <si>
    <t>14-TT</t>
  </si>
  <si>
    <t>20-TL</t>
  </si>
  <si>
    <t>Mỏ cát, sỏi sạn làm VLXD thông thường (thôn 5 thị trấn Đăk Rve và thôn 5 xã Tân Lập) + Bãi tập kết và các công trình phụ trợ - SHQD 135</t>
  </si>
  <si>
    <t>Mỏ cát làm VLXD thông thường (thôn 3 và thôn 6)- Công ty TNHH MTV XNK Khánh Trâm (số hiệu QH 137); Bãi tập kết cát và xây dựng công trình tạm cho dự án khai thác cát làm vật liệu xây dựng thông thường</t>
  </si>
  <si>
    <t>Mỏ cát làm VLXD thông thường (thôn 3 và thôn 5) - Công ty TNHH NNB Kon Tum  + Bãi tập kết và các công trình phụ trợ (SHQH 137)</t>
  </si>
  <si>
    <t>53-DR</t>
  </si>
  <si>
    <t>Mỏ cát làm vật liệu xây dựng thông thường và bãi tập kết khoáng sản và công trình phụ trợ (mã BS quy hoạch BS02)</t>
  </si>
  <si>
    <t>41-DTLU</t>
  </si>
  <si>
    <t>Mỏ đất làm vật liệu xây dựng thông thường và bãi tập kết, công trình phụ trợ (mã BS quy hoạch BS20)</t>
  </si>
  <si>
    <t>35-DTR</t>
  </si>
  <si>
    <t xml:space="preserve">Tổng cộng: </t>
  </si>
  <si>
    <t>2.2</t>
  </si>
  <si>
    <t>2.2.1.1</t>
  </si>
  <si>
    <t>2.2.2.1</t>
  </si>
  <si>
    <t>2.2.2.2</t>
  </si>
  <si>
    <t>2.2.2.3</t>
  </si>
  <si>
    <t>2.2.2.4</t>
  </si>
  <si>
    <t>2.2.2.5</t>
  </si>
  <si>
    <t>2.1.2.1</t>
  </si>
  <si>
    <t>2.1.2.2</t>
  </si>
  <si>
    <t>2.1.2.3</t>
  </si>
  <si>
    <t>2.1.2.4</t>
  </si>
  <si>
    <t>2.1.2.5</t>
  </si>
  <si>
    <t>2.1.2.6</t>
  </si>
  <si>
    <t>2.1.2.7</t>
  </si>
  <si>
    <t>2.1.2.8</t>
  </si>
  <si>
    <t>2.1.2.9</t>
  </si>
  <si>
    <t>2.1.2.10</t>
  </si>
  <si>
    <t>2.1.2.11</t>
  </si>
  <si>
    <t>2.1.2.12</t>
  </si>
  <si>
    <t>2.1.2.13</t>
  </si>
  <si>
    <t>Cầu qua sông ĐăkBla tại thôn 12 xã Đăk Ruồng, huyện Kon Rẫy</t>
  </si>
  <si>
    <t>Xã Đăk Ruồng</t>
  </si>
  <si>
    <t>TT Đăk Rve</t>
  </si>
  <si>
    <t>Xã Đăk Tờ re</t>
  </si>
  <si>
    <t>Xã Đăk Kôi</t>
  </si>
  <si>
    <t>Chỉ tiêu sử dụng đất</t>
  </si>
  <si>
    <t>Mã</t>
  </si>
  <si>
    <t>Trong đó: Đất chuyên trồng lúa nước</t>
  </si>
  <si>
    <t>1.3</t>
  </si>
  <si>
    <t>1.4</t>
  </si>
  <si>
    <t>1.5</t>
  </si>
  <si>
    <t>1.6</t>
  </si>
  <si>
    <t>Trong  đó:  đất  có  rừng  sản  xuất  là  rừng  tự nhiên</t>
  </si>
  <si>
    <t>1.7</t>
  </si>
  <si>
    <t>1.8</t>
  </si>
  <si>
    <t>1.9</t>
  </si>
  <si>
    <t>2.4</t>
  </si>
  <si>
    <t>2.5</t>
  </si>
  <si>
    <t>2.6</t>
  </si>
  <si>
    <t>2.7</t>
  </si>
  <si>
    <t>2.8</t>
  </si>
  <si>
    <t>2.9</t>
  </si>
  <si>
    <t>Đất phát triển hạ tầng cấp quốc gia, cấp tỉnh, cấp huyện, cấp xã</t>
  </si>
  <si>
    <t>-</t>
  </si>
  <si>
    <t>2.10</t>
  </si>
  <si>
    <t>2.11</t>
  </si>
  <si>
    <t>2.12</t>
  </si>
  <si>
    <t>2.13</t>
  </si>
  <si>
    <t>2.14</t>
  </si>
  <si>
    <t>2.15</t>
  </si>
  <si>
    <t>2.16</t>
  </si>
  <si>
    <t>2.17</t>
  </si>
  <si>
    <t>2.18</t>
  </si>
  <si>
    <t>2.19</t>
  </si>
  <si>
    <t>2.20</t>
  </si>
  <si>
    <t>2.21</t>
  </si>
  <si>
    <t>Hiện trạng năm 2020</t>
  </si>
  <si>
    <t>quy hoạch năm 2030</t>
  </si>
  <si>
    <t>Tăng (+); giảm (+)</t>
  </si>
  <si>
    <t>HUYỆN KON RẪY TỈNH KON TUM</t>
  </si>
  <si>
    <t>Phụ lục 02</t>
  </si>
  <si>
    <t>BIẾN ĐỘNG SỬ DỤNG ĐẤT TRONG KỲ QUY HOẠCH 2020-2030</t>
  </si>
  <si>
    <t>26-DTR</t>
  </si>
  <si>
    <t>Khu chăn nuôi  gia công tập trung công nghệ cao</t>
  </si>
  <si>
    <t xml:space="preserve">Dự án Chăn nuôi, sản xuất nông nghiệp chất lượng cao </t>
  </si>
  <si>
    <t>31-DTR</t>
  </si>
  <si>
    <t>Trồng rừng sản xuất theo kế hoạch phát triển rừng</t>
  </si>
  <si>
    <t>Dự án Đường giao thông từ xã Đăk Pne huyện Kon Rẫy đi huyện KBang tỉnh Gia Lai</t>
  </si>
  <si>
    <t>Đường dây Kon Rẫy - rẽ Dốc sỏi-Pleiku 2</t>
  </si>
  <si>
    <t>DANH MỤC CÔNG TRÌNH, DỰ ÁN KẾ HOẠCH SỬ DỤNG ĐẤT 2022</t>
  </si>
  <si>
    <t>Kế hoạch chuyển mục đích từ đất trụ sở sang đất ở</t>
  </si>
  <si>
    <t>Đường vào thôn 8 xã Đăk Tờ Lung</t>
  </si>
  <si>
    <t>Đường giao thông trung tâm thị trấn huyện lỵ Kon Rẫy (Giai đoạn 2)</t>
  </si>
  <si>
    <t>Nhà văn hóa xã Đăk Kôi</t>
  </si>
  <si>
    <t>Trường THCS Đăk Tờ Re cơ sở 2</t>
  </si>
  <si>
    <t>Dự án Trang trại trồng trọt và chăn nuôi</t>
  </si>
  <si>
    <t xml:space="preserve">Thủy điện Đăk Nghé </t>
  </si>
  <si>
    <t>Xây dựng các công trình điện nông thôn trên địa bàn tỉnh Kon Tum (xã Đăk Pờ Ne)</t>
  </si>
  <si>
    <t>Đường dây 500KV Dốc Sỏi-Pleiku 2</t>
  </si>
  <si>
    <t>Tiểu dự án cải tạo, phát triển lưới điện trung hạ áp khu vực thị trấn huyện lỵ thành phố của tỉnh Kon Tum - Thuộc dự án lưới điện hiệu quả tại các thành phố vừa và nhỏ, sử dụng vốn vay ODA của chính phủ Đức</t>
  </si>
  <si>
    <t>Bưu điện Trung tâm huyện</t>
  </si>
  <si>
    <t>Chợ Trung tâm huyện</t>
  </si>
  <si>
    <t>Đất xây dựng trụ sở của tổ chức sự nghiệp</t>
  </si>
  <si>
    <t>7,8,15,21,32-DTR</t>
  </si>
  <si>
    <t>Xem lại loai đất</t>
  </si>
  <si>
    <t>Nhà máy sản xuất vật liệu XD không nung</t>
  </si>
  <si>
    <t>39-TL</t>
  </si>
  <si>
    <t>35-DR</t>
  </si>
  <si>
    <t>2020-2031</t>
  </si>
  <si>
    <t>2020-2032</t>
  </si>
  <si>
    <t>Xã Đăk Tơ Lung</t>
  </si>
  <si>
    <t>2-DR</t>
  </si>
  <si>
    <t>27-DTLu</t>
  </si>
  <si>
    <t>51-DTR</t>
  </si>
  <si>
    <t>3-DK</t>
  </si>
  <si>
    <t>13-DK</t>
  </si>
  <si>
    <t>60-TL</t>
  </si>
  <si>
    <t>56-DTR</t>
  </si>
  <si>
    <t>40-DR</t>
  </si>
  <si>
    <t>42-TT</t>
  </si>
  <si>
    <t>58-DR</t>
  </si>
  <si>
    <t>Khu giết mỗ gia súc, gia cầm tập trung</t>
  </si>
  <si>
    <t>Chuyển mục đích sử dụng đất từ đất nông nghiệp sang đất ở của hộ gia đình cá nhân</t>
  </si>
  <si>
    <t>Năm</t>
  </si>
  <si>
    <t xml:space="preserve">Đơn vị tính: ha  </t>
  </si>
  <si>
    <t xml:space="preserve">   Biểu 10/CH-QH</t>
  </si>
  <si>
    <r>
      <rPr>
        <b/>
        <sz val="14"/>
        <rFont val="Times New Roman"/>
        <family val="1"/>
      </rPr>
      <t>Công  trình,  dự  án  chuyển  mục
đích sử dụng đất</t>
    </r>
  </si>
  <si>
    <t>kh19chuyen</t>
  </si>
  <si>
    <t>Hồ Chữa nước Đăk Pô Kei</t>
  </si>
  <si>
    <t>19 chuyển</t>
  </si>
  <si>
    <t>19 chuyen</t>
  </si>
  <si>
    <t>DANH MỤC CÔNG TRÌNH, DỰ ÁN KẾ HOẠCH SỬ DỤNG ĐẤT 2021</t>
  </si>
  <si>
    <t>CHƯA THỰC HIỆN CHUYỂN SANG 2022</t>
  </si>
  <si>
    <t xml:space="preserve">Căn cứ pháp lý </t>
  </si>
  <si>
    <t>Quyết định số 1211/QĐ -UBND ngày 30/10/2019</t>
  </si>
  <si>
    <t>Nghị quyết số 08/NQ-HĐND ngày 12/03/2021 của Hội đồng nhân dân tỉnh Kon Tum; Quyết định số 466/QĐ-UBND ngày 28/05/2021</t>
  </si>
  <si>
    <t>Nghị quyết số 33/NQ-HĐND ngày 09/07/2021 của HĐND tỉnh Kon Tum</t>
  </si>
  <si>
    <t>Công văn 148/TTg- QHQT ngày 02/02/2021 của Thủ tướng chính phủ;Văn bản số 1078-CV-TU ngày 12/05/2020 của Tỉnh ủy Kon Tum; Nghị quyết 69/NQ-HĐND ngày 09/12/2020 HĐND tỉnh</t>
  </si>
  <si>
    <t xml:space="preserve">Quyết định 278/QĐ-UBND ngày 22/03/2018 của UBND tỉnh </t>
  </si>
  <si>
    <t>Quyết định 1204/QĐ-BCT ngày 27/4/2020 của Bộ Công thương; Công văn số 3284/UBND-HTKT ngày 03/09/2020 của UBND tỉnh Kon Tum.</t>
  </si>
  <si>
    <t>Quyết định số 16/QĐ-EVN ngày 26/01/2018 của Tập đoàn điện lực Việt Nam</t>
  </si>
  <si>
    <t xml:space="preserve">Quyết  định  số  96/QĐ-UBND  ngày 22/01/2020 của UBND tỉnh Kon Tum </t>
  </si>
  <si>
    <t>Công văn số 535/UBND-HTKT ngày 05/03/2018 của UBND tỉnh</t>
  </si>
  <si>
    <t>Quyết định số 4320/CREB-BĐ ngày 14/10/2019</t>
  </si>
  <si>
    <t>Quyết định số 684 /QĐ-UBND, ngày 02 tháng 8 năm 2021 của Ủy ban nhân dân tỉnh Kon Tum</t>
  </si>
  <si>
    <t>Công văn số 1009/UBND ngày 23/9/2020 của UBND huyện Kon Rẫy</t>
  </si>
  <si>
    <t>CV 73/CV-BQL ngày 28/9/2020 của Ban QLDA ĐTXD huyện</t>
  </si>
  <si>
    <t>Quyết định số 14/QĐ-UBND ngày 09/01/2020 của UBND huyện Kon Rẫy</t>
  </si>
  <si>
    <t>Công văn số 573/CV-UBND ngày 13/09/2019</t>
  </si>
  <si>
    <t>Nghị quyết số 69/NQ-HĐND ngày 28/04/2018 HĐND huyện Kon Rẫy</t>
  </si>
  <si>
    <t>Chương trình nông thôn mới</t>
  </si>
  <si>
    <t>Nghị quyết số 18/NQ-HĐND ngày 25/10/2019 HĐND huyện Kon Rẫy</t>
  </si>
  <si>
    <t>Nghị quyết số 10-NQ/ĐH ngày 05/8/2020 của Đảng bộ huyện Kon Rẫy (Khóa XIX, niệm kỳ 2020-2025)</t>
  </si>
  <si>
    <t xml:space="preserve">Quyết định số 96/QĐ - UBND-KTTH ngày 22/01/2020 </t>
  </si>
  <si>
    <t>Dự án trồng cây ăn quả và nhà máy chế biến hoa quả kết hợp du lịch trang trại tại tỉnh Kon Tum của công ty TNHH nông nghiệp sạch Tây Nguyên</t>
  </si>
  <si>
    <t>Nhu cầu hộ gia đình cá nhân</t>
  </si>
  <si>
    <t>Nhu cầu sử dụng đất của địa phương</t>
  </si>
  <si>
    <t>Quyết định số 71/QĐ-UBND ngày 22/12/2014 của UBND tỉnh Kon Tum</t>
  </si>
  <si>
    <t>Quyết định số 07/2021 ngày 15/03/2021 của UBND tỉnh Kon Tum</t>
  </si>
  <si>
    <t>Quyết định số 1363/QĐ-UBND ngày 04/12/2018 của UBND tỉnh Kon Tum phê duyệt điều chỉnh quy hoạch sử dụng đất đến năm 2020 và kế hoạch sử dụng đất năm đầu điều chỉnh quy hoạch (năm 2016) của huyện Kon Rẫy</t>
  </si>
  <si>
    <t>Nghị quyết số 67/NQ-CP ngày 12/5/2020 của Chính phủ</t>
  </si>
  <si>
    <t>Báo cáo số 331/BC-UBND ngày 08/10/2020 của UBND huyện Kon Rẫy</t>
  </si>
  <si>
    <t>Nhà làm việc và lắp đặt thiết bị trung tâm truyền thông</t>
  </si>
  <si>
    <t>KH 2021 Chuyển 2022</t>
  </si>
  <si>
    <t>KH 2019 Chuyển 2022</t>
  </si>
  <si>
    <t>DANH MỤC CÔNG TRÌNH, DỰ ÁN KẾ HOẠCH SỬ DỤNG ĐẤT 2021 CHUYỂN SANG 2022</t>
  </si>
  <si>
    <t>Ghi Chú</t>
  </si>
  <si>
    <t>Điều chỉnh tăng diện tích</t>
  </si>
  <si>
    <t>Quy hoạch mỏ Mỏ Đá làm vật liệu xây dựng thông thường (tại điểm mỏ 140)</t>
  </si>
  <si>
    <t>Dự án khai thác cát, sạn, sỏi làm vật liệu xây dựng thông thường tại vị trí điểm mỏ thuộc thôn 1,2 xã Tân Lập và thôn 10,11 xã Đăk Ruồng huyện Kon Rẫy, tỉnh Kon Tum + Bãi tập kết và các công trình phụ trợ (SHQH 139)</t>
  </si>
  <si>
    <t>Bãi tập kết cát và xây dựng công trình tạm cho dự án khai thác cát làm vật liệu xây dựng thông thường tại vị trí số 2 thuộc thôn 11 và thôn 12 xã Đăk Ruồng huyện Kon Rẫy, tỉnh Kon Tum + Bãi tập kết và các công trình phụ trợ (số liệu quy hoạch 139)</t>
  </si>
  <si>
    <t>Mỏ cát, sỏi sạn làm VLXD thông thường (thôn 4 xã Tân Lập) + Bãi tập kết và các công trình phụ trợ - SHQD 136</t>
  </si>
  <si>
    <t>Thao trường huấn luyện, thao trường bắn Đăk Kôi</t>
  </si>
  <si>
    <t>Thao trường huấn luyện của Ban chỉ huy huyện Kon Rẫy</t>
  </si>
  <si>
    <t>Thực hiện đấu giá các lô đất tại khu vực chợ nông thôn xã Tân Lập</t>
  </si>
  <si>
    <t>Mỏ cát làm VLXD thông thường (thôn thôn Đăk Puih) + Bãi tập kết và các công trình phụ trợ - SHQD 141</t>
  </si>
  <si>
    <t>Nông nghiệp tổng hợp kết hợp với hệ thống điện mặt trời áp mái: tại thôn 9 xã Đăk Ruồng( Công ty TNHH Bảo Linh)</t>
  </si>
  <si>
    <t>Đường vào ban chỉ huy quân sự huyện Kon Rẫy</t>
  </si>
  <si>
    <t>Sân bóng chuyền - Thôn 7</t>
  </si>
  <si>
    <t>Sân bóng chuyền - Thôn 6</t>
  </si>
  <si>
    <t>Sân bóng chuyền - Thôn 1</t>
  </si>
  <si>
    <t>Sân bóng chuyền - Thôn 3</t>
  </si>
  <si>
    <t>Đất thể dục thể thao Xã Đăk Kôi</t>
  </si>
  <si>
    <t>Đất TDTT các thôn</t>
  </si>
  <si>
    <t>Hồ Chứa nước Đăk Pô Kei</t>
  </si>
  <si>
    <t>Nghĩa trang thôn 12 Tam Sơn</t>
  </si>
  <si>
    <t>Mở rộng nghĩa trang nhân dân xã</t>
  </si>
  <si>
    <t>Mỏ cát làm vật liệu xây dựng thông thường và bãi tập kết khoáng sản và công trình phụ trợ (mã BS quy hoạch BS01)( thôn 6 và thôn 8 )</t>
  </si>
  <si>
    <t>Mỏ cát làm VLXD thông thường thôn 3 và thôn 7  + Bãi tập kết và các công trình phụ trợ (số  hiệu QH 133)</t>
  </si>
  <si>
    <t>Trạm Thủy Văn Kon PLong - Đài Khí tượng thủy văn khu vực Tây Nguyên</t>
  </si>
  <si>
    <t>Xã Đắk Ruồng</t>
  </si>
  <si>
    <t>Xã Đắk Tờ re</t>
  </si>
  <si>
    <t>Xã Đắk Pne</t>
  </si>
  <si>
    <t>TT Đắk Rve</t>
  </si>
  <si>
    <t>Xã Đắk Kôi</t>
  </si>
  <si>
    <t>Xã Đắk PNe</t>
  </si>
  <si>
    <t>xã Đắk Ruồng</t>
  </si>
  <si>
    <t>Nghị quyết số 09/NQ-HĐND ngày 17/4/2020 của Hội đồng nhân dân huyện Kon Rẫy</t>
  </si>
  <si>
    <t xml:space="preserve">Công văn số 505/BCH ngày 29/09/2016 </t>
  </si>
  <si>
    <t xml:space="preserve">Quyết định số 737/QĐ-UBND ngày 22/7/2014 </t>
  </si>
  <si>
    <t>Quyết định số 737/QĐ-UBND ngày 22/07/2014 của UBND tỉnh</t>
  </si>
  <si>
    <t>Quyết định số 741/QĐ-UBND ngày 22/07/2014 của UBND tỉnh</t>
  </si>
  <si>
    <t>Tổng diện tích</t>
  </si>
  <si>
    <t>Nghị Quyết số 09/QĐ -HĐND ngày 12/3/2021</t>
  </si>
  <si>
    <t>Nghị quyết 10/NQ-HĐND ngày 12/3/2021 HĐND tỉnh</t>
  </si>
  <si>
    <t xml:space="preserve">Quyết  định  số  142/QĐ-UBND  ngày 14/02/2020 của UBND tỉnh Kon Tum </t>
  </si>
  <si>
    <t>Thu hồi đợt 2</t>
  </si>
  <si>
    <t>Sửa chữa Trạm quản lý bảo vệ rừng</t>
  </si>
  <si>
    <t>Nhà ở tập thể người lao động và chi nhánh Lâm trường Măng Đen</t>
  </si>
  <si>
    <t>Mỏ đá làm vật liệu xây dựng (mã BS quy hoạch BS06)và Bãi tập kết</t>
  </si>
  <si>
    <t>Hạng mục</t>
  </si>
  <si>
    <t xml:space="preserve">Diện tích </t>
  </si>
  <si>
    <t xml:space="preserve">Địa điểm </t>
  </si>
  <si>
    <t>Dự án cải tạo, nâng cấp các đoạn xung yếu trên Quốc lộ 24</t>
  </si>
  <si>
    <t>Sân vận động xã Đăk PNe</t>
  </si>
  <si>
    <t>Xã Đăk PNe</t>
  </si>
  <si>
    <t>Xây lắp điện lưới trên địa bàn huyện Kon Rẫy thuộc dự án cấp điện nông thôn từ lưới điện Quốc gia tỉnh Kon Tum</t>
  </si>
  <si>
    <t>Trang trại chăn nuôi và trồng trọt; tại thôn 13, xã Đăk Ruồng</t>
  </si>
  <si>
    <t>Trụ sở và kho vật chứng Chi cục THADS huyện Kon Rẫy, tỉnh Kon Tum</t>
  </si>
  <si>
    <t>TCS</t>
  </si>
  <si>
    <t>Trụ sở Chi nhánh lâm trường kết hợp nhà tập thể người lao động</t>
  </si>
  <si>
    <t>Kế hoạch chuyển mục đích sang đất ở thôn 1,2,3,4,5,6,7,8</t>
  </si>
  <si>
    <t>Kế hoạch chuyển mục đích sang đất ở</t>
  </si>
  <si>
    <t>Kế hoạch chuyển mục đích sang đất ở thôn 1,2,3,4,5,6,7,8,9,10</t>
  </si>
  <si>
    <t>Xã Đăk Tơ Re</t>
  </si>
  <si>
    <t>Chuyển mục đích 8,9,10,11,12,13</t>
  </si>
  <si>
    <t>Mỏ cát làm VLXD thông thường thôn 3 và thôn 5  + Bãi tập kết và các công trình phụ trợ (Số hiệu QH 134)</t>
  </si>
  <si>
    <r>
      <t xml:space="preserve">Dự án trồng cây lâm nghiệp, khoanh nuôi phục hồi rừng </t>
    </r>
    <r>
      <rPr>
        <i/>
        <sz val="14"/>
        <color theme="1"/>
        <rFont val="Times New Roman"/>
        <family val="1"/>
      </rPr>
      <t>(trên phần diện tích trả về - theo NQ của huyện)</t>
    </r>
  </si>
  <si>
    <t>xã Tân Lập</t>
  </si>
  <si>
    <t>Xây dựng dự án nông nghhiệp công nghệ cao kết hợp điện mặt trời áp mái</t>
  </si>
  <si>
    <t>Tổng cộng</t>
  </si>
  <si>
    <t>DANH MỤC ĐÃ THỰC HIỆN 2021</t>
  </si>
  <si>
    <t>Thao Trường huấn luyện, thao trường bắn Đăk Kôi</t>
  </si>
  <si>
    <t>Đường vào thôn 8 xã Đăk Tơ Lung</t>
  </si>
  <si>
    <t>Đường vào trụ sở Ban CHQS huyện Kon Rẫy</t>
  </si>
  <si>
    <t>Đường giao thông trung tâm thị trấn huyện lỵ Kon Rẫy (giai đoạn 2)</t>
  </si>
  <si>
    <t>Hồ chứa nước Đak Pô Kei</t>
  </si>
  <si>
    <t>Trường THCS Đăk Tơ Re (cơ sở 2)</t>
  </si>
  <si>
    <t>Bưu điện trung tâm huyện</t>
  </si>
  <si>
    <t>Nhà làm việc và lắp đặt thiết bị trung tâm viễn thông Kon Rẫy - KonPLông</t>
  </si>
  <si>
    <t>Thủy điện Đăk Nghé</t>
  </si>
  <si>
    <t>Bãi xử lý chất thải rắn tập trung huyện Kon Rẫy hủy bỏ ko thực hiện</t>
  </si>
  <si>
    <t>Xây dựng chợ trung tâm xã Đăk Ruồng</t>
  </si>
  <si>
    <t>Nông nghiệp tổng hợp kết hợp với hệ thống điện mặt trời áp mái; tại thôn 9, xã Đăk Ruồng (công y TNHH Bảo Linh)</t>
  </si>
  <si>
    <t>Nhà thờ Đăk Tân (Tọa độ trung tâm: X=1602267.278; Y=574452.425) đã thực hiện</t>
  </si>
  <si>
    <t>DSK</t>
  </si>
  <si>
    <t>Dự án khai thác cát, sạn, sỏi làm vật liệu xây dựng thông thường tại vị trí điểm mỏ thuộc thôn 1,2 xã Tân Lập và thôn 10,11 xã Đăk Ruồng huyện Kon Rẫy, tỉnh Kon Tum + Bãi tập kết và các công trình phụ trợ (SHQH 139) đã thực hiện theo d/c băng</t>
  </si>
  <si>
    <t>Đất sản xuất kinh doanh HTX NN Đăk Tơ Lung</t>
  </si>
  <si>
    <t>DANH MỤC CHƯA THỰC HIỆN 2021 CHUYỂN SANG 2022</t>
  </si>
  <si>
    <t>CU</t>
  </si>
  <si>
    <t>BỎ</t>
  </si>
  <si>
    <t>HỦY BỎ</t>
  </si>
  <si>
    <t>ONT;DTH; PNK</t>
  </si>
  <si>
    <t xml:space="preserve">Dự án khai thác quỹ đất để phát triển kết cấu hạ tầng, mở rộng không gian đô thị Khu trung tâm thương mại - giáo dục và dân cư phía Tây thị trấn huyện lỵ huyện Kon Rẫy </t>
  </si>
  <si>
    <t xml:space="preserve">Cầu và đường qua sông Đăk Bla tại thôn 12, xã Đăk Ruồng, huyện Kon Rẫy </t>
  </si>
  <si>
    <t xml:space="preserve">Dự án trồng cây ăn quả và nhà máy chế biến hoa quả kết hợp du lịch trang trại tại tỉnh Kon Tum của công ty TNHH nông nghiệp sạch Tây Nguyên </t>
  </si>
  <si>
    <t>HNK;CLN;NKH;PNK</t>
  </si>
  <si>
    <t>Các khu vực sử dụng đất khác</t>
  </si>
  <si>
    <t>2.3.1</t>
  </si>
  <si>
    <t>2.3.2</t>
  </si>
  <si>
    <t>KH 2021 chuyển sang 2022</t>
  </si>
  <si>
    <t>Năm 2022</t>
  </si>
  <si>
    <t>DANH MỤC CÔNG TRÌNH DỰ ÁN ĐƯỢC PHÊ DUYỆT BỔ SUNG</t>
  </si>
  <si>
    <t>Dự án khai thác khoáng sản đá, cát làm vật liệu xây dựng thông thường (Điểm mỏ thuộc khu vực quy hoạch số hiệu BS06 tại thôn Đăk Pui, xã Đăk Tờ Re)</t>
  </si>
  <si>
    <t>Dự án khai thác khoáng sản đá, cát làm vật liệu xây dựng thông thường (Điểm mỏ thuộc khu vực quy hoạch số hiệu BS01 tại thôn Đăk Ơ Nglăng, thôn Kon Dơ Xing, xã Đăk Tờ Re)</t>
  </si>
  <si>
    <t>Dự án khai thác khoáng sản đá, cát làm vật liệu xây dựng thông thường (Điểm mỏ thuộc khu vực quy hoạch số hiệu BS02, tại thôn 1, thôn 3, xã Đăk Tơ Lung)</t>
  </si>
  <si>
    <t>Dự án khai thác khoáng sản đất làm vật
liệu san lấp tại điểm mỏ đất san lấp BS20 tại xã Đăk Tờ Re, huyện Kon Rẫy</t>
  </si>
  <si>
    <t>Quyết định số 789/UBND ngày 03/03/2021 của UBND huyện Kon Rẫy</t>
  </si>
  <si>
    <t>Trang trại nông nghiệp tổng hợp công nghệ cao của Công ty TNHH Bảo Linh Kon Tum tại thôn 9, xã Đăk Ruồng, huyện Kon Rẫy</t>
  </si>
  <si>
    <t>Đường giao thông từ xã Đăk Pne, huyện Kon Rẫy đi huyện K’Bang, tỉnh Gia Lai tại xã Đăk Pne, huyện Kon Rẫy</t>
  </si>
  <si>
    <t>Quy hoach mỏ Đồng</t>
  </si>
  <si>
    <t>Văn bản số457-CV/TU ngày 04/3/2022 Ban cán sự đảng bộ tỉnh Kon Tum</t>
  </si>
  <si>
    <t>SƯA LAI DIỆN TÍCH 84 HA</t>
  </si>
  <si>
    <t>Điều chỉnh diện tích</t>
  </si>
  <si>
    <t>ODT;TMD; DHT</t>
  </si>
  <si>
    <t>SKX;SON</t>
  </si>
  <si>
    <t>Mỏ Khai thác cát xây dựng tại điểm mỏ 133 + Bãi tập kết và các công trình phụ trợ</t>
  </si>
  <si>
    <t>Mỏ Khai thác cát xây dựng tại điểm mỏ 135 + Bãi tập kết và các công trình phụ trợ</t>
  </si>
  <si>
    <t>Mỏ Khai thác cát xây dựng tại điểm mỏ 138 + Bãi tập kết và các công trình phụ trợ</t>
  </si>
  <si>
    <t>Mỏ Đá làm vật liệu xây dựng thông thường (tại điểm mỏ 140)</t>
  </si>
  <si>
    <t xml:space="preserve">các Mỏ còn lại Khai thác cát xây dựng theo quyết định số 71/QĐ-UBND ngày 22/12/2014 </t>
  </si>
  <si>
    <t xml:space="preserve">các mỏ còn lại Khai thác cát xây dựng theo quyết định số 71/QĐ-UBND ngày 22/12/2014 </t>
  </si>
  <si>
    <t>29-TL</t>
  </si>
  <si>
    <t>NKH;CLN</t>
  </si>
  <si>
    <t>Văn bản số 1089/UBND-TH ngày 14/9/2021 của UBND huyện Kon Rẫy</t>
  </si>
  <si>
    <t>Văn bản số 1088/UBND-TH ngày 14/9/2021 của UBND huyện Kon Rẫy</t>
  </si>
  <si>
    <t>Nhu cầu địa phương</t>
  </si>
  <si>
    <t>Nhà máy xử lý và tái chế rác thải</t>
  </si>
  <si>
    <t>Sữa chửa, nâng cấp đường ĐH22 huyện Kon Rẫy</t>
  </si>
  <si>
    <t>Đánh giá</t>
  </si>
  <si>
    <t>Đã thực hiện</t>
  </si>
  <si>
    <t>Chuyển tiếp</t>
  </si>
  <si>
    <t>Hủy bỏ</t>
  </si>
  <si>
    <t>x</t>
  </si>
  <si>
    <t>Nhà làm việc ban chỉ huy quân sự xã Đắk Kôi (ĐQH5)</t>
  </si>
  <si>
    <t>7-DK</t>
  </si>
  <si>
    <t>Nghị quyết số 45/NQ-HĐND ngày 16/12/2021 HĐND huyện Kon Rẫy</t>
  </si>
  <si>
    <t>Năm 2023</t>
  </si>
  <si>
    <t xml:space="preserve">Đăng Ký Mới </t>
  </si>
  <si>
    <t>Kho Vũ khí đạn tỉnh (ĐQH3)</t>
  </si>
  <si>
    <t>Xã Đắk Tờ Re</t>
  </si>
  <si>
    <t>24-DTR</t>
  </si>
  <si>
    <t>Văn Bản Mật</t>
  </si>
  <si>
    <t>Khu Mô phỏng chiến đấu (ĐQH4)</t>
  </si>
  <si>
    <t>25-DTR</t>
  </si>
  <si>
    <t>Trụ sở Công an xã Đắk Tờ Re</t>
  </si>
  <si>
    <t>48-DTR</t>
  </si>
  <si>
    <t>Khu chăn nuôi tập trung của công đồng dân cư trên địa bàn xã</t>
  </si>
  <si>
    <t>Đường Giao Thông nông thôn các tuyến còn lại (Đường Tơ Măng Hơ Ra Thôn 2)</t>
  </si>
  <si>
    <t>68-DPN</t>
  </si>
  <si>
    <t>Đường Giao Thông nông thôn các tuyến còn lại (Đường đi khu sản xuất Đắk La )</t>
  </si>
  <si>
    <t>54-DPN</t>
  </si>
  <si>
    <t>Đường Giao Thông nông thôn các tuyến còn lại (Đường đi khu sản xuất Đắk Long)</t>
  </si>
  <si>
    <t>53-DPN</t>
  </si>
  <si>
    <t>Đầu tư nâng cấp tuyến đường ĐH21 (đoạn từ TT Đăk Rve đi cầu BT thôn 6 xã Tân Lập) (đoạn từ  cầu BT thôn 6 đi thôn 14 xã Đăk Ruồng)</t>
  </si>
  <si>
    <t>37-TL</t>
  </si>
  <si>
    <t>NQ số 22a
03/12/2020</t>
  </si>
  <si>
    <t>33-TT</t>
  </si>
  <si>
    <t>33-DR</t>
  </si>
  <si>
    <t>Nâng cấp mở rộng đường ĐH 26  (Quốc Lộ 24 cũ)</t>
  </si>
  <si>
    <t>79-TT</t>
  </si>
  <si>
    <t>Đường Nội Thôn 1</t>
  </si>
  <si>
    <t>Đường đi khu sản xuất thôn 1</t>
  </si>
  <si>
    <t>Đường Nội Thôn 9</t>
  </si>
  <si>
    <t>Đường đi khu sản xuất thôn 7</t>
  </si>
  <si>
    <t>15-TT</t>
  </si>
  <si>
    <t>Đường đi khu sản xuất thôn 5</t>
  </si>
  <si>
    <t>Đường nội thôn thôn 5</t>
  </si>
  <si>
    <t>Đường đi khu sản xuất thôn 4</t>
  </si>
  <si>
    <t>Cầu Dàn Sắt Thôn 7</t>
  </si>
  <si>
    <t>Đường Từ sân vận động xã đến xóm nhà ông U Bái</t>
  </si>
  <si>
    <t>Quyết định 431/QĐ-UBND của UBND tỉnh Kon Tum ngày 21/7/2022</t>
  </si>
  <si>
    <t>Đường Từ nhà rông đến nhà bà Y Brang, thôn 8</t>
  </si>
  <si>
    <t>Đường đi khu sản xuất mỏ đá, thôn 12 (Đoạn nối tiếp)</t>
  </si>
  <si>
    <t>Đường đi khu sản xuất Thôn Đăk jri (thôn 1)</t>
  </si>
  <si>
    <t>103-DTR</t>
  </si>
  <si>
    <t>2021 BS</t>
  </si>
  <si>
    <t>Đường Bê tông vào khu thể thao trung tâm xã Đăk Tờ Re</t>
  </si>
  <si>
    <t>Xây mới Kênh mương thủy lợi Nước Chuông thôn Trăng Nó-Kon Blo (Nối Tiếp vào Kênh mương hiện có)</t>
  </si>
  <si>
    <t>61-DK</t>
  </si>
  <si>
    <t>Xây mới Kênh mương thủy lợi  thôn Tu Ngó-Kon Bông (Nối Tiếp vào Kênh mương thôn Kon RGỗh)</t>
  </si>
  <si>
    <t>Đường đi Khu Sản xuất thôn 3 (Đăk Móa)</t>
  </si>
  <si>
    <t>Trạm QLBV rừng Đăk Kôi 3</t>
  </si>
  <si>
    <t>Mở Rộng Trường Mầm Non (điểm trường chính)</t>
  </si>
  <si>
    <t>Mở Rộng Trường Tiểu học, THCS (điểm trường chính)</t>
  </si>
  <si>
    <t>Mở Rộng Trường Tiểu học (điểm trường chính)</t>
  </si>
  <si>
    <t xml:space="preserve"> Sân thể thao trung tâm xã Đăk Tờ Re</t>
  </si>
  <si>
    <t>43-DTR</t>
  </si>
  <si>
    <t>Trạm QLBV rừng Đăk Pne 2</t>
  </si>
  <si>
    <t>69-DPN</t>
  </si>
  <si>
    <t>DANH MỤC CÔNG TRÌNH, DỰ ÁN KẾ HOẠCH SỬ DỤNG ĐẤT 2022 ĐÃ THỰC HIỆN</t>
  </si>
  <si>
    <t>Năm 2022 chuyển sang 2023</t>
  </si>
  <si>
    <t>KH 2021 chuyển sang 2023</t>
  </si>
  <si>
    <t>KH 2020 CHUYỂN 2023</t>
  </si>
  <si>
    <t>DANH MỤC CÔNG TRÌNH, DỰ ÁN KẾ HOẠCH SỬ DỤNG ĐẤT 2023</t>
  </si>
  <si>
    <t>Nhà làm việc ban chỉ huy quân sự xã Đăk Tơ Lung (ĐQH6)</t>
  </si>
  <si>
    <t>23-DTLu</t>
  </si>
  <si>
    <t>thêm mới</t>
  </si>
  <si>
    <t>Dự án Trang trại chăn nuôi heo công nghệ cao, Thôn 8, xã Đăk Tờ Re</t>
  </si>
  <si>
    <t>Thêm mới</t>
  </si>
  <si>
    <t>Công ty Cổ phần nông lâm Đăk Tờ Re</t>
  </si>
  <si>
    <t>CTY CHIẾN THẮNG</t>
  </si>
  <si>
    <t>Trang Trại Chăn nuôi heo có ứng dụng công nghệ cao Tân Lập</t>
  </si>
  <si>
    <t>Quyết định số 1137 /QĐ-UBND, ngày 03 tháng 12 năm 2021 của UBND tỉnh Kon Tum</t>
  </si>
  <si>
    <t xml:space="preserve"> Hợp tác xã Sản xuất, kinh doanh dịch vụ nông nghiệp công nghệ cao - xây dựng Tân Lập</t>
  </si>
  <si>
    <t>Nhu cầu của các hộ gia đình cá nhân</t>
  </si>
  <si>
    <t>XÃ ĐỀ XUẤT</t>
  </si>
  <si>
    <t>Dự án Trang trại chăn nuôi heo công nghệ cao, Thôn 11, xã Đăk Ruồng</t>
  </si>
  <si>
    <t>Công ty Cổ phần nông lâm Đăk Ruồng</t>
  </si>
  <si>
    <t>17-DTLu</t>
  </si>
  <si>
    <t>KH 2022 chuyển sang 2023</t>
  </si>
  <si>
    <t>Thay đổi diện tích</t>
  </si>
  <si>
    <t xml:space="preserve">73,1 </t>
  </si>
  <si>
    <t>7 RUNG</t>
  </si>
  <si>
    <t>CHINH SỦA</t>
  </si>
  <si>
    <t>Đường đi khu sản xuất thôn 10 (đoạn nối tiếp)</t>
  </si>
  <si>
    <t>Đường từ tỉnh lộ 677 đi vào khu dân cư ông A Nó (thôn 9)</t>
  </si>
  <si>
    <t>chưa thực hiện xong</t>
  </si>
  <si>
    <t>Đã Thực hiện được 2000m2 còn lại chuyển sang 2023</t>
  </si>
  <si>
    <t xml:space="preserve"> đã thực hiện được 0,04 ha còn lại chuyển tiếp 2023</t>
  </si>
  <si>
    <t>thực hiện Chuyển được 0,6ha còn lại chuyển 0,9ha đăng ký thêm 0,3 ha</t>
  </si>
  <si>
    <t>Đã Thực hiện được 400m2 còn lại chuyển sang 2023</t>
  </si>
  <si>
    <t>Đã thực hiện 0,5 ha còng lại 0,5 ha đăng ký thêm 0,5ha</t>
  </si>
  <si>
    <t>Đất thương mại dịch vụ (Hợp tác xã thị trấn Đăk Rve)</t>
  </si>
  <si>
    <t>41-TT</t>
  </si>
  <si>
    <t>Mới bổ sung</t>
  </si>
  <si>
    <t>Khu du lịch sinh thái thác thôn 1, thôn 7 xã Đắk Kôi</t>
  </si>
  <si>
    <t>5-DK</t>
  </si>
  <si>
    <t>Khu du lịch sinh thái suối nước nóng Đắk Kôi</t>
  </si>
  <si>
    <t>4-DK</t>
  </si>
  <si>
    <t>Tăng diện tích</t>
  </si>
  <si>
    <t>THUÊ 1HA, 0,7HA CHỈNH LẠI DIỆN TÍCH</t>
  </si>
  <si>
    <t>TÁCH RA( chỉnh lại diẹn tích)</t>
  </si>
  <si>
    <t>Công trình Nâng cao khả năng vận hành an toàn lưới điện 110kv khu vực huyện Kon Rẫy (xây mới Cột 124A)</t>
  </si>
  <si>
    <t>điện lúc Kon Tum</t>
  </si>
  <si>
    <t xml:space="preserve">Kế hoạch giao rừng gắn liền với đất lâm nghiệp trên địa bàn huyện Kon Rẫy </t>
  </si>
  <si>
    <t>xã Đăk Pne, Đăk Ruồng, Đăk Tờ Re</t>
  </si>
  <si>
    <t>Quyết định số 1253/QĐ-UBND ngày 29/12/2021 của UBND tỉnh Kon Tum</t>
  </si>
  <si>
    <t>BS</t>
  </si>
  <si>
    <t>Trung tâm phòng cháy, chữa cháy
rừng tại huyện Kon Rẫy</t>
  </si>
  <si>
    <t>bs</t>
  </si>
  <si>
    <t>Thực hiện đấu giá các lô đất để thực hiện dự án tại khu vực chợ nông thôn xã Tân Lập</t>
  </si>
  <si>
    <t>Nghị quyết số 14/NQ-HĐND ngày 15/07/2022 HĐND huyện Kon Rẫy về dự kiến kế hoạch đầu tư ngân sách nhà nước năm 2023</t>
  </si>
  <si>
    <t>Đường đi khu sản xuất thôn 11(đoạn nối tiếp)</t>
  </si>
  <si>
    <t>Đường đi khu sản xuất sau huyện đội thôn 8</t>
  </si>
  <si>
    <t>Đường đi khu sản xuất đồi nứa thôn 11</t>
  </si>
  <si>
    <t>Nghĩa địa thôn Đăk ơ Nghiêng</t>
  </si>
  <si>
    <t>Nghĩa địa thôn Đăk Pơ Kong</t>
  </si>
  <si>
    <t>Công trình chưa có trong QH 2021-2030</t>
  </si>
  <si>
    <t>Đường giao thông trung tâm thị trấn huyện lỵ Kon Rẫy (Khu Thương mại-Giáo dục-Dân cư phía Tây)</t>
  </si>
  <si>
    <t>34-DR</t>
  </si>
  <si>
    <t>mới</t>
  </si>
  <si>
    <t xml:space="preserve">Trạm thu mua nông sản </t>
  </si>
  <si>
    <t>bỏ</t>
  </si>
  <si>
    <t>Mỏ cát, sỏi sạn làm VLXD thông thường (thôn 4 xã Tân Lập) + Bãi tập kết và các công trình phụ trợ - SHQD 136 (Duyên Hải)</t>
  </si>
  <si>
    <t>Cong trình thu hồi đất</t>
  </si>
  <si>
    <t>Công trình thu hồi đất</t>
  </si>
  <si>
    <t>chỉnh diện tích</t>
  </si>
  <si>
    <t>cập nhật lại</t>
  </si>
  <si>
    <t>32-TL</t>
  </si>
  <si>
    <t>91-DTLu</t>
  </si>
  <si>
    <t>Quyết định 306/QĐ-TTg của Thủ tướng chính phủ ngày 4/3/2022; Nghị quyết 07/NQ-HĐND ngày 29/04/2022 HĐND tỉnh</t>
  </si>
  <si>
    <t>Trung tâm phòng cháy, chữa cháy
rừng tại huyện Kon Rẫy (Đất trụ sở khu quy hoạch chung thị trấn huyện lỵ)</t>
  </si>
  <si>
    <t>56-TL</t>
  </si>
  <si>
    <t>Liên Đoàn Lao động huyện Kon Rẫy (Đất trụ sở khu quy hoạch chung thị trấn huyện lỵ)</t>
  </si>
  <si>
    <t>38;39;40-DK</t>
  </si>
  <si>
    <t>MỚI BS</t>
  </si>
  <si>
    <t>Dự án dãn dân thôn 9 xã Đắk Kôi</t>
  </si>
  <si>
    <t xml:space="preserve">Kế hoạch cho thuê  đất UBND xã Quản lý để phát triển nông nghiệp trên địa bàn huyện Kon Rẫy </t>
  </si>
  <si>
    <t>DANH MỤC CÔNG TRÌNH, DỰ ÁN KẾ HOẠCH SỬ DỤNG ĐẤT 2022 CHUYỂN 2023</t>
  </si>
  <si>
    <t>15-DTR</t>
  </si>
  <si>
    <t>7,8,21,32-DTR</t>
  </si>
  <si>
    <t>Thủy điện Đắk Rve</t>
  </si>
  <si>
    <t>39-DPN</t>
  </si>
  <si>
    <t>17-TT</t>
  </si>
  <si>
    <t>Thủy điện Tân Lập</t>
  </si>
  <si>
    <t>40-DTLu</t>
  </si>
  <si>
    <t>53-TL</t>
  </si>
  <si>
    <t>Thủy điện Đăk Nghé 3</t>
  </si>
  <si>
    <t>35-DK</t>
  </si>
  <si>
    <t>Điện Mặt trời Đăk Pne</t>
  </si>
  <si>
    <t>38-PN</t>
  </si>
  <si>
    <t>Trồng rừng sản xuất theo kế hoạch phát triển rừng (Công ty TNHH MTV lâm nghiệp)</t>
  </si>
  <si>
    <t>Trồng rừng sản xuất theo kế hoạch phát triển rừng (BQL rừng Kon Rẫy)</t>
  </si>
  <si>
    <t>ghi chú 21-10</t>
  </si>
  <si>
    <t>ĐIỀU CHỈNH DIỆN TÍCH</t>
  </si>
  <si>
    <t>Tân Lập</t>
  </si>
  <si>
    <t>2.3.3</t>
  </si>
  <si>
    <t>Quyết định số 1363/QĐ-UBND ngày 04/12/2018 của UBND tỉnh Kon Tum</t>
  </si>
  <si>
    <t>Sửa lại tên xã</t>
  </si>
  <si>
    <t>bổ sung</t>
  </si>
  <si>
    <t>sửa đất rừng phòng hộ</t>
  </si>
  <si>
    <t>Thủy điện  Đăk Pô Ne 4</t>
  </si>
  <si>
    <t>18-TL</t>
  </si>
  <si>
    <t xml:space="preserve">Công văn số 4270/UBND-HTKT ngày 13/11/2020 Của UBND Tỉnh về việc chọn chủ đầu tư thực hiện dự án </t>
  </si>
  <si>
    <t>Thủy điện Đăk Toa</t>
  </si>
  <si>
    <t>36-DTLu</t>
  </si>
  <si>
    <t>điều chỉnh diện tích</t>
  </si>
  <si>
    <t>Nghĩa địa thôn Đăk ơ NgLăng</t>
  </si>
  <si>
    <t>Kênh mương thủy lợi Nước Chuông (Nước Htuy) thôn Trăng Nó-Kon Blo (Nối Tiếp vào Kênh mương hiện có)</t>
  </si>
  <si>
    <t>đổi tên</t>
  </si>
  <si>
    <t>chỉnh lại diện tích theo QH</t>
  </si>
  <si>
    <t>Văn bản mật</t>
  </si>
  <si>
    <t>Công văn 45/BCH-TM ngày 17/1/2022 của ban chỉ huy quân sự tỉnh Kon Tum</t>
  </si>
  <si>
    <t>ĐQHQP4</t>
  </si>
  <si>
    <t>Nghị Quyết số 09/QĐ -HĐND ngày 12/3/2021; NQ 66/</t>
  </si>
  <si>
    <t>Trụ sở Công an xã Đắk Ruồng</t>
  </si>
  <si>
    <t>Trụ sở Công an xã Đắk Kôi</t>
  </si>
  <si>
    <t>Trụ sở Công an xã Đắk Pne</t>
  </si>
  <si>
    <t>Trụ sở Công an xã Đắk Tơ Lung</t>
  </si>
  <si>
    <t>Trụ sở Công an xã Tân Lập</t>
  </si>
  <si>
    <t>Xã Đắk Tơ Lung</t>
  </si>
  <si>
    <t>ĐQHQP3</t>
  </si>
  <si>
    <t>Trang Trại Chăn nuôi heo có ứng dụng công nghệ cao Tân Lập (HTX Tân Lập)</t>
  </si>
  <si>
    <t>QH khu chăn nuôi tập trung của các hộ gia đình trên địa bàn xã</t>
  </si>
  <si>
    <t>Mở Rộng Trường Mầm Non Tân Lập (điểm trường chính)</t>
  </si>
  <si>
    <t>Quyết định số 737/QĐ-UBND ngày 22/07/2014 của UBND tỉnh về QH chung TT huyện lỵ</t>
  </si>
  <si>
    <t xml:space="preserve">Công văn số 2270/UBND-HTKT ngày 13/11/2020 Của UBND Tỉnh về việc chọn chủ đầu tư thực hiện dự án </t>
  </si>
  <si>
    <t>Dự án Nhà máy xử lý và tái chế rác thải huyện Kon Rẫy, tỉnh Kon Tum</t>
  </si>
  <si>
    <t>Công văn số 2270/SKHDT-DN ngày 03/08/2022 của Sở Kế hoạch và đầu tư về lấy ý kiến</t>
  </si>
  <si>
    <t>Kế hoạch chuyển mục đích từ đất trụ sở sang đất ở (Trụ sở trung tâm dạy nghề- trụ sở tiếp dân cũ)</t>
  </si>
  <si>
    <t>Kế hoạch chuyển mục đích từ đất trụ sở sang đất ở (Thư viện cũ)</t>
  </si>
  <si>
    <t>Kế hoạch chuyển mục đích từ đất trụ sở sang đất ở (Trụ sở phòng giáo dục đào tạo cũ)</t>
  </si>
  <si>
    <t>Kế hoạch chuyển mục đích từ đất trụ sở sang đất ở (trụ sở Đội quản lý dịch vụ công cũ)</t>
  </si>
  <si>
    <t>Kế hoạch chuyển mục đích từ đất trụ sở sang đất ở (Trụ sở phòng văn hóa thông tin cũ)</t>
  </si>
  <si>
    <t>Kế hoạch chuyển mục đích từ đất trụ sở sang đất ở (Trụ sở Phòng Nông nghiệp và phát triển nông thôn cũ)</t>
  </si>
  <si>
    <t>Nghị quyết số 18/NQ-HĐND ngày 06/07/2020 HĐND huyện Kon Rẫy, Kế hoạch 22/KH-UBND ngày 09/02/2021 của UBND huyện</t>
  </si>
  <si>
    <t>Nhà ở tập thể người lao động và xây dựng tường rào chi nhánh Lâm trường Măng Đen</t>
  </si>
  <si>
    <t>Quyết định số 842/QĐ-UBND ngày 9/09/2021 của UBND tỉnh Kon Tum về việc chấp thuận chủ trương đầu tư</t>
  </si>
  <si>
    <t>Quyết định 1133/QĐ- QK ngày 16/7/2022 của Quân Khu 5</t>
  </si>
  <si>
    <t>ĐQHQP1</t>
  </si>
  <si>
    <t>ĐQHQP17</t>
  </si>
  <si>
    <t>ĐQHQP5</t>
  </si>
  <si>
    <t>ĐQHQP6</t>
  </si>
  <si>
    <t>Mỏ cát làm vật liệu xây dựng thông thường và bãi tập kết khoáng sản và công trình phụ trợ (Số hiệu quy hoạch BS01) (Công ty TNHH Tây Tiến)</t>
  </si>
  <si>
    <t>Mỏ cát làm vật liệu xây dựng thông thường và bãi tập kết khoáng sản và công trình phụ trợ (Số hiệu quy hoạch BS01) Công ty Cổ phần trường Nhật)</t>
  </si>
  <si>
    <t>Quyết định số 658//QĐ-UBND  ngày 19/10/2022 của UBND tỉnh Kon Tum</t>
  </si>
  <si>
    <t>Quyết định số 657//QĐ-UBND  ngày 19/10/2022 của UBND tỉnh Kon Tum</t>
  </si>
  <si>
    <t>Quyết định số 1210//QĐ-UBND  ngày 30/10/2019 của UBND tỉnh Kon Tum</t>
  </si>
  <si>
    <t>Dự án khai thác mỏ cát, sạn, sỏi làm vật liệu xây dựng thông thường tại vị trí 2- thôn 3 và thôn 5, xã Tân Lập, huyện Kon Rẫy, tỉnh Kon Tum (SHQH 137) Công ty TNHH NNB Kon Tum,</t>
  </si>
  <si>
    <t>Quyết định số 307//QĐ-UBND  ngày 22/4/2021 của UBND tỉnh Kon Tum</t>
  </si>
  <si>
    <t>Dự án đầu tư khai thác khoáng sản cát, sạn, sỏi làm vật liệu xây dựng thông thường tại vị trí 1- thôn 3 và thôn 6, xã Tân Lập, huyện Kon Rẫy, tỉnh Kon Tum (SHQH 137) Công ty TNHH MTV Xuất nhập Khẩu Hoàng Khánh Trâm</t>
  </si>
  <si>
    <t>Quyết định số 731//QĐ-UBND  ngày 12/8/2021 của UBND tỉnh Kon Tum</t>
  </si>
  <si>
    <t>Dự án đầu tư khai thác khoáng sản cát, sạn, sỏi làm vật liệu xây dựng thông thường tại điểm mỏ thuộc thôn 4, xã Tân Lập, huyện Kon Rẫy, tỉnh Kon Tum (SHQH 136) Công ty TNHH Duyên Hải,</t>
  </si>
  <si>
    <t>Mỏ cát làm vật liệu xây dựng thông thường và bãi tập kết khoáng sản và công trình phụ trợ thuộc thôn 1, xã Đăk Tơ Lung (số hiệu quy hoạch BS02)</t>
  </si>
  <si>
    <t>Quyết định số 166/QĐ-UBND  ngày 4/4/2022 của UBND tỉnh Kon Tum</t>
  </si>
  <si>
    <t>Xã Đăk Pne</t>
  </si>
  <si>
    <t>Xã Đắk Ruồng; Đăk Tơ Lung</t>
  </si>
  <si>
    <t>Văn bản số 1104/UBND-TH ngày 22/9/2022 của UBND huyện</t>
  </si>
  <si>
    <t>Dự án Chăn nuôi, sản xuất nông nghiệp chất lượng cao</t>
  </si>
  <si>
    <t xml:space="preserve">Các dự án thực hiện 1 phần diện tích còn lại hủy bỏ </t>
  </si>
  <si>
    <t>Quyết định số 337/QĐ-UBND ngày 16/9/2019 của UBND huyện</t>
  </si>
  <si>
    <t>Quyết định số 14/QĐ-UBND ngày 09/01/2020 của UBND tỉnh Kon Tum; Kế hoạch số 67/KH-UBND ngày 13/5/2022 Của UBND huyện</t>
  </si>
  <si>
    <t>Văn bản số 457-CV/TU ngày 04/3/2022 Ban cán sự đảng bộ tỉnh Kon Tum</t>
  </si>
  <si>
    <t>Báo cáo số 1502/ UBND-TH ngày 12/12/2022 của UBND huyện Kon Rẫy</t>
  </si>
  <si>
    <t>26-DK</t>
  </si>
  <si>
    <t>16-DTLu</t>
  </si>
  <si>
    <t>24-DTLu</t>
  </si>
  <si>
    <t>2-DK</t>
  </si>
  <si>
    <t>15-DR</t>
  </si>
  <si>
    <t>32-DPN</t>
  </si>
  <si>
    <t>33-TL</t>
  </si>
  <si>
    <t>19-DR</t>
  </si>
  <si>
    <t>57-TT</t>
  </si>
  <si>
    <t>24-DR</t>
  </si>
  <si>
    <t>6-DR</t>
  </si>
  <si>
    <t>67-DR</t>
  </si>
  <si>
    <t>68-DR</t>
  </si>
  <si>
    <t>69-DR</t>
  </si>
  <si>
    <t>70-DR</t>
  </si>
  <si>
    <t>37-DR</t>
  </si>
  <si>
    <t>69-DK</t>
  </si>
  <si>
    <t>66-DTR</t>
  </si>
  <si>
    <t>62-DK</t>
  </si>
  <si>
    <t>20-DK</t>
  </si>
  <si>
    <t>51-TL</t>
  </si>
  <si>
    <t>23-TT</t>
  </si>
  <si>
    <t>12-TT</t>
  </si>
  <si>
    <t>13-DTLu</t>
  </si>
  <si>
    <t>39;42-DTLu</t>
  </si>
  <si>
    <t>44-TL</t>
  </si>
  <si>
    <t>19-TL</t>
  </si>
  <si>
    <t>11-TL</t>
  </si>
  <si>
    <t>63-DTR</t>
  </si>
  <si>
    <t>44-DTR</t>
  </si>
  <si>
    <t>30-DTR</t>
  </si>
  <si>
    <t>72-TT</t>
  </si>
  <si>
    <t>ghi chú:</t>
  </si>
  <si>
    <t>1,các mỏ khoáng sản tách các bãi phụ trợ thành SKC</t>
  </si>
  <si>
    <t>2, CHUYỂN MỤC ĐÍCH ĐẤT Ở VÀ THƯƠNG MẠI DỊCH VỤ PHẢI CÂN ĐỐI ĐỦ CHỈ TIÊU 10 NĂM</t>
  </si>
  <si>
    <t>3, ĐÁNH GIÁ TỪNG CHỈ TIÊU 1</t>
  </si>
  <si>
    <t>4, RÀ SOÁT CÁC DANH MỤC 3 NĂM</t>
  </si>
  <si>
    <t xml:space="preserve">KHÔNG NẰM TRONG KHOẢN 3 ĐIỀU 62 phải giải trình báo cáo thuyết minh .Nội dung khác </t>
  </si>
  <si>
    <t>5, DGT không có nghị quyết lam nền hiện trạng hết</t>
  </si>
  <si>
    <t>6, không có trong quy hoạch bỏ</t>
  </si>
  <si>
    <t>Quyết định 2025/QĐ-TTg ngày 14/12/2017 của thủ tướng chính phủ; Quyết định số 16/QĐ-EVN ngày 26/01/2018 của Tập đoàn điện lực Việt Nam</t>
  </si>
  <si>
    <t>Nghị quyết 10/NQ-HĐND ngày 12/3/2021 HĐND tỉnh; Nghị quyết số 66/NQ-HĐND ngày 09 tháng 12 năm 2021 của HĐND tỉnh Kon Tum</t>
  </si>
  <si>
    <t>Nghị Quyết số 09/QĐ -HĐND ngày 12/3/2021 của HĐND Tỉnh; Nghị quyết số 66/NQ-HĐND ngày 09 tháng 12 năm 2021 của HĐND tỉnh Kon Tum</t>
  </si>
  <si>
    <t>Nghị quyết số 08/NQ-HĐND ngày 12/03/2021 của Hội đồng nhân dân tỉnh Kon Tum; Quyết định số 466/QĐ-UBND ngày 28/05/2021; Nghị quyết số 66/NQ-HĐND ngày 09 tháng 12 năm 2021 của HĐND tỉnh Kon Tum</t>
  </si>
  <si>
    <t>Kênh mương thủy lợi thôn Tu Ngó-Kon Bông (Nối Tiếp vào Kênh mương thôn Kon RGỗh)</t>
  </si>
  <si>
    <t xml:space="preserve">Danh mục các dự án đầu tư công không thuộc thẩm quyền của Hội đồng nhân dân tỉnh chấp thuận mà phải thu hồi đất </t>
  </si>
  <si>
    <t xml:space="preserve">Danh mục các dự án đầu tư ngoài ngân sách thuộc thẩm quyền của Hội đồng nhân dân tỉnh chấp thuận mà phải thu hồi đất </t>
  </si>
  <si>
    <t>Quyết  định  số 142/QĐ-UBND  ngày 14/02/2020 của UBND tỉnh Kon Tum; Nghị quyết số 27/NQ-HĐND ngày 13/07/2020 HĐND tỉnh Kon Tum</t>
  </si>
  <si>
    <t xml:space="preserve"> Nghị quyết 07/NQ-HĐND ngày 29/04/2022 HĐND tỉnh; Nghị quyết số 97/NQ-HĐND ngày 12  tháng 12 năm 2022 của Hội đồng nhân dân tỉnh Kon Tum</t>
  </si>
  <si>
    <t>Công Văn 1006/UBND_HTKT ngày 12/04/2022 của UBND tỉnh; Nghị quyết số 97/NQ-HĐND ngày 12  tháng 12 năm 2022 của Hội đồng nhân dân tỉnh Kon Tum</t>
  </si>
  <si>
    <t>Đất giao thông</t>
  </si>
  <si>
    <t>Đất Nông nghiệp khác</t>
  </si>
  <si>
    <t>Đất Thủy lợi</t>
  </si>
  <si>
    <t>TỔNG HỢP CÁC PHỤ LỤC</t>
  </si>
  <si>
    <t>3 NĂM CHƯA THỰC HIỆN</t>
  </si>
  <si>
    <t>DANH MỤC CÁC CÔNG TRÌNH CHUYỂN TIẾP TỪ 2022 QUA 2023</t>
  </si>
  <si>
    <t>DANH MỤC CÁC CÔNG TRÌNH NĂM 2023 DĐƯỢC BỐ TRÍ VỐN</t>
  </si>
  <si>
    <t>DANH MỤC CÔNG TRÌNH 2023 CHƯA CÓ BỐ TRÍ VỐN, CHƯA CÓ CHỦ TRƯƠNG</t>
  </si>
  <si>
    <t>2.3.4</t>
  </si>
  <si>
    <t>2.2.2.6</t>
  </si>
  <si>
    <t>Công trình, dự án thu hồi đã thông qua Hội đồng nhân dân tỉnh</t>
  </si>
  <si>
    <t>2.1.1.3</t>
  </si>
  <si>
    <t>Công trình, dự án thuộc đối tượng thu hồi đất còn lại</t>
  </si>
  <si>
    <t>2.1.2.2.1</t>
  </si>
  <si>
    <t>2.1.2.2.2</t>
  </si>
  <si>
    <t>2.1.2.2.3</t>
  </si>
  <si>
    <t>2.1.2.2.4</t>
  </si>
  <si>
    <t>Dựa án khai thác mỏ cát làm vật liệu xây dựng thông thường và bãi tập kết tại vị trí 2 thôn 12 và thôn 14 xã Đắk Ruồng (Công ty Cổ phần Sinh Lợi Kon Tum)</t>
  </si>
  <si>
    <t>Hợp tác xã thị trấn Đăk Rve</t>
  </si>
  <si>
    <t>Xã Đắk Ruồng; Tân Lập</t>
  </si>
  <si>
    <t xml:space="preserve">Giấy phép khai thác Khoáng sản số 703/GP-UBND ngày 24/7/2017 của UBND tỉnh Kon Tum </t>
  </si>
  <si>
    <t>xã Đăk Kôi, Đăk Ruồng, Đăk Tờ Re, Tân Lập, Đăk Tơ Lung</t>
  </si>
  <si>
    <t>công văn số 4308/UBND - NNTN ngày 06 tháng 12 năm 2021 của UNBD tinh Kon Turn về việc kết luận thanh tra đối với Công ty nguyên liệu giấy miền Nam</t>
  </si>
  <si>
    <t>Mở rộng, nâng cấp công trình nghĩa trang nhân dân huyện Kon Rẫy</t>
  </si>
  <si>
    <t>Mở rộng, nâng cấp công trình nghĩa trang nhân dân Đăk Ruồng - Tân Lập</t>
  </si>
  <si>
    <t>Kế hoạch Cho thuê bổ sung đất lâm nghiệp của Công ty TNHH MTV Nguyên liệu giấy Miền Nam</t>
  </si>
  <si>
    <t>Công trình, dự án chuyển  mục đích sử dụng đất</t>
  </si>
  <si>
    <t xml:space="preserve"> Đất trồng cây lâu năm</t>
  </si>
  <si>
    <t>2.3.6</t>
  </si>
  <si>
    <t>Kế hoạch cho thuê đất, cấp giấy CN QSD đất</t>
  </si>
  <si>
    <t>Kế hoạch số 22/KH-UBND ngày 09/02/2021 của UBND huyện Kon Rẫy</t>
  </si>
  <si>
    <t>Nghị quyết số 07/NQ-HĐND ngày 10/07/2017 HĐND huyện Kon Rẫy;Kế hoạch số 22/KH-UBND ngày 09/02/2021 của UBND huyện Kon Rẫy</t>
  </si>
  <si>
    <t>Nghị Quyết số 46/NQ-HĐND ngày 16/12/2022 của HĐND huyện; Quyết định số 1346/QĐ-UBND ngày 21/12/2022 của UBND huyện Kon Rẫy</t>
  </si>
  <si>
    <t xml:space="preserve">Kế hoạch cho thuê đất, cấp giấy CN QSD để trồng rừng sản xuất </t>
  </si>
  <si>
    <t>Dự án khai thác khoáng sản đất làm vật liệu san lấp thuộc thôn Đăk Puih, xã Đăk Tờ Re  (mã BS quy hoạch BS20) Công ty TNHH Đầu tư Xây dựng và thương mại Tiến Dung Kon Tum</t>
  </si>
  <si>
    <t>Quyết định số 1094/QĐ- UBND ngày 24/11/2021 của UBND tỉnh Kon Tum</t>
  </si>
  <si>
    <t>Dự án khai thác khoáng sản cát làm vật liệu xây dựng thông thường tại điểm mỏ thuộc thôn 3, xã Đăk Tơ Lung, huyện Kon Rẫy, tỉnh Kon Tum (số hiệu quy hoạch BS02)Công ty TNHH Phú Thành Tiến Phát</t>
  </si>
  <si>
    <t>Quyết định số 159/QĐ-UBND ngày 4/4/2022 của Ủy ban nhân dân tỉnh Kon Tum</t>
  </si>
  <si>
    <t>Dự án khai thác khoáng sản đá làm vật liệu xây dựng thông thường tại điểm mỏ thuộc thôn Đăk Puih, xã Đăk Tờ Re (số hiệu quy hoạch BS06) - Công ty TNHH Tư vấn công trình Gia Hưng</t>
  </si>
  <si>
    <t>Quyết định số 161/QĐ-UBND ngày 04/04/2022 của UBND tỉnh Kon Tum</t>
  </si>
  <si>
    <t>Dự án khai thác khoáng sản cát làm vật liệu xây dựng thông thường và bãi tập kết tại 2 vị trí  thôn 10,11,12 xã Đắk Ruồng  và Thôn 1 xã Tân Lập (Doanh nghiệp Tư nhân Đăk Tân Lập)</t>
  </si>
  <si>
    <t>Quyết định số 164/QĐ-UBND ngày 04/04/2022 của UBND tỉnh Kon Tum</t>
  </si>
  <si>
    <t>Dự án khoáng sản cát, sạn, sỏi làm vật liệu xây dựng thông thường tại điểm mỏ thuộc thôn 1, thôn 2 xã Tân Lập và thôn 10, thôn 11 xã Đăk Ruồng, huyện Kon Rẫy, tỉnh Kon Tum - Công ty TNHH ĐTXD khai thác khoáng sản Thái Sơn</t>
  </si>
  <si>
    <t>Giấy phép khai thác khoáng sản số 153/GP-UBND ngày 21/02/2020 của UBND tỉnh Kon Tum</t>
  </si>
  <si>
    <t>2.3.5</t>
  </si>
  <si>
    <t>2.3.7</t>
  </si>
  <si>
    <t>2.3.8</t>
  </si>
  <si>
    <t>54-DR</t>
  </si>
  <si>
    <t>2,12-DTLu</t>
  </si>
  <si>
    <t>20-TL;21-DR</t>
  </si>
  <si>
    <t>Giấy phép số 701/GP-UBND ngày 27/7/2020 của UBND tỉnh Kon Tum</t>
  </si>
  <si>
    <t>11;14-TT</t>
  </si>
  <si>
    <t>Giấy phép khai thác khoáng sản số 310/GP-UBND ngày 03/04/2020 của UBND tỉnh Kon Tum; Quyết định số 137/QĐ-UBND ngày 18/04/2023 của UBND tỉnh</t>
  </si>
  <si>
    <t>Dự án khai thác cát làm vật liệu xây dựng thông thường tại điểm mỏ thuộc thôn 5, xã Đăk Rve (số hiệu quy hoạch số 135) - Công ty TNHH MTV Thiên Đạt Kon Rẫy</t>
  </si>
  <si>
    <t>Khu phụ trợ Dự án khai thác Đá làm VLXD thông thường tại mỏ đá thôn 12, xã Đăk Ruồng (tại điểm mỏ 140) Công ty Cổ phần kinh doanh thương mại và vật liệu xây dựng Tây Nguyên</t>
  </si>
  <si>
    <t>Dự án khai thác Đá làm VLXD thông thường tại mỏ đá thôn 12, xã Đăk Ruồng (tại điểm mỏ 140) Công ty Cổ phần kinh doanh thương mại và vật liệu xây dựng Tây Nguyên</t>
  </si>
  <si>
    <t>13-DR</t>
  </si>
  <si>
    <t>Đánh giá kết quả thực hiện</t>
  </si>
  <si>
    <t>Đã thực hiện (dự kiến 31/12/2023)</t>
  </si>
  <si>
    <t>Chưa thực hiện chuyển sang 2024</t>
  </si>
  <si>
    <t>Hủy bỏ không thực hiện</t>
  </si>
  <si>
    <t>Phụ lục 01</t>
  </si>
  <si>
    <t>ĐÁNH GIÁ KẾT QUẢ THỰC HIỆN KẾ HOẠCH SỬ DỤNG ĐẤT 2023</t>
  </si>
  <si>
    <t>X</t>
  </si>
  <si>
    <t>Công văn 3436/CAT-PH10 ngày 3/11/2022 của công an tỉnh về việc đăng ký danh mục công trình năm 2023; Nghị quyết 24/NQ-HĐND ngày 14/7/2023 của HĐND huyện</t>
  </si>
  <si>
    <t>đã điều CHỈNH LẠI DIỆN TÍCH</t>
  </si>
  <si>
    <t xml:space="preserve"> Quyết định số 327/QĐ -UBND ngày 20/06/2023 của UBND tỉnh Kon Tum</t>
  </si>
  <si>
    <t>đã chuyển  được 0.1 ha còn lại chuyển qua 2024</t>
  </si>
  <si>
    <t>chuyển được 0.15ha còn lại chuyển sang 2024</t>
  </si>
  <si>
    <t>chuyển được0.03ha còn lại chuyển sang 2024</t>
  </si>
  <si>
    <t>chuyển được0.01ha còn lại chuyển sang 2023</t>
  </si>
  <si>
    <t>Chợ Tại thôn 3 xã Tân Lập gắn với phát triển khu dân cư, phát triển khu dân cư, phát triển thương mại, dịch vụ; phát triển quỹ đất để đấu giá, tạo nguồn vốn đầu tư cơ sở hạ tầng trên địa bàn huyện</t>
  </si>
  <si>
    <t>Tên mới đăng ký kế hoạch 2024</t>
  </si>
  <si>
    <t xml:space="preserve">Nghị quyết 37/NQ-HĐND ngày 13/7/2023 của HĐND tỉnh; Công văn 2666/CAT-PH10 ngày 10/8/2023 của công an tỉnh về việc đăng ký danh mục công trình năm 2024; </t>
  </si>
  <si>
    <t>Cập nhật theo số liệu báo cáo phòng nông nghiệp và số liệu trồng rừng qua các năm</t>
  </si>
  <si>
    <t>DANH MỤC ĐĂNG KÝ  KẾ HOẠCH SỬ DỤNG ĐẤT 2024</t>
  </si>
  <si>
    <t>Nhà làm việc ban chỉ huy quân sự Xã Đắk Pne (ĐQH9)</t>
  </si>
  <si>
    <t>33-DPN</t>
  </si>
  <si>
    <t>Xây dựng Hạt Kiểm lâm Kon Rẫy, thuộc dự án "Nâng cao năng lực phòng cháy, chữa cháy rừng cho lực lượng kiểm lâm tỉnh Kon Tum giai đoạn 2021 - 2025".(Đất trụ sở khu quy hoạch chung thị trấn huyện lỵ)</t>
  </si>
  <si>
    <t>Quyết định số 875/QĐ-UBND ngày 30 tháng 12 năm 2022 của Ủy ban nhân dân tỉnh về việc giao chi tiết kế hoạch đầu tư nguồn vốn ngân sách trung ương năm 2023</t>
  </si>
  <si>
    <t>Có danh sách kèm theo</t>
  </si>
  <si>
    <t>15-DTLu</t>
  </si>
  <si>
    <t>Trường mầm non xã Đăk Tơ Lung</t>
  </si>
  <si>
    <t>Chuyển mục đích sử dụng đất từ đất nông nghiệp sang đất thương mại dịch vụ của hộ gia đình cá nhân</t>
  </si>
  <si>
    <t>Chuyển mục đích sử dụng đất từ đất nông nghiệp sang đất  nông nghiệp khác của hộ gia đình cá nhân</t>
  </si>
  <si>
    <t>Đất chuyển mục đích sang đất ở tại Nông thôn</t>
  </si>
  <si>
    <t>Cấp giấy chứng nhận quyền sử dụng đất TrườngTHCS Đăk Tờ Re</t>
  </si>
  <si>
    <t>Xã Đăk Tờ Re</t>
  </si>
  <si>
    <t>Đường nội thôn 5, thị trấn Đăk Rve</t>
  </si>
  <si>
    <t>Nâng cấp, mở rộng đường ĐH 26  (Quốc Lộ 24 cũ)</t>
  </si>
  <si>
    <t>CẬP NHẬT THEO QĐ GIAO ĐẤT</t>
  </si>
  <si>
    <t>GIỮ NGUYÊN DIỆN TÍCH KO THAY ĐỔI</t>
  </si>
  <si>
    <t>Quyết định 278/QĐ-UBND ngày 22/03/2018 của UBND tỉnh ; Quyết định số 794/QĐ-UBND ngày 09/12/2022 của UBND tỉnh Kon Tum về việc giao chi tiết Kế hoạch đầu tư công nguồn ngân sách địa phương năm 2023 tỉnh Kon Tum.</t>
  </si>
  <si>
    <t>Kênh</t>
  </si>
  <si>
    <t>Năm thực hiện</t>
  </si>
  <si>
    <t>Năm 2024</t>
  </si>
  <si>
    <t>Hồ Chứa nước Đăk Pô Kei (giai đoạn 2) hợp phần kênh</t>
  </si>
  <si>
    <t>Thực hiện đấu giá các lô đất để thực hiện dự án tại khu vực chợ nông thôn xã Tân Lập (Chợ Tại thôn 3 xã Tân Lập gắn với phát triển khu dân cư, phát triển khu dân cư, phát triển thương mại, dịch vụ; phát triển quỹ đất để đấu giá, tạo nguồn vốn đầu tư cơ sở hạ tầng trên địa bàn huyện)</t>
  </si>
  <si>
    <t>Xây dựng trạm Quản lý bảo vệ rừng Đăk Pne</t>
  </si>
  <si>
    <t xml:space="preserve">Công trình: Hồ chứa nước Đăk PoKei, huyện Kon Rẫy (Giai đoạn 2) Hạng mục: Kênh DOD2-3  </t>
  </si>
  <si>
    <t xml:space="preserve">Căn cứ Quyết định số 1211/QĐ-UBND ngày 31/10/2018 của UBND tỉnh Kon Tum phê duyệt Báo cáo nghiên cứu khả thi xây dựng công trình Hồ chứa nước Đăk PoKei. 
 Căn cứ Quyết định số 794/QĐ-UBND ngày 09/12/2022 của UBND tỉnh Kon Tum về việc giao chi tiết Kế hoạch đầu tư công nguồn ngân sách địa phương năm 2023 tỉnh Kon Tum.
</t>
  </si>
  <si>
    <t xml:space="preserve">Công trình: Hồ chứa nước Đăk PoKei, huyện Kon Rẫy (Giai đoạn 1) </t>
  </si>
  <si>
    <t>Kiêm tra lại loại đất</t>
  </si>
  <si>
    <t>DANH MỤC CÔNG TRÌNH DỰ ÁN ĐÃ THỰC HIỆN KẾ HOẠCH SỬ DỤNG ĐẤT 2023</t>
  </si>
  <si>
    <t>DANH MỤC CÔNG TRÌNH DỰ ÁN KẾ HOẠCH SỬ DỤNG ĐẤT 2024</t>
  </si>
  <si>
    <t>Đơn vị tính: ha</t>
  </si>
  <si>
    <t>Sử dụng vào các loại đất</t>
  </si>
  <si>
    <t>Địa điểm 
(đến cấp xã)</t>
  </si>
  <si>
    <t xml:space="preserve">
Vị trí trên bản đồ địa chính (tờ bản đồ số, thửa số) hoặc vị trí trên bản đồ hiện trạng sử dụng đất cấp xã
</t>
  </si>
  <si>
    <t>Cơ sở pháp lý</t>
  </si>
  <si>
    <t>(5)=(6)+(7)</t>
  </si>
  <si>
    <t>(7)=(8)+…(20)</t>
  </si>
  <si>
    <t>Xây mới đường giao thông nội thôn Kon Long nhánh 2, xã Đăk Tơ Lung</t>
  </si>
  <si>
    <t>daktolung</t>
  </si>
  <si>
    <t>Thôn Kon Long</t>
  </si>
  <si>
    <t xml:space="preserve"> Đường trục chính đi KSX đi nước Pôm (t.6)</t>
  </si>
  <si>
    <t>Thôn 6</t>
  </si>
  <si>
    <t xml:space="preserve">Quyết định 1159/QĐ-UBND ngày 31/10/2017 </t>
  </si>
  <si>
    <t>Đường đi KSX Thôn 6 (Kon Cheo Leo đoạn nối tiếp)</t>
  </si>
  <si>
    <t>dakrve</t>
  </si>
  <si>
    <t>tanlap</t>
  </si>
  <si>
    <t>Thôn 2,3</t>
  </si>
  <si>
    <t>Công văn 1080/UBND-TH ngày 08/10/2020 của UBND huyện Kon Rẫy</t>
  </si>
  <si>
    <t>Đường hai đầu cầu treo Đăk Long (thôn 2)</t>
  </si>
  <si>
    <t>dakpne</t>
  </si>
  <si>
    <t>Thôn 2</t>
  </si>
  <si>
    <t>QĐ 1211/QĐ -UBND ngày 30/10/2019</t>
  </si>
  <si>
    <t>Đường đi khu sản xuất  (Thôn 4)</t>
  </si>
  <si>
    <t>Thôn 4</t>
  </si>
  <si>
    <t>Đường đi khu sản xuất Đăk Nâm (đoạn nối tiếp)</t>
  </si>
  <si>
    <t>Đường đi khu sản xuất Đăk BLót (Thôn 4)</t>
  </si>
  <si>
    <t>Đường giao thông đi khu sản xuất thôn 9 xã Đăk Tơ Re</t>
  </si>
  <si>
    <t xml:space="preserve">Xã Đăk Tơ Re </t>
  </si>
  <si>
    <t>daktore</t>
  </si>
  <si>
    <t>Thôn 9</t>
  </si>
  <si>
    <t xml:space="preserve"> Quyết định số 994/QĐ-UBND ngày 29/9/2017 của UBND tỉnh Kon Tum</t>
  </si>
  <si>
    <t>Đường đi khu sản xuất thôn 2 xã Đăk Tơ Re</t>
  </si>
  <si>
    <t>Quyết định 1134/QĐ-UBND ngày 30/01/2017 UBND tỉnh Kon Tum</t>
  </si>
  <si>
    <t>Thôn 5</t>
  </si>
  <si>
    <t>Đường hai đầu cầu treo  (thôn 6)</t>
  </si>
  <si>
    <t>dakruong</t>
  </si>
  <si>
    <t>Bãi xử lý chất thải rắn tập trung huyện Kon Rẫy</t>
  </si>
  <si>
    <t>Quyết định số 1016/QĐ-UBND ngày 23/09/2019</t>
  </si>
  <si>
    <t>Vùng trồng cây dược liệu Đinh Lăng</t>
  </si>
  <si>
    <t>Thôn 3</t>
  </si>
  <si>
    <t>Công văn số 746/CV-UBND ngày 19/11/2018</t>
  </si>
  <si>
    <t>Dự án  trồng rừng nguyên liệu và cây ăn trái theo chuỗi giá trị gia tăng</t>
  </si>
  <si>
    <t>Công văn số 05/CV-HTX - TD-CN ngày 25/12/2019</t>
  </si>
  <si>
    <t>Quyết định số 735/QĐ-KTTVQG ngày 28/10/2010 v/v phê duyệt báo cáo KT-KT xây dựng công trình Đầu tư đồng bộ Trạm thủy văn Đắk Mốt, Trạm thủy văn konPlong thuộc đài khí tượng thủy văn Khu vực Tây nguyên của Trung tâm Khí tượng thủy văn Quốc gia</t>
  </si>
  <si>
    <t>Thôn 13</t>
  </si>
  <si>
    <t xml:space="preserve">Trang trại trồng trọt tại thôn 1, xã Đăk PNe </t>
  </si>
  <si>
    <t>xã Đăk PNe</t>
  </si>
  <si>
    <t>Thôn 1</t>
  </si>
  <si>
    <t>Diện tích</t>
  </si>
  <si>
    <t>DANH MỤC CÔNG TRÌNH, DỰ ÁN 3 NĂM CHƯA THỰC HIỆN ĐỀ NGHỊ HUỶ BỎ</t>
  </si>
  <si>
    <t>(Danh mục đã được phê duyệt tại quyết định số: 118/QĐ-UBND ngày 18 /02 /2021 của UBND tỉnh Kon Tum)</t>
  </si>
  <si>
    <t>3 năm chưa thực hiện chuyển 2024</t>
  </si>
  <si>
    <t>2021-2024</t>
  </si>
  <si>
    <t>DANH MỤC CÔNG TRÌNH DỰ ÁN KẾ HOẠCH SỬ DỤNG ĐẤT 3 NĂM CHƯA THỰC HIỆN CHUYỂN SANG NĂM 2024</t>
  </si>
  <si>
    <t>Phụ lục 03</t>
  </si>
  <si>
    <t>Ghi Chú chỉnh sửa diện  ngày 22-9-2023</t>
  </si>
  <si>
    <t>Trồng rừng sản xuất theo kế hoạch phát triển rừng (BQL rừng Phòng hộ Kon Rẫy)</t>
  </si>
  <si>
    <t>điều chỉnh diện tích( 700 m2)</t>
  </si>
  <si>
    <t>Kế koạch số 451/KH-UBND ngày 18/12/2022 của UBND tỉnh Kon Tum</t>
  </si>
  <si>
    <t>sai mã QH</t>
  </si>
  <si>
    <t>20 ha trồng trên diện tích đất Lâm nghiệp</t>
  </si>
  <si>
    <t>15 ha trồng trên diện tích đất Lâm nghiệp</t>
  </si>
  <si>
    <t>22 ha trồng trên diện tích đất Lâm nghiệp</t>
  </si>
  <si>
    <t>RPH trồng trên diện tích đất Lâm nghiệp Xem lại</t>
  </si>
  <si>
    <t xml:space="preserve"> trồng trên diện tích đất Lâm nghiệp</t>
  </si>
  <si>
    <t xml:space="preserve"> TrườngTHCS Đăk Tờ Re</t>
  </si>
  <si>
    <t>Biểu 10/CH</t>
  </si>
  <si>
    <t>năm 2024 mới thực hiện</t>
  </si>
  <si>
    <t>thực hiện xong trong năm 2023</t>
  </si>
  <si>
    <t>3 năm chưa thực hiện hủy bỏ</t>
  </si>
  <si>
    <t>đánh giá dự kiến đến 31/12 2023 xong (không chuyển tiếp sang năm 2024</t>
  </si>
  <si>
    <t>Để ý trong báo cáo chưa chỉnh lại diện tích</t>
  </si>
  <si>
    <t>DANH MỤC CÔNG TRÌNH DỰ ÁN KẾ HOẠCH SỬ DỤNG ĐẤT 2023 CHƯA THỰC HIỆN CHUYỂN 2024</t>
  </si>
  <si>
    <t>Vị Trí trên bản đồ</t>
  </si>
  <si>
    <t xml:space="preserve">Danh mục các dự án đầu tư công thuộc thẩm quyền của Hội đồng nhân dân tỉnh chấp thuận mà phải thu hồi đất </t>
  </si>
  <si>
    <t>đã thông qua hội đồng</t>
  </si>
  <si>
    <t>2.1.3</t>
  </si>
  <si>
    <t>2.1.2.2.5</t>
  </si>
  <si>
    <t>2.1.2.2.6</t>
  </si>
  <si>
    <t>bỏ đăng ký làm nhà máy vật liệu không nung</t>
  </si>
  <si>
    <t>cập nhật theo hiện trạng ko chu chuyển loại đất</t>
  </si>
  <si>
    <t>chuyển lại chưa thực hiện</t>
  </si>
  <si>
    <t>Hồ chứa nước Đăk PoKei, huyện Kon Rẫy. (Giai đoạn 2)</t>
  </si>
  <si>
    <t>sửa tên</t>
  </si>
  <si>
    <t>chỉnh lại diện tích</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</si>
</sst>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3" formatCode="_(* #,##0.00_);_(* \(#,##0.00\);_(* &quot;-&quot;??_);_(@_)"/>
    <numFmt numFmtId="164" formatCode="#,##0\ &quot;₫&quot;;[Red]\-#,##0\ &quot;₫&quot;"/>
    <numFmt numFmtId="165" formatCode="_-* #,##0\ &quot;₫&quot;_-;\-* #,##0\ &quot;₫&quot;_-;_-* &quot;-&quot;\ &quot;₫&quot;_-;_-@_-"/>
    <numFmt numFmtId="166" formatCode="_-* #,##0.00\ _₫_-;\-* #,##0.00\ _₫_-;_-* &quot;-&quot;??\ _₫_-;_-@_-"/>
    <numFmt numFmtId="167" formatCode="_-* #,##0_-;\-* #,##0_-;_-* &quot;-&quot;_-;_-@_-"/>
    <numFmt numFmtId="168" formatCode="_-* #,##0.00_-;\-* #,##0.00_-;_-* &quot;-&quot;??_-;_-@_-"/>
    <numFmt numFmtId="169" formatCode="0.0"/>
    <numFmt numFmtId="170" formatCode="#,##0.00;[Red]#,##0.00"/>
    <numFmt numFmtId="171" formatCode="_-&quot;$&quot;* #,##0_-;\-&quot;$&quot;* #,##0_-;_-&quot;$&quot;* &quot;-&quot;_-;_-@_-"/>
    <numFmt numFmtId="172" formatCode="_-&quot;$&quot;* #,##0.00_-;\-&quot;$&quot;* #,##0.00_-;_-&quot;$&quot;* &quot;-&quot;??_-;_-@_-"/>
    <numFmt numFmtId="173" formatCode="\$#,##0\ ;\(\$#,##0\)"/>
    <numFmt numFmtId="174" formatCode="#,###"/>
    <numFmt numFmtId="175" formatCode="0##,###.00"/>
    <numFmt numFmtId="176" formatCode="&quot;\&quot;#,##0;[Red]&quot;\&quot;&quot;\&quot;\-#,##0"/>
    <numFmt numFmtId="177" formatCode="&quot;\&quot;#,##0.00;[Red]&quot;\&quot;&quot;\&quot;&quot;\&quot;&quot;\&quot;&quot;\&quot;&quot;\&quot;\-#,##0.00"/>
    <numFmt numFmtId="178" formatCode="&quot;\&quot;#,##0.00;[Red]&quot;\&quot;\-#,##0.00"/>
    <numFmt numFmtId="179" formatCode="&quot;\&quot;#,##0;[Red]&quot;\&quot;\-#,##0"/>
    <numFmt numFmtId="180" formatCode="&quot;$&quot;\ #,##0;[Red]\-&quot;$&quot;\ #,##0"/>
    <numFmt numFmtId="181" formatCode="_(* #,##0.0_);_(* \(#,##0.0\);_(* &quot;-&quot;??_);_(@_)"/>
    <numFmt numFmtId="182" formatCode="0.0000000000"/>
    <numFmt numFmtId="183" formatCode="#,##0.0000;[Red]#,##0.0000"/>
    <numFmt numFmtId="184" formatCode="0.000"/>
    <numFmt numFmtId="185" formatCode="#,##0.000;[Red]#,##0.000"/>
    <numFmt numFmtId="186" formatCode="_(* #,##0.0000_);_(* \(#,##0.0000\);_(* &quot;-&quot;??_);_(@_)"/>
    <numFmt numFmtId="187" formatCode="0_);\(0\)"/>
    <numFmt numFmtId="188" formatCode="_(* #,##0_);_(* \(#,##0\);_(* &quot;-&quot;??_);_(@_)"/>
    <numFmt numFmtId="189" formatCode="_(* #,##0.00000_);_(* \(#,##0.00000\);_(* &quot;-&quot;??_);_(@_)"/>
  </numFmts>
  <fonts count="120">
    <font>
      <sz val="14"/>
      <color theme="1"/>
      <name val="Times New Roman"/>
      <family val="2"/>
    </font>
    <font>
      <sz val="11"/>
      <color theme="1"/>
      <name val="Calibri"/>
      <family val="2"/>
      <charset val="163"/>
      <scheme val="minor"/>
    </font>
    <font>
      <sz val="11"/>
      <color theme="1"/>
      <name val="Calibri"/>
      <family val="2"/>
      <charset val="163"/>
      <scheme val="minor"/>
    </font>
    <font>
      <sz val="14"/>
      <color theme="1"/>
      <name val="Times New Roman"/>
      <family val="2"/>
    </font>
    <font>
      <sz val="11"/>
      <color theme="1"/>
      <name val="Times New Roman"/>
      <family val="2"/>
      <charset val="163"/>
    </font>
    <font>
      <i/>
      <sz val="14"/>
      <name val="Times New Roman"/>
      <family val="1"/>
      <charset val="163"/>
    </font>
    <font>
      <i/>
      <sz val="14"/>
      <name val="Times New Roman"/>
      <family val="2"/>
    </font>
    <font>
      <b/>
      <sz val="14"/>
      <name val="Times New Roman"/>
      <family val="1"/>
    </font>
    <font>
      <i/>
      <sz val="14"/>
      <name val="Times New Roman"/>
      <family val="1"/>
    </font>
    <font>
      <sz val="10"/>
      <name val="Arial"/>
      <family val="2"/>
    </font>
    <font>
      <i/>
      <sz val="14"/>
      <name val="Times New Roman"/>
      <family val="2"/>
      <charset val="163"/>
    </font>
    <font>
      <sz val="11"/>
      <color theme="1"/>
      <name val="Calibri"/>
      <family val="2"/>
      <scheme val="minor"/>
    </font>
    <font>
      <sz val="11"/>
      <color theme="1"/>
      <name val="Calibri"/>
      <family val="2"/>
      <charset val="163"/>
      <scheme val="minor"/>
    </font>
    <font>
      <sz val="14"/>
      <name val="Times New Roman"/>
      <family val="2"/>
    </font>
    <font>
      <b/>
      <sz val="14"/>
      <name val="Times New Roman"/>
      <family val="2"/>
    </font>
    <font>
      <sz val="14"/>
      <color rgb="FFFF0000"/>
      <name val="Times New Roman"/>
      <family val="2"/>
    </font>
    <font>
      <sz val="14"/>
      <name val="Times New Roman"/>
      <family val="1"/>
    </font>
    <font>
      <sz val="14"/>
      <name val="Times New Roman"/>
      <family val="2"/>
      <charset val="163"/>
    </font>
    <font>
      <b/>
      <sz val="14"/>
      <name val="Times New Roman"/>
      <family val="2"/>
      <charset val="163"/>
    </font>
    <font>
      <b/>
      <sz val="14"/>
      <name val="Times New Roman"/>
      <family val="1"/>
      <charset val="163"/>
    </font>
    <font>
      <sz val="14"/>
      <name val="Calibri"/>
      <family val="2"/>
      <scheme val="minor"/>
    </font>
    <font>
      <sz val="14"/>
      <color rgb="FF0070C0"/>
      <name val="Times New Roman"/>
      <family val="2"/>
    </font>
    <font>
      <b/>
      <sz val="14"/>
      <color theme="1"/>
      <name val="Times New Roman"/>
      <family val="1"/>
    </font>
    <font>
      <sz val="12"/>
      <name val="Times New Roman"/>
      <family val="1"/>
    </font>
    <font>
      <sz val="12"/>
      <name val=".VnTime"/>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1"/>
      <color indexed="8"/>
      <name val="Calibri"/>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0"/>
      <name val=".VnTime"/>
      <family val="2"/>
    </font>
    <font>
      <b/>
      <sz val="10"/>
      <name val=".VnTimeH"/>
      <family val="2"/>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charset val="129"/>
    </font>
    <font>
      <sz val="12"/>
      <name val="VNI-Times"/>
    </font>
    <font>
      <sz val="8"/>
      <name val="Arial"/>
      <family val="2"/>
    </font>
    <font>
      <b/>
      <sz val="12"/>
      <name val="Arial"/>
      <family val="2"/>
    </font>
    <font>
      <b/>
      <sz val="14"/>
      <name val=".VnTimeH"/>
      <family val="2"/>
    </font>
    <font>
      <u/>
      <sz val="9"/>
      <color indexed="12"/>
      <name val=".VnTime"/>
      <family val="2"/>
    </font>
    <font>
      <sz val="10"/>
      <name val=".VnAvant"/>
      <family val="2"/>
    </font>
    <font>
      <sz val="12"/>
      <name val="Arial"/>
      <family val="2"/>
    </font>
    <font>
      <sz val="12"/>
      <name val="VNtimes new roman"/>
      <family val="2"/>
    </font>
    <font>
      <sz val="14"/>
      <name val="System"/>
      <family val="2"/>
    </font>
    <font>
      <sz val="14"/>
      <name val="뼻뮝"/>
      <family val="3"/>
      <charset val="129"/>
    </font>
    <font>
      <sz val="12"/>
      <name val="바탕체"/>
      <family val="3"/>
    </font>
    <font>
      <sz val="12"/>
      <name val="뼻뮝"/>
      <family val="1"/>
      <charset val="129"/>
    </font>
    <font>
      <sz val="9"/>
      <name val="Arial"/>
      <family val="2"/>
    </font>
    <font>
      <sz val="12"/>
      <name val="바탕체"/>
      <family val="1"/>
      <charset val="129"/>
    </font>
    <font>
      <sz val="10"/>
      <name val="굴림체"/>
      <family val="3"/>
      <charset val="129"/>
    </font>
    <font>
      <sz val="12"/>
      <name val="Courier"/>
      <family val="3"/>
    </font>
    <font>
      <sz val="10"/>
      <name val=" "/>
      <family val="1"/>
      <charset val="136"/>
    </font>
    <font>
      <sz val="10"/>
      <name val="Arial"/>
      <family val="2"/>
      <charset val="163"/>
    </font>
    <font>
      <sz val="12"/>
      <name val=".VnArial"/>
      <family val="2"/>
    </font>
    <font>
      <sz val="11"/>
      <name val="VNtimes new roman"/>
      <family val="2"/>
    </font>
    <font>
      <b/>
      <sz val="18"/>
      <name val="Arial"/>
      <family val="2"/>
    </font>
    <font>
      <sz val="11"/>
      <color indexed="8"/>
      <name val="Times New Roman"/>
      <family val="2"/>
      <charset val="163"/>
    </font>
    <font>
      <sz val="12"/>
      <color theme="1"/>
      <name val="Times New Roman"/>
      <family val="2"/>
    </font>
    <font>
      <sz val="8"/>
      <name val="Times New Roman"/>
      <family val="2"/>
    </font>
    <font>
      <sz val="14"/>
      <name val="Times New Roman"/>
      <family val="1"/>
      <charset val="163"/>
    </font>
    <font>
      <i/>
      <sz val="14"/>
      <name val="Calibri"/>
      <family val="2"/>
      <scheme val="minor"/>
    </font>
    <font>
      <b/>
      <sz val="14"/>
      <name val="Calibri"/>
      <family val="2"/>
      <scheme val="minor"/>
    </font>
    <font>
      <i/>
      <sz val="14"/>
      <color rgb="FFFF0000"/>
      <name val="Times New Roman"/>
      <family val="1"/>
      <charset val="163"/>
    </font>
    <font>
      <i/>
      <sz val="14"/>
      <color rgb="FFFF0000"/>
      <name val="Times New Roman"/>
      <family val="1"/>
    </font>
    <font>
      <i/>
      <sz val="14"/>
      <color rgb="FFFF0000"/>
      <name val="Times New Roman"/>
      <family val="2"/>
    </font>
    <font>
      <i/>
      <sz val="14"/>
      <color rgb="FFFF0000"/>
      <name val="Times New Roman"/>
      <family val="2"/>
      <charset val="163"/>
    </font>
    <font>
      <i/>
      <sz val="14"/>
      <color rgb="FFFF0000"/>
      <name val="Calibri"/>
      <family val="2"/>
      <scheme val="minor"/>
    </font>
    <font>
      <sz val="14"/>
      <color rgb="FFFF0000"/>
      <name val="Times New Roman"/>
      <family val="1"/>
      <charset val="163"/>
    </font>
    <font>
      <sz val="14"/>
      <color rgb="FFFF0000"/>
      <name val="Times New Roman"/>
      <family val="1"/>
    </font>
    <font>
      <b/>
      <i/>
      <sz val="14"/>
      <name val="Times New Roman"/>
      <family val="2"/>
    </font>
    <font>
      <sz val="14"/>
      <color theme="1"/>
      <name val="Times New Roman"/>
      <family val="1"/>
    </font>
    <font>
      <i/>
      <sz val="14"/>
      <color theme="1"/>
      <name val="Times New Roman"/>
      <family val="1"/>
    </font>
    <font>
      <i/>
      <sz val="14"/>
      <color rgb="FFC00000"/>
      <name val="Times New Roman"/>
      <family val="1"/>
    </font>
    <font>
      <sz val="14"/>
      <color rgb="FFC00000"/>
      <name val="Times New Roman"/>
      <family val="1"/>
    </font>
    <font>
      <i/>
      <sz val="14"/>
      <color rgb="FFC00000"/>
      <name val="Times New Roman"/>
      <family val="1"/>
      <charset val="163"/>
    </font>
    <font>
      <i/>
      <sz val="14"/>
      <color rgb="FFC00000"/>
      <name val="Times New Roman"/>
      <family val="2"/>
    </font>
    <font>
      <i/>
      <sz val="14"/>
      <color rgb="FFC00000"/>
      <name val="Times New Roman"/>
      <family val="2"/>
      <charset val="163"/>
    </font>
    <font>
      <sz val="14"/>
      <color rgb="FFC00000"/>
      <name val="Calibri"/>
      <family val="2"/>
      <scheme val="minor"/>
    </font>
    <font>
      <i/>
      <sz val="14"/>
      <color rgb="FFC00000"/>
      <name val="Calibri"/>
      <family val="2"/>
      <scheme val="minor"/>
    </font>
    <font>
      <sz val="14"/>
      <color rgb="FFC00000"/>
      <name val="Times New Roman"/>
      <family val="1"/>
      <charset val="163"/>
    </font>
    <font>
      <i/>
      <sz val="12"/>
      <name val="Times New Roman"/>
      <family val="1"/>
      <charset val="163"/>
    </font>
    <font>
      <i/>
      <sz val="13"/>
      <color theme="1"/>
      <name val="Times New Roman"/>
      <family val="1"/>
    </font>
    <font>
      <b/>
      <i/>
      <sz val="14"/>
      <color rgb="FFFF0000"/>
      <name val="Times New Roman"/>
      <family val="2"/>
    </font>
    <font>
      <i/>
      <sz val="13"/>
      <color rgb="FFFF0000"/>
      <name val="Times New Roman"/>
      <family val="1"/>
    </font>
    <font>
      <i/>
      <sz val="13"/>
      <name val="Times New Roman"/>
      <family val="1"/>
    </font>
    <font>
      <sz val="14"/>
      <color rgb="FFFF0000"/>
      <name val="Calibri"/>
      <family val="2"/>
      <scheme val="minor"/>
    </font>
    <font>
      <b/>
      <i/>
      <sz val="14"/>
      <name val="Times New Roman"/>
      <family val="1"/>
    </font>
    <font>
      <i/>
      <sz val="13"/>
      <name val="Times New Roman"/>
      <family val="1"/>
      <charset val="163"/>
    </font>
    <font>
      <b/>
      <i/>
      <sz val="14"/>
      <name val="Times New Roman"/>
      <family val="1"/>
      <charset val="163"/>
    </font>
    <font>
      <b/>
      <i/>
      <sz val="14"/>
      <name val="Times New Roman"/>
      <family val="2"/>
      <charset val="163"/>
    </font>
    <font>
      <b/>
      <i/>
      <sz val="14"/>
      <name val="Calibri"/>
      <family val="2"/>
      <scheme val="minor"/>
    </font>
    <font>
      <b/>
      <sz val="20"/>
      <name val="Times New Roman"/>
      <family val="2"/>
    </font>
    <font>
      <i/>
      <sz val="20"/>
      <name val="Times New Roman"/>
      <family val="1"/>
    </font>
    <font>
      <b/>
      <sz val="20"/>
      <name val="Times New Roman"/>
      <family val="1"/>
    </font>
    <font>
      <i/>
      <sz val="20"/>
      <name val="Calibri"/>
      <family val="2"/>
      <scheme val="minor"/>
    </font>
    <font>
      <sz val="11"/>
      <name val="Times New Roman"/>
      <family val="1"/>
    </font>
    <font>
      <b/>
      <sz val="12"/>
      <name val="Times New Roman"/>
      <family val="1"/>
    </font>
    <font>
      <i/>
      <sz val="12"/>
      <name val="Times New Roman"/>
      <family val="1"/>
    </font>
    <font>
      <sz val="10"/>
      <name val="Times New Roman"/>
      <family val="1"/>
    </font>
    <font>
      <b/>
      <sz val="11"/>
      <name val="Times New Roman"/>
      <family val="1"/>
    </font>
    <font>
      <i/>
      <sz val="11"/>
      <name val="Times New Roman"/>
      <family val="1"/>
    </font>
    <font>
      <sz val="11"/>
      <color theme="0"/>
      <name val="Times New Roman"/>
      <family val="1"/>
    </font>
    <font>
      <sz val="10"/>
      <color theme="0"/>
      <name val="Times New Roman"/>
      <family val="1"/>
    </font>
    <font>
      <sz val="9"/>
      <color theme="0"/>
      <name val="Times New Roman"/>
      <family val="1"/>
    </font>
    <font>
      <sz val="9"/>
      <name val="Times New Roman"/>
      <family val="1"/>
    </font>
  </fonts>
  <fills count="30">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50">
    <xf numFmtId="0" fontId="0" fillId="0" borderId="0"/>
    <xf numFmtId="0" fontId="4"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3" fillId="0" borderId="0"/>
    <xf numFmtId="0" fontId="4" fillId="0" borderId="0"/>
    <xf numFmtId="0" fontId="4" fillId="0" borderId="0"/>
    <xf numFmtId="0" fontId="2" fillId="0" borderId="0"/>
    <xf numFmtId="0" fontId="1" fillId="0" borderId="0"/>
    <xf numFmtId="0" fontId="1" fillId="0" borderId="0"/>
    <xf numFmtId="0" fontId="44" fillId="0" borderId="5" applyFont="0" applyAlignment="0">
      <alignment horizontal="left"/>
    </xf>
    <xf numFmtId="0" fontId="45" fillId="2" borderId="0"/>
    <xf numFmtId="0" fontId="46" fillId="2" borderId="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47" fillId="2" borderId="0"/>
    <xf numFmtId="0" fontId="48" fillId="0" borderId="0">
      <alignment wrapText="1"/>
    </xf>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6" fillId="13"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20" borderId="0" applyNumberFormat="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30" fillId="0" borderId="0"/>
    <xf numFmtId="0" fontId="27" fillId="4" borderId="0" applyNumberFormat="0" applyBorder="0" applyAlignment="0" applyProtection="0"/>
    <xf numFmtId="0" fontId="49" fillId="0" borderId="0"/>
    <xf numFmtId="0" fontId="50" fillId="0" borderId="0"/>
    <xf numFmtId="0" fontId="28" fillId="21" borderId="6" applyNumberFormat="0" applyAlignment="0" applyProtection="0"/>
    <xf numFmtId="0" fontId="29" fillId="22" borderId="7" applyNumberFormat="0" applyAlignment="0" applyProtection="0"/>
    <xf numFmtId="43" fontId="9" fillId="0" borderId="0" applyFont="0" applyFill="0" applyBorder="0" applyAlignment="0" applyProtection="0"/>
    <xf numFmtId="43" fontId="24" fillId="0" borderId="0" applyFont="0" applyFill="0" applyBorder="0" applyAlignment="0" applyProtection="0"/>
    <xf numFmtId="43" fontId="67" fillId="0" borderId="0" applyFont="0" applyFill="0" applyBorder="0" applyAlignment="0" applyProtection="0"/>
    <xf numFmtId="43" fontId="9" fillId="0" borderId="0" applyFont="0" applyFill="0" applyBorder="0" applyAlignment="0" applyProtection="0"/>
    <xf numFmtId="166" fontId="25" fillId="0" borderId="0" applyFont="0" applyFill="0" applyBorder="0" applyAlignment="0" applyProtection="0"/>
    <xf numFmtId="43" fontId="9" fillId="0" borderId="0" applyFont="0" applyFill="0" applyBorder="0" applyAlignment="0" applyProtection="0"/>
    <xf numFmtId="166" fontId="30" fillId="0" borderId="0" applyFont="0" applyFill="0" applyBorder="0" applyAlignment="0" applyProtection="0"/>
    <xf numFmtId="181" fontId="71" fillId="0" borderId="0" applyFont="0" applyFill="0" applyBorder="0" applyAlignment="0" applyProtection="0"/>
    <xf numFmtId="166" fontId="25" fillId="0" borderId="0" applyFont="0" applyFill="0" applyBorder="0" applyAlignment="0" applyProtection="0"/>
    <xf numFmtId="43" fontId="30" fillId="0" borderId="0" applyFont="0" applyFill="0" applyBorder="0" applyAlignment="0" applyProtection="0"/>
    <xf numFmtId="166" fontId="72" fillId="0" borderId="0" applyFont="0" applyFill="0" applyBorder="0" applyAlignment="0" applyProtection="0"/>
    <xf numFmtId="43" fontId="30" fillId="0" borderId="0" applyFont="0" applyFill="0" applyBorder="0" applyAlignment="0" applyProtection="0"/>
    <xf numFmtId="43" fontId="43" fillId="0" borderId="0" applyFont="0" applyFill="0" applyBorder="0" applyAlignment="0" applyProtection="0"/>
    <xf numFmtId="43" fontId="30"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173" fontId="9" fillId="0" borderId="0" applyFont="0" applyFill="0" applyBorder="0" applyAlignment="0" applyProtection="0"/>
    <xf numFmtId="182" fontId="69" fillId="0" borderId="0" applyFont="0" applyFill="0" applyBorder="0" applyAlignment="0" applyProtection="0"/>
    <xf numFmtId="182" fontId="69" fillId="0" borderId="0" applyFont="0" applyFill="0" applyBorder="0" applyAlignment="0" applyProtection="0"/>
    <xf numFmtId="173"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0" fontId="31" fillId="0" borderId="0" applyNumberForma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0" fontId="32" fillId="5" borderId="0" applyNumberFormat="0" applyBorder="0" applyAlignment="0" applyProtection="0"/>
    <xf numFmtId="38" fontId="51" fillId="23" borderId="0" applyNumberFormat="0" applyBorder="0" applyAlignment="0" applyProtection="0"/>
    <xf numFmtId="0" fontId="52" fillId="0" borderId="8" applyNumberFormat="0" applyAlignment="0" applyProtection="0">
      <alignment horizontal="left" vertical="center"/>
    </xf>
    <xf numFmtId="0" fontId="52" fillId="0" borderId="9">
      <alignment horizontal="left" vertical="center"/>
    </xf>
    <xf numFmtId="0" fontId="33" fillId="0" borderId="10" applyNumberFormat="0" applyFill="0" applyAlignment="0" applyProtection="0"/>
    <xf numFmtId="0" fontId="70" fillId="0" borderId="0" applyNumberFormat="0" applyFill="0" applyBorder="0" applyAlignment="0" applyProtection="0"/>
    <xf numFmtId="0" fontId="34" fillId="0" borderId="11" applyNumberFormat="0" applyFill="0" applyAlignment="0" applyProtection="0"/>
    <xf numFmtId="0" fontId="52" fillId="0" borderId="0" applyNumberFormat="0" applyFill="0" applyBorder="0" applyAlignment="0" applyProtection="0"/>
    <xf numFmtId="0" fontId="35" fillId="0" borderId="12" applyNumberFormat="0" applyFill="0" applyAlignment="0" applyProtection="0"/>
    <xf numFmtId="0" fontId="35" fillId="0" borderId="0" applyNumberFormat="0" applyFill="0" applyBorder="0" applyAlignment="0" applyProtection="0"/>
    <xf numFmtId="49" fontId="53" fillId="0" borderId="2">
      <alignment vertical="center"/>
    </xf>
    <xf numFmtId="0" fontId="54" fillId="0" borderId="0" applyNumberFormat="0" applyFill="0" applyBorder="0" applyAlignment="0" applyProtection="0">
      <alignment vertical="top"/>
      <protection locked="0"/>
    </xf>
    <xf numFmtId="0" fontId="36" fillId="8" borderId="6" applyNumberFormat="0" applyAlignment="0" applyProtection="0"/>
    <xf numFmtId="10" fontId="51" fillId="23" borderId="2" applyNumberFormat="0" applyBorder="0" applyAlignment="0" applyProtection="0"/>
    <xf numFmtId="0" fontId="37" fillId="0" borderId="13" applyNumberFormat="0" applyFill="0" applyAlignment="0" applyProtection="0"/>
    <xf numFmtId="174" fontId="55" fillId="0" borderId="14"/>
    <xf numFmtId="0" fontId="56" fillId="0" borderId="0" applyNumberFormat="0" applyFont="0" applyFill="0" applyAlignment="0"/>
    <xf numFmtId="0" fontId="38" fillId="24" borderId="0" applyNumberFormat="0" applyBorder="0" applyAlignment="0" applyProtection="0"/>
    <xf numFmtId="175" fontId="57" fillId="0" borderId="0"/>
    <xf numFmtId="175" fontId="57" fillId="0" borderId="0"/>
    <xf numFmtId="0" fontId="72" fillId="0" borderId="0"/>
    <xf numFmtId="0" fontId="11" fillId="0" borderId="0"/>
    <xf numFmtId="0" fontId="11" fillId="0" borderId="0"/>
    <xf numFmtId="0" fontId="11" fillId="0" borderId="0"/>
    <xf numFmtId="0" fontId="11" fillId="0" borderId="0"/>
    <xf numFmtId="0" fontId="11" fillId="0" borderId="0"/>
    <xf numFmtId="0" fontId="11" fillId="0" borderId="0"/>
    <xf numFmtId="0" fontId="72" fillId="0" borderId="0"/>
    <xf numFmtId="0" fontId="72" fillId="0" borderId="0"/>
    <xf numFmtId="0" fontId="72" fillId="0" borderId="0"/>
    <xf numFmtId="0" fontId="11" fillId="0" borderId="0"/>
    <xf numFmtId="0" fontId="72" fillId="0" borderId="0"/>
    <xf numFmtId="0" fontId="6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2" fillId="0" borderId="0"/>
    <xf numFmtId="0" fontId="11" fillId="0" borderId="0"/>
    <xf numFmtId="0" fontId="11" fillId="0" borderId="0"/>
    <xf numFmtId="0" fontId="11" fillId="0" borderId="0"/>
    <xf numFmtId="0" fontId="11" fillId="0" borderId="0"/>
    <xf numFmtId="0" fontId="11" fillId="0" borderId="0"/>
    <xf numFmtId="0" fontId="11" fillId="0" borderId="0"/>
    <xf numFmtId="0" fontId="72" fillId="0" borderId="0"/>
    <xf numFmtId="0" fontId="9" fillId="0" borderId="0"/>
    <xf numFmtId="0" fontId="72" fillId="0" borderId="0"/>
    <xf numFmtId="0" fontId="1" fillId="0" borderId="0"/>
    <xf numFmtId="0" fontId="24" fillId="0" borderId="0"/>
    <xf numFmtId="0" fontId="1" fillId="0" borderId="0"/>
    <xf numFmtId="0" fontId="72" fillId="0" borderId="0"/>
    <xf numFmtId="0" fontId="9" fillId="0" borderId="0"/>
    <xf numFmtId="0" fontId="9" fillId="0" borderId="0"/>
    <xf numFmtId="0" fontId="9" fillId="0" borderId="0"/>
    <xf numFmtId="0" fontId="3" fillId="0" borderId="0"/>
    <xf numFmtId="0" fontId="9" fillId="0" borderId="0"/>
    <xf numFmtId="0" fontId="11"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4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1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68" fillId="0" borderId="0"/>
    <xf numFmtId="0" fontId="1" fillId="0" borderId="0"/>
    <xf numFmtId="0" fontId="68" fillId="0" borderId="0"/>
    <xf numFmtId="0" fontId="11" fillId="0" borderId="0"/>
    <xf numFmtId="0" fontId="11" fillId="0" borderId="0"/>
    <xf numFmtId="0" fontId="11" fillId="0" borderId="0"/>
    <xf numFmtId="0" fontId="72" fillId="0" borderId="0"/>
    <xf numFmtId="0" fontId="11" fillId="0" borderId="0"/>
    <xf numFmtId="0" fontId="30" fillId="25" borderId="15" applyNumberFormat="0" applyFont="0" applyAlignment="0" applyProtection="0"/>
    <xf numFmtId="3" fontId="58" fillId="0" borderId="0" applyFont="0" applyFill="0" applyBorder="0" applyAlignment="0" applyProtection="0"/>
    <xf numFmtId="0" fontId="39" fillId="21" borderId="16" applyNumberFormat="0" applyAlignment="0" applyProtection="0"/>
    <xf numFmtId="10" fontId="9" fillId="0" borderId="0" applyFont="0" applyFill="0" applyBorder="0" applyAlignment="0" applyProtection="0"/>
    <xf numFmtId="9" fontId="43" fillId="0" borderId="0" applyFont="0" applyFill="0" applyBorder="0" applyAlignment="0" applyProtection="0"/>
    <xf numFmtId="0" fontId="40" fillId="0" borderId="0" applyNumberFormat="0" applyFill="0" applyBorder="0" applyAlignment="0" applyProtection="0"/>
    <xf numFmtId="0" fontId="41" fillId="0" borderId="17" applyNumberFormat="0" applyFill="0" applyAlignment="0" applyProtection="0"/>
    <xf numFmtId="0" fontId="9" fillId="0" borderId="18" applyNumberFormat="0" applyFont="0" applyFill="0" applyAlignment="0" applyProtection="0"/>
    <xf numFmtId="0" fontId="42" fillId="0" borderId="0" applyNumberFormat="0" applyFill="0" applyBorder="0" applyAlignment="0" applyProtection="0"/>
    <xf numFmtId="0" fontId="66" fillId="0" borderId="0" applyFont="0" applyFill="0" applyBorder="0" applyAlignment="0" applyProtection="0"/>
    <xf numFmtId="0" fontId="66" fillId="0" borderId="0" applyFont="0" applyFill="0" applyBorder="0" applyAlignment="0" applyProtection="0"/>
    <xf numFmtId="0" fontId="23" fillId="0" borderId="0">
      <alignment vertical="center"/>
    </xf>
    <xf numFmtId="40" fontId="59" fillId="0" borderId="0" applyFont="0" applyFill="0" applyBorder="0" applyAlignment="0" applyProtection="0"/>
    <xf numFmtId="38"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9" fontId="60" fillId="0" borderId="0" applyFont="0" applyFill="0" applyBorder="0" applyAlignment="0" applyProtection="0"/>
    <xf numFmtId="0" fontId="61" fillId="0" borderId="0"/>
    <xf numFmtId="176" fontId="9" fillId="0" borderId="0" applyFont="0" applyFill="0" applyBorder="0" applyAlignment="0" applyProtection="0"/>
    <xf numFmtId="177" fontId="9" fillId="0" borderId="0" applyFont="0" applyFill="0" applyBorder="0" applyAlignment="0" applyProtection="0"/>
    <xf numFmtId="178" fontId="63" fillId="0" borderId="0" applyFont="0" applyFill="0" applyBorder="0" applyAlignment="0" applyProtection="0"/>
    <xf numFmtId="179" fontId="63" fillId="0" borderId="0" applyFont="0" applyFill="0" applyBorder="0" applyAlignment="0" applyProtection="0"/>
    <xf numFmtId="0" fontId="64" fillId="0" borderId="0"/>
    <xf numFmtId="0" fontId="56" fillId="0" borderId="0"/>
    <xf numFmtId="167" fontId="62" fillId="0" borderId="0" applyFont="0" applyFill="0" applyBorder="0" applyAlignment="0" applyProtection="0"/>
    <xf numFmtId="168" fontId="62" fillId="0" borderId="0" applyFont="0" applyFill="0" applyBorder="0" applyAlignment="0" applyProtection="0"/>
    <xf numFmtId="171" fontId="62" fillId="0" borderId="0" applyFont="0" applyFill="0" applyBorder="0" applyAlignment="0" applyProtection="0"/>
    <xf numFmtId="180" fontId="65" fillId="0" borderId="0" applyFont="0" applyFill="0" applyBorder="0" applyAlignment="0" applyProtection="0"/>
    <xf numFmtId="172" fontId="62" fillId="0" borderId="0" applyFont="0" applyFill="0" applyBorder="0" applyAlignment="0" applyProtection="0"/>
    <xf numFmtId="0" fontId="9" fillId="0" borderId="0"/>
    <xf numFmtId="164" fontId="4" fillId="0" borderId="0" applyFont="0" applyFill="0" applyBorder="0" applyAlignment="0" applyProtection="0"/>
    <xf numFmtId="0" fontId="9" fillId="0" borderId="0"/>
    <xf numFmtId="43" fontId="3" fillId="0" borderId="0" applyFont="0" applyFill="0" applyBorder="0" applyAlignment="0" applyProtection="0"/>
    <xf numFmtId="0" fontId="68" fillId="0" borderId="0"/>
  </cellStyleXfs>
  <cellXfs count="956">
    <xf numFmtId="0" fontId="0" fillId="0" borderId="0" xfId="0"/>
    <xf numFmtId="170" fontId="5" fillId="0" borderId="2" xfId="28" applyNumberFormat="1" applyFont="1" applyBorder="1" applyAlignment="1">
      <alignment horizontal="center" vertical="center" wrapText="1"/>
    </xf>
    <xf numFmtId="0" fontId="14" fillId="0" borderId="0" xfId="0" applyFont="1"/>
    <xf numFmtId="0" fontId="7" fillId="0" borderId="0" xfId="0" applyFont="1"/>
    <xf numFmtId="2" fontId="6" fillId="0" borderId="2" xfId="0" applyNumberFormat="1" applyFont="1" applyBorder="1" applyAlignment="1">
      <alignment horizontal="left" vertical="center" wrapText="1"/>
    </xf>
    <xf numFmtId="170" fontId="16" fillId="0" borderId="2" xfId="28" applyNumberFormat="1" applyFont="1" applyBorder="1" applyAlignment="1">
      <alignment horizontal="center" vertical="center" wrapText="1"/>
    </xf>
    <xf numFmtId="0" fontId="14" fillId="0" borderId="2" xfId="1" applyFont="1" applyBorder="1" applyAlignment="1">
      <alignment horizontal="center" vertical="top" wrapText="1"/>
    </xf>
    <xf numFmtId="4" fontId="7" fillId="0" borderId="2" xfId="1" applyNumberFormat="1" applyFont="1" applyBorder="1" applyAlignment="1">
      <alignment horizontal="center" vertical="center" wrapText="1"/>
    </xf>
    <xf numFmtId="4" fontId="18" fillId="0" borderId="2" xfId="1" applyNumberFormat="1" applyFont="1" applyBorder="1" applyAlignment="1">
      <alignment horizontal="center" vertical="center" wrapText="1"/>
    </xf>
    <xf numFmtId="0" fontId="7" fillId="0" borderId="2" xfId="1" applyFont="1" applyBorder="1" applyAlignment="1">
      <alignment horizontal="center" vertical="center" wrapText="1"/>
    </xf>
    <xf numFmtId="2" fontId="7" fillId="0" borderId="2" xfId="1" applyNumberFormat="1" applyFont="1" applyBorder="1" applyAlignment="1">
      <alignment horizontal="center" vertical="center" wrapText="1"/>
    </xf>
    <xf numFmtId="0" fontId="19" fillId="0" borderId="2" xfId="1" applyFont="1" applyBorder="1" applyAlignment="1">
      <alignment horizontal="center" wrapText="1"/>
    </xf>
    <xf numFmtId="4" fontId="7" fillId="0" borderId="2" xfId="143" applyNumberFormat="1" applyFont="1" applyBorder="1" applyAlignment="1">
      <alignment horizontal="center" vertical="center" wrapText="1"/>
    </xf>
    <xf numFmtId="1" fontId="14" fillId="0" borderId="2" xfId="1" applyNumberFormat="1" applyFont="1" applyBorder="1" applyAlignment="1">
      <alignment horizontal="center" vertical="center" wrapText="1" shrinkToFit="1"/>
    </xf>
    <xf numFmtId="0" fontId="7" fillId="0" borderId="2" xfId="1" applyFont="1" applyBorder="1" applyAlignment="1">
      <alignment horizontal="left" vertical="top" wrapText="1"/>
    </xf>
    <xf numFmtId="170" fontId="18" fillId="0" borderId="2" xfId="28" applyNumberFormat="1" applyFont="1" applyBorder="1" applyAlignment="1">
      <alignment horizontal="center" vertical="center" wrapText="1"/>
    </xf>
    <xf numFmtId="0" fontId="7" fillId="0" borderId="2" xfId="28" applyFont="1" applyBorder="1" applyAlignment="1">
      <alignment horizontal="center" vertical="center" wrapText="1"/>
    </xf>
    <xf numFmtId="169" fontId="14" fillId="0" borderId="2" xfId="1" applyNumberFormat="1" applyFont="1" applyBorder="1" applyAlignment="1">
      <alignment horizontal="center" vertical="top" wrapText="1" shrinkToFit="1"/>
    </xf>
    <xf numFmtId="170" fontId="7" fillId="0" borderId="2" xfId="28" applyNumberFormat="1" applyFont="1" applyBorder="1" applyAlignment="1">
      <alignment horizontal="center" vertical="center" wrapText="1"/>
    </xf>
    <xf numFmtId="170" fontId="17" fillId="0" borderId="2" xfId="28" applyNumberFormat="1" applyFont="1" applyBorder="1" applyAlignment="1">
      <alignment horizontal="center" vertical="center" wrapText="1"/>
    </xf>
    <xf numFmtId="0" fontId="16" fillId="0" borderId="2" xfId="1" applyFont="1" applyBorder="1" applyAlignment="1">
      <alignment horizontal="center" vertical="center" wrapText="1"/>
    </xf>
    <xf numFmtId="0" fontId="20" fillId="0" borderId="2" xfId="1" applyFont="1" applyBorder="1" applyAlignment="1">
      <alignment horizontal="center" wrapText="1"/>
    </xf>
    <xf numFmtId="169" fontId="14" fillId="0" borderId="2" xfId="1" applyNumberFormat="1" applyFont="1" applyBorder="1" applyAlignment="1">
      <alignment horizontal="center" vertical="center" wrapText="1" shrinkToFit="1"/>
    </xf>
    <xf numFmtId="0" fontId="7" fillId="0" borderId="2" xfId="28" applyFont="1" applyBorder="1" applyAlignment="1">
      <alignment horizontal="left" vertical="center" wrapText="1"/>
    </xf>
    <xf numFmtId="0" fontId="19" fillId="0" borderId="2" xfId="1" applyFont="1" applyBorder="1" applyAlignment="1">
      <alignment horizontal="center" vertical="center" wrapText="1"/>
    </xf>
    <xf numFmtId="2" fontId="7" fillId="0" borderId="2" xfId="1" applyNumberFormat="1" applyFont="1" applyBorder="1" applyAlignment="1">
      <alignment horizontal="left" vertical="center" wrapText="1"/>
    </xf>
    <xf numFmtId="0" fontId="5" fillId="0" borderId="2" xfId="28" applyFont="1" applyBorder="1" applyAlignment="1">
      <alignment horizontal="center" vertical="center" wrapText="1"/>
    </xf>
    <xf numFmtId="0" fontId="5" fillId="0" borderId="2" xfId="1" applyFont="1" applyBorder="1" applyAlignment="1">
      <alignment horizontal="center" vertical="center" wrapText="1"/>
    </xf>
    <xf numFmtId="0" fontId="18" fillId="0" borderId="2" xfId="1" applyFont="1" applyBorder="1" applyAlignment="1">
      <alignment horizontal="left" vertical="top" wrapText="1"/>
    </xf>
    <xf numFmtId="0" fontId="7" fillId="0" borderId="2" xfId="1" applyFont="1" applyBorder="1" applyAlignment="1">
      <alignment horizontal="center" wrapText="1"/>
    </xf>
    <xf numFmtId="0" fontId="7" fillId="0" borderId="2" xfId="1" applyFont="1" applyBorder="1" applyAlignment="1">
      <alignment horizontal="left" wrapText="1"/>
    </xf>
    <xf numFmtId="170" fontId="7" fillId="0" borderId="2" xfId="1" applyNumberFormat="1" applyFont="1" applyBorder="1" applyAlignment="1">
      <alignment horizontal="center" vertical="center" wrapText="1"/>
    </xf>
    <xf numFmtId="170" fontId="18" fillId="0" borderId="2" xfId="146" applyNumberFormat="1" applyFont="1" applyBorder="1" applyAlignment="1">
      <alignment horizontal="center" vertical="center" wrapText="1"/>
    </xf>
    <xf numFmtId="170" fontId="18" fillId="0" borderId="2" xfId="145" applyNumberFormat="1" applyFont="1" applyBorder="1" applyAlignment="1">
      <alignment horizontal="center" vertical="center" wrapText="1"/>
    </xf>
    <xf numFmtId="0" fontId="8" fillId="0" borderId="2" xfId="0" applyFont="1" applyBorder="1" applyAlignment="1">
      <alignment horizontal="left" vertical="center" wrapText="1"/>
    </xf>
    <xf numFmtId="2" fontId="8" fillId="0" borderId="2" xfId="0" applyNumberFormat="1" applyFont="1" applyBorder="1" applyAlignment="1">
      <alignment horizontal="center" vertical="center" wrapText="1"/>
    </xf>
    <xf numFmtId="0" fontId="0" fillId="0" borderId="0" xfId="0" applyAlignment="1">
      <alignment horizontal="center"/>
    </xf>
    <xf numFmtId="4" fontId="0" fillId="0" borderId="2" xfId="0" applyNumberFormat="1" applyBorder="1" applyAlignment="1">
      <alignment horizontal="center" vertical="center"/>
    </xf>
    <xf numFmtId="0" fontId="13" fillId="0" borderId="2" xfId="0" applyFont="1" applyBorder="1" applyAlignment="1">
      <alignment horizontal="left" vertical="center" wrapText="1"/>
    </xf>
    <xf numFmtId="0" fontId="13" fillId="0" borderId="2" xfId="0" applyFont="1" applyBorder="1" applyAlignment="1">
      <alignment horizontal="center" vertical="center" wrapText="1"/>
    </xf>
    <xf numFmtId="0" fontId="6" fillId="0" borderId="2" xfId="0" applyFont="1" applyBorder="1" applyAlignment="1">
      <alignment horizontal="left" vertical="center" wrapText="1"/>
    </xf>
    <xf numFmtId="168" fontId="6" fillId="0" borderId="2" xfId="0" applyNumberFormat="1" applyFont="1" applyBorder="1" applyAlignment="1">
      <alignment horizontal="left" vertical="center" wrapText="1"/>
    </xf>
    <xf numFmtId="168" fontId="13" fillId="0" borderId="2" xfId="0" applyNumberFormat="1" applyFont="1" applyBorder="1" applyAlignment="1">
      <alignment horizontal="center" vertical="center" wrapText="1"/>
    </xf>
    <xf numFmtId="0" fontId="13" fillId="0" borderId="2" xfId="0" applyFont="1" applyBorder="1" applyAlignment="1">
      <alignment horizontal="center" vertical="center"/>
    </xf>
    <xf numFmtId="0" fontId="21" fillId="0" borderId="2" xfId="0" applyFont="1" applyBorder="1" applyAlignment="1">
      <alignment horizontal="left" vertical="center"/>
    </xf>
    <xf numFmtId="0" fontId="21" fillId="0" borderId="2" xfId="0" applyFont="1" applyBorder="1" applyAlignment="1">
      <alignment horizontal="center" vertical="center"/>
    </xf>
    <xf numFmtId="2" fontId="21" fillId="0" borderId="2" xfId="0" applyNumberFormat="1" applyFont="1" applyBorder="1" applyAlignment="1">
      <alignment horizontal="left" vertical="center" wrapText="1"/>
    </xf>
    <xf numFmtId="0" fontId="21" fillId="0" borderId="2" xfId="0" applyFont="1" applyBorder="1" applyAlignment="1">
      <alignment horizontal="center" vertical="center" wrapText="1"/>
    </xf>
    <xf numFmtId="0" fontId="15" fillId="0" borderId="2" xfId="0" applyFont="1" applyBorder="1" applyAlignment="1">
      <alignment horizontal="left" vertical="center" wrapText="1"/>
    </xf>
    <xf numFmtId="0" fontId="21" fillId="0" borderId="2" xfId="0" applyFont="1" applyBorder="1" applyAlignment="1">
      <alignment horizontal="left" vertical="center" wrapText="1"/>
    </xf>
    <xf numFmtId="2" fontId="13" fillId="0" borderId="2" xfId="0" applyNumberFormat="1" applyFont="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center" vertical="center" wrapText="1"/>
    </xf>
    <xf numFmtId="4" fontId="22" fillId="0" borderId="2" xfId="0" applyNumberFormat="1" applyFont="1" applyBorder="1" applyAlignment="1">
      <alignment horizontal="center" vertical="center"/>
    </xf>
    <xf numFmtId="0" fontId="22" fillId="0" borderId="0" xfId="0" applyFont="1"/>
    <xf numFmtId="0" fontId="13" fillId="0" borderId="0" xfId="0" applyFont="1"/>
    <xf numFmtId="2" fontId="5" fillId="0" borderId="2" xfId="1" applyNumberFormat="1" applyFont="1" applyBorder="1" applyAlignment="1">
      <alignment horizontal="center" vertical="center" wrapText="1"/>
    </xf>
    <xf numFmtId="170" fontId="8" fillId="0" borderId="2" xfId="1" applyNumberFormat="1" applyFont="1" applyBorder="1" applyAlignment="1">
      <alignment horizontal="center" vertical="center" wrapText="1"/>
    </xf>
    <xf numFmtId="170" fontId="8" fillId="0" borderId="2" xfId="28" applyNumberFormat="1" applyFont="1" applyBorder="1" applyAlignment="1">
      <alignment horizontal="center" vertical="center" wrapText="1"/>
    </xf>
    <xf numFmtId="2" fontId="8" fillId="0" borderId="2" xfId="1" applyNumberFormat="1" applyFont="1" applyBorder="1" applyAlignment="1">
      <alignment horizontal="center" vertical="center" wrapText="1"/>
    </xf>
    <xf numFmtId="0" fontId="8" fillId="0" borderId="2" xfId="1" applyFont="1" applyBorder="1" applyAlignment="1">
      <alignment horizontal="left" vertical="center" wrapText="1"/>
    </xf>
    <xf numFmtId="0" fontId="8" fillId="0" borderId="2" xfId="1" applyFont="1" applyBorder="1" applyAlignment="1">
      <alignment horizontal="center" vertical="center" wrapText="1"/>
    </xf>
    <xf numFmtId="170" fontId="10" fillId="0" borderId="2" xfId="28" applyNumberFormat="1" applyFont="1" applyBorder="1" applyAlignment="1">
      <alignment horizontal="center" vertical="center" wrapText="1"/>
    </xf>
    <xf numFmtId="0" fontId="8" fillId="0" borderId="2" xfId="28" applyFont="1" applyBorder="1" applyAlignment="1">
      <alignment horizontal="center" vertical="center" wrapText="1"/>
    </xf>
    <xf numFmtId="0" fontId="8" fillId="0" borderId="2" xfId="28" applyFont="1" applyBorder="1" applyAlignment="1">
      <alignment horizontal="left" vertical="center" wrapText="1"/>
    </xf>
    <xf numFmtId="0" fontId="5" fillId="0" borderId="2" xfId="1" applyFont="1" applyBorder="1" applyAlignment="1">
      <alignment horizontal="left" vertical="center" wrapText="1"/>
    </xf>
    <xf numFmtId="2" fontId="8" fillId="0" borderId="2" xfId="1" applyNumberFormat="1" applyFont="1" applyBorder="1" applyAlignment="1">
      <alignment horizontal="left" vertical="center" wrapText="1"/>
    </xf>
    <xf numFmtId="0" fontId="6" fillId="0" borderId="2" xfId="1" applyFont="1" applyBorder="1" applyAlignment="1">
      <alignment horizontal="left" vertical="center" wrapText="1"/>
    </xf>
    <xf numFmtId="2" fontId="8" fillId="0" borderId="2" xfId="28" applyNumberFormat="1" applyFont="1" applyBorder="1" applyAlignment="1">
      <alignment horizontal="left" vertical="center" wrapText="1"/>
    </xf>
    <xf numFmtId="0" fontId="16" fillId="0" borderId="0" xfId="0" applyFont="1"/>
    <xf numFmtId="0" fontId="5" fillId="0" borderId="2" xfId="0" applyFont="1" applyBorder="1" applyAlignment="1">
      <alignment horizontal="center" vertical="center" wrapText="1"/>
    </xf>
    <xf numFmtId="0" fontId="8" fillId="0" borderId="2" xfId="0" applyFont="1" applyBorder="1"/>
    <xf numFmtId="0" fontId="8" fillId="0" borderId="0" xfId="0" applyFont="1"/>
    <xf numFmtId="0" fontId="76" fillId="0" borderId="2" xfId="1" applyFont="1" applyBorder="1" applyAlignment="1">
      <alignment horizontal="center" wrapText="1"/>
    </xf>
    <xf numFmtId="0" fontId="14" fillId="0" borderId="2" xfId="1" applyFont="1" applyBorder="1" applyAlignment="1">
      <alignment horizontal="left" vertical="center" wrapText="1"/>
    </xf>
    <xf numFmtId="0" fontId="5" fillId="0" borderId="0" xfId="1" applyFont="1" applyAlignment="1">
      <alignment horizontal="center" vertical="center"/>
    </xf>
    <xf numFmtId="0" fontId="20" fillId="0" borderId="0" xfId="0" applyFont="1"/>
    <xf numFmtId="0" fontId="75" fillId="0" borderId="0" xfId="0" applyFont="1"/>
    <xf numFmtId="2" fontId="8" fillId="0" borderId="2" xfId="25" applyNumberFormat="1" applyFont="1" applyBorder="1" applyAlignment="1">
      <alignment horizontal="center" vertical="center" wrapText="1"/>
    </xf>
    <xf numFmtId="0" fontId="8" fillId="0" borderId="2" xfId="0" applyFont="1" applyBorder="1" applyAlignment="1">
      <alignment horizontal="center" vertical="center" wrapText="1"/>
    </xf>
    <xf numFmtId="0" fontId="16" fillId="0" borderId="0" xfId="0" applyFont="1" applyAlignment="1">
      <alignment vertical="center"/>
    </xf>
    <xf numFmtId="0" fontId="8" fillId="0" borderId="0" xfId="0" applyFont="1" applyAlignment="1">
      <alignment vertical="center"/>
    </xf>
    <xf numFmtId="2" fontId="8" fillId="0" borderId="2" xfId="190" applyNumberFormat="1" applyFont="1" applyFill="1" applyBorder="1" applyAlignment="1">
      <alignment horizontal="left" vertical="center" wrapText="1" shrinkToFit="1"/>
    </xf>
    <xf numFmtId="0" fontId="18" fillId="0" borderId="2" xfId="1" applyFont="1" applyBorder="1" applyAlignment="1">
      <alignment horizontal="center" vertical="center" wrapText="1"/>
    </xf>
    <xf numFmtId="0" fontId="7" fillId="0" borderId="2" xfId="1" applyFont="1" applyBorder="1" applyAlignment="1">
      <alignment horizontal="left" vertical="center" wrapText="1"/>
    </xf>
    <xf numFmtId="2" fontId="6" fillId="0" borderId="2" xfId="1" applyNumberFormat="1" applyFont="1" applyBorder="1" applyAlignment="1">
      <alignment horizontal="left" vertical="center" wrapText="1"/>
    </xf>
    <xf numFmtId="0" fontId="13" fillId="0" borderId="2" xfId="0" applyFont="1" applyBorder="1" applyAlignment="1">
      <alignment wrapText="1"/>
    </xf>
    <xf numFmtId="0" fontId="14" fillId="0" borderId="2" xfId="0" applyFont="1" applyBorder="1" applyAlignment="1">
      <alignment wrapText="1"/>
    </xf>
    <xf numFmtId="0" fontId="74" fillId="0" borderId="2" xfId="1" applyFont="1" applyBorder="1" applyAlignment="1">
      <alignment horizontal="center" vertical="center" wrapText="1"/>
    </xf>
    <xf numFmtId="0" fontId="20" fillId="0" borderId="2" xfId="0" applyFont="1" applyBorder="1" applyAlignment="1">
      <alignment wrapText="1"/>
    </xf>
    <xf numFmtId="0" fontId="16" fillId="0" borderId="2" xfId="0" applyFont="1" applyBorder="1" applyAlignment="1">
      <alignment vertical="center" wrapText="1"/>
    </xf>
    <xf numFmtId="0" fontId="8" fillId="0" borderId="2" xfId="0" applyFont="1" applyBorder="1" applyAlignment="1">
      <alignment wrapText="1"/>
    </xf>
    <xf numFmtId="0" fontId="16" fillId="0" borderId="2" xfId="0" applyFont="1" applyBorder="1" applyAlignment="1">
      <alignment wrapText="1"/>
    </xf>
    <xf numFmtId="0" fontId="7" fillId="0" borderId="2" xfId="0" applyFont="1" applyBorder="1" applyAlignment="1">
      <alignment wrapText="1"/>
    </xf>
    <xf numFmtId="0" fontId="8" fillId="0" borderId="2" xfId="0" applyFont="1" applyBorder="1" applyAlignment="1">
      <alignment horizontal="center" vertical="center" wrapText="1" shrinkToFit="1"/>
    </xf>
    <xf numFmtId="2" fontId="77" fillId="0" borderId="2" xfId="190" applyNumberFormat="1" applyFont="1" applyFill="1" applyBorder="1" applyAlignment="1">
      <alignment horizontal="left" vertical="center" wrapText="1" shrinkToFit="1"/>
    </xf>
    <xf numFmtId="170" fontId="77" fillId="0" borderId="2" xfId="28" applyNumberFormat="1" applyFont="1" applyBorder="1" applyAlignment="1">
      <alignment horizontal="center" vertical="center" wrapText="1"/>
    </xf>
    <xf numFmtId="0" fontId="77" fillId="0" borderId="2" xfId="28" applyFont="1" applyBorder="1" applyAlignment="1">
      <alignment horizontal="center" vertical="center" wrapText="1"/>
    </xf>
    <xf numFmtId="0" fontId="77" fillId="0" borderId="2" xfId="0" applyFont="1" applyBorder="1" applyAlignment="1">
      <alignment horizontal="center" vertical="center" wrapText="1"/>
    </xf>
    <xf numFmtId="0" fontId="77" fillId="0" borderId="2" xfId="0" applyFont="1" applyBorder="1" applyAlignment="1">
      <alignment vertical="center" wrapText="1"/>
    </xf>
    <xf numFmtId="0" fontId="77" fillId="0" borderId="0" xfId="0" applyFont="1" applyAlignment="1">
      <alignment vertical="center"/>
    </xf>
    <xf numFmtId="170" fontId="78" fillId="0" borderId="2" xfId="28" applyNumberFormat="1" applyFont="1" applyBorder="1" applyAlignment="1">
      <alignment horizontal="center" vertical="center" wrapText="1"/>
    </xf>
    <xf numFmtId="0" fontId="78" fillId="0" borderId="2" xfId="28" applyFont="1" applyBorder="1" applyAlignment="1">
      <alignment horizontal="center" vertical="center" wrapText="1"/>
    </xf>
    <xf numFmtId="0" fontId="78" fillId="0" borderId="2" xfId="0" applyFont="1" applyBorder="1" applyAlignment="1">
      <alignment horizontal="center" vertical="center" wrapText="1"/>
    </xf>
    <xf numFmtId="0" fontId="78" fillId="0" borderId="2" xfId="1" applyFont="1" applyBorder="1" applyAlignment="1">
      <alignment horizontal="center" vertical="center" wrapText="1"/>
    </xf>
    <xf numFmtId="0" fontId="78" fillId="0" borderId="0" xfId="0" applyFont="1" applyAlignment="1">
      <alignment vertical="center"/>
    </xf>
    <xf numFmtId="0" fontId="77" fillId="0" borderId="2" xfId="1" applyFont="1" applyBorder="1" applyAlignment="1">
      <alignment horizontal="center" vertical="center" wrapText="1"/>
    </xf>
    <xf numFmtId="2" fontId="79" fillId="0" borderId="2" xfId="1" applyNumberFormat="1" applyFont="1" applyBorder="1" applyAlignment="1">
      <alignment horizontal="left" vertical="center" wrapText="1"/>
    </xf>
    <xf numFmtId="170" fontId="80" fillId="0" borderId="2" xfId="28" applyNumberFormat="1" applyFont="1" applyBorder="1" applyAlignment="1">
      <alignment horizontal="center" vertical="center" wrapText="1"/>
    </xf>
    <xf numFmtId="0" fontId="78" fillId="0" borderId="2" xfId="308" applyFont="1" applyBorder="1" applyAlignment="1">
      <alignment vertical="center" wrapText="1"/>
    </xf>
    <xf numFmtId="0" fontId="81" fillId="0" borderId="0" xfId="0" applyFont="1"/>
    <xf numFmtId="2" fontId="78" fillId="0" borderId="2" xfId="0" applyNumberFormat="1" applyFont="1" applyBorder="1" applyAlignment="1">
      <alignment horizontal="left" vertical="center" wrapText="1"/>
    </xf>
    <xf numFmtId="0" fontId="78" fillId="0" borderId="2" xfId="0" applyFont="1" applyBorder="1" applyAlignment="1">
      <alignment vertical="center" wrapText="1"/>
    </xf>
    <xf numFmtId="0" fontId="77" fillId="0" borderId="2" xfId="0" applyFont="1" applyBorder="1" applyAlignment="1">
      <alignment horizontal="center" vertical="center" wrapText="1" shrinkToFit="1"/>
    </xf>
    <xf numFmtId="0" fontId="78" fillId="0" borderId="2" xfId="0" applyFont="1" applyBorder="1" applyAlignment="1">
      <alignment horizontal="center" vertical="center" wrapText="1" shrinkToFit="1"/>
    </xf>
    <xf numFmtId="2" fontId="77" fillId="0" borderId="2" xfId="0" applyNumberFormat="1" applyFont="1" applyBorder="1" applyAlignment="1">
      <alignment horizontal="left" vertical="center" wrapText="1"/>
    </xf>
    <xf numFmtId="0" fontId="77" fillId="0" borderId="2" xfId="306" applyFont="1" applyBorder="1" applyAlignment="1">
      <alignment horizontal="center" vertical="center" wrapText="1"/>
    </xf>
    <xf numFmtId="2" fontId="78" fillId="0" borderId="2" xfId="1" applyNumberFormat="1" applyFont="1" applyBorder="1" applyAlignment="1">
      <alignment horizontal="left" vertical="center" wrapText="1"/>
    </xf>
    <xf numFmtId="0" fontId="78" fillId="0" borderId="2" xfId="345" applyFont="1" applyBorder="1" applyAlignment="1">
      <alignment vertical="center" wrapText="1"/>
    </xf>
    <xf numFmtId="0" fontId="78" fillId="0" borderId="0" xfId="0" applyFont="1"/>
    <xf numFmtId="0" fontId="77" fillId="0" borderId="2" xfId="1" applyFont="1" applyBorder="1" applyAlignment="1">
      <alignment horizontal="left" vertical="center" wrapText="1"/>
    </xf>
    <xf numFmtId="0" fontId="77" fillId="0" borderId="2" xfId="145" applyFont="1" applyBorder="1" applyAlignment="1">
      <alignment horizontal="left" vertical="center" wrapText="1"/>
    </xf>
    <xf numFmtId="2" fontId="77" fillId="0" borderId="2" xfId="270" applyNumberFormat="1" applyFont="1" applyBorder="1" applyAlignment="1">
      <alignment horizontal="left" vertical="center" wrapText="1"/>
    </xf>
    <xf numFmtId="0" fontId="77" fillId="0" borderId="2" xfId="308" applyFont="1" applyBorder="1" applyAlignment="1">
      <alignment vertical="center" wrapText="1"/>
    </xf>
    <xf numFmtId="0" fontId="78" fillId="0" borderId="2" xfId="0" applyFont="1" applyBorder="1" applyAlignment="1">
      <alignment wrapText="1"/>
    </xf>
    <xf numFmtId="2" fontId="78" fillId="0" borderId="2" xfId="28" applyNumberFormat="1" applyFont="1" applyBorder="1" applyAlignment="1">
      <alignment horizontal="left" vertical="center" wrapText="1"/>
    </xf>
    <xf numFmtId="0" fontId="78" fillId="0" borderId="2" xfId="1" applyFont="1" applyBorder="1" applyAlignment="1">
      <alignment horizontal="left" vertical="center" wrapText="1"/>
    </xf>
    <xf numFmtId="2" fontId="77" fillId="0" borderId="2" xfId="1" applyNumberFormat="1" applyFont="1" applyBorder="1" applyAlignment="1">
      <alignment horizontal="left" vertical="center" wrapText="1"/>
    </xf>
    <xf numFmtId="0" fontId="16" fillId="0" borderId="2" xfId="0" applyFont="1" applyBorder="1" applyAlignment="1">
      <alignment horizontal="center" vertical="center" wrapText="1"/>
    </xf>
    <xf numFmtId="0" fontId="13" fillId="0" borderId="2" xfId="0" applyFont="1" applyBorder="1" applyAlignment="1">
      <alignment horizontal="center" wrapText="1"/>
    </xf>
    <xf numFmtId="0" fontId="14" fillId="0" borderId="2" xfId="0" applyFont="1" applyBorder="1" applyAlignment="1">
      <alignment horizontal="center" wrapText="1"/>
    </xf>
    <xf numFmtId="0" fontId="13" fillId="0" borderId="0" xfId="0" applyFont="1" applyAlignment="1">
      <alignment horizontal="center"/>
    </xf>
    <xf numFmtId="0" fontId="82" fillId="0" borderId="2" xfId="0" applyFont="1" applyBorder="1" applyAlignment="1">
      <alignment horizontal="center" vertical="center" wrapText="1"/>
    </xf>
    <xf numFmtId="170" fontId="83" fillId="0" borderId="2" xfId="28" applyNumberFormat="1" applyFont="1" applyBorder="1" applyAlignment="1">
      <alignment horizontal="center" vertical="center" wrapText="1"/>
    </xf>
    <xf numFmtId="0" fontId="83" fillId="0" borderId="2" xfId="0" applyFont="1" applyBorder="1" applyAlignment="1">
      <alignment horizontal="center" vertical="center" wrapText="1"/>
    </xf>
    <xf numFmtId="0" fontId="13" fillId="0" borderId="2" xfId="0" applyFont="1" applyBorder="1"/>
    <xf numFmtId="0" fontId="8" fillId="0" borderId="2" xfId="0" applyFont="1" applyBorder="1" applyAlignment="1">
      <alignment vertical="center"/>
    </xf>
    <xf numFmtId="0" fontId="77" fillId="0" borderId="2" xfId="0" applyFont="1" applyBorder="1" applyAlignment="1">
      <alignment vertical="center"/>
    </xf>
    <xf numFmtId="0" fontId="78" fillId="0" borderId="2" xfId="0" applyFont="1" applyBorder="1" applyAlignment="1">
      <alignment vertical="center"/>
    </xf>
    <xf numFmtId="0" fontId="78" fillId="0" borderId="2" xfId="0" applyFont="1" applyBorder="1"/>
    <xf numFmtId="0" fontId="75" fillId="0" borderId="2" xfId="0" applyFont="1" applyBorder="1"/>
    <xf numFmtId="0" fontId="81" fillId="0" borderId="2" xfId="0" applyFont="1" applyBorder="1"/>
    <xf numFmtId="43" fontId="77" fillId="0" borderId="0" xfId="0" applyNumberFormat="1" applyFont="1" applyAlignment="1">
      <alignment vertical="center"/>
    </xf>
    <xf numFmtId="43" fontId="78" fillId="0" borderId="0" xfId="0" applyNumberFormat="1" applyFont="1" applyAlignment="1">
      <alignment vertical="center"/>
    </xf>
    <xf numFmtId="43" fontId="78" fillId="0" borderId="0" xfId="0" applyNumberFormat="1" applyFont="1"/>
    <xf numFmtId="0" fontId="78" fillId="0" borderId="2" xfId="1" applyFont="1" applyBorder="1" applyAlignment="1">
      <alignment vertical="center" wrapText="1"/>
    </xf>
    <xf numFmtId="0" fontId="5" fillId="0" borderId="0" xfId="0" applyFont="1" applyAlignment="1">
      <alignment vertical="center"/>
    </xf>
    <xf numFmtId="0" fontId="5" fillId="0" borderId="2" xfId="0" applyFont="1" applyBorder="1" applyAlignment="1">
      <alignment horizontal="center" vertical="center" wrapText="1" shrinkToFit="1"/>
    </xf>
    <xf numFmtId="2" fontId="5" fillId="0" borderId="2" xfId="190" applyNumberFormat="1" applyFont="1" applyFill="1" applyBorder="1" applyAlignment="1">
      <alignment horizontal="left" vertical="center" wrapText="1" shrinkToFit="1"/>
    </xf>
    <xf numFmtId="0" fontId="8" fillId="0" borderId="2" xfId="1" applyFont="1" applyBorder="1" applyAlignment="1">
      <alignment vertical="center" wrapText="1"/>
    </xf>
    <xf numFmtId="1" fontId="8" fillId="0" borderId="2" xfId="1" applyNumberFormat="1" applyFont="1" applyBorder="1" applyAlignment="1">
      <alignment horizontal="center" vertical="center" wrapText="1" shrinkToFit="1"/>
    </xf>
    <xf numFmtId="169" fontId="8" fillId="0" borderId="2" xfId="1" applyNumberFormat="1" applyFont="1" applyBorder="1" applyAlignment="1">
      <alignment horizontal="center" vertical="center" wrapText="1" shrinkToFit="1"/>
    </xf>
    <xf numFmtId="0" fontId="6" fillId="0" borderId="0" xfId="0" applyFont="1" applyAlignment="1">
      <alignment horizontal="center" vertical="center"/>
    </xf>
    <xf numFmtId="0" fontId="84" fillId="0" borderId="0" xfId="0" applyFont="1" applyAlignment="1">
      <alignment horizontal="center" vertical="center"/>
    </xf>
    <xf numFmtId="0" fontId="5" fillId="0" borderId="2" xfId="52" applyFont="1" applyBorder="1" applyAlignment="1">
      <alignment horizontal="left" vertical="center" wrapText="1"/>
    </xf>
    <xf numFmtId="0" fontId="74" fillId="0" borderId="2" xfId="0" applyFont="1" applyBorder="1" applyAlignment="1">
      <alignment vertical="center" wrapText="1"/>
    </xf>
    <xf numFmtId="2" fontId="5" fillId="0" borderId="2" xfId="25" applyNumberFormat="1" applyFont="1" applyBorder="1" applyAlignment="1">
      <alignment horizontal="center" vertical="center" wrapText="1"/>
    </xf>
    <xf numFmtId="0" fontId="22" fillId="26" borderId="2" xfId="0" applyFont="1" applyFill="1" applyBorder="1" applyAlignment="1">
      <alignment horizontal="center" wrapText="1"/>
    </xf>
    <xf numFmtId="0" fontId="85" fillId="26" borderId="2" xfId="0" applyFont="1" applyFill="1" applyBorder="1" applyAlignment="1">
      <alignment horizontal="center" wrapText="1"/>
    </xf>
    <xf numFmtId="0" fontId="85" fillId="26" borderId="2" xfId="0" applyFont="1" applyFill="1" applyBorder="1" applyAlignment="1">
      <alignment wrapText="1"/>
    </xf>
    <xf numFmtId="0" fontId="83" fillId="26" borderId="2" xfId="0" applyFont="1" applyFill="1" applyBorder="1" applyAlignment="1">
      <alignment horizontal="center" wrapText="1"/>
    </xf>
    <xf numFmtId="0" fontId="22" fillId="26" borderId="20" xfId="0" applyFont="1" applyFill="1" applyBorder="1" applyAlignment="1">
      <alignment horizontal="center" wrapText="1"/>
    </xf>
    <xf numFmtId="0" fontId="83" fillId="26" borderId="2" xfId="0" applyFont="1" applyFill="1" applyBorder="1" applyAlignment="1">
      <alignment wrapText="1"/>
    </xf>
    <xf numFmtId="0" fontId="83" fillId="0" borderId="0" xfId="0" applyFont="1"/>
    <xf numFmtId="0" fontId="8" fillId="0" borderId="2" xfId="306" applyFont="1" applyBorder="1" applyAlignment="1">
      <alignment horizontal="center" vertical="center" wrapText="1"/>
    </xf>
    <xf numFmtId="0" fontId="6" fillId="0" borderId="0" xfId="0" applyFont="1"/>
    <xf numFmtId="0" fontId="6" fillId="0" borderId="2" xfId="0" applyFont="1" applyBorder="1" applyAlignment="1">
      <alignment horizontal="center" vertical="center"/>
    </xf>
    <xf numFmtId="0" fontId="8" fillId="0" borderId="2" xfId="0" applyFont="1" applyBorder="1" applyAlignment="1">
      <alignment horizontal="center" wrapText="1"/>
    </xf>
    <xf numFmtId="0" fontId="8" fillId="0" borderId="2" xfId="308" applyFont="1" applyBorder="1" applyAlignment="1">
      <alignment horizontal="center" vertical="center" wrapText="1"/>
    </xf>
    <xf numFmtId="0" fontId="8" fillId="0" borderId="2" xfId="345" applyFont="1" applyBorder="1" applyAlignment="1">
      <alignment horizontal="center" vertical="center" wrapText="1"/>
    </xf>
    <xf numFmtId="0" fontId="5" fillId="0" borderId="2" xfId="145" applyFont="1" applyBorder="1" applyAlignment="1">
      <alignment horizontal="center" vertical="center" wrapText="1"/>
    </xf>
    <xf numFmtId="0" fontId="7" fillId="0" borderId="2" xfId="0" applyFont="1" applyBorder="1" applyAlignment="1">
      <alignment horizontal="center" wrapText="1"/>
    </xf>
    <xf numFmtId="0" fontId="8" fillId="0" borderId="2" xfId="0" applyFont="1" applyBorder="1" applyAlignment="1">
      <alignment horizontal="center"/>
    </xf>
    <xf numFmtId="43" fontId="8" fillId="0" borderId="2" xfId="201" applyFont="1" applyFill="1" applyBorder="1" applyAlignment="1">
      <alignment horizontal="right" vertical="center" wrapText="1"/>
    </xf>
    <xf numFmtId="169" fontId="22" fillId="26" borderId="2" xfId="0" applyNumberFormat="1" applyFont="1" applyFill="1" applyBorder="1" applyAlignment="1">
      <alignment horizontal="center" wrapText="1"/>
    </xf>
    <xf numFmtId="0" fontId="22" fillId="26" borderId="2" xfId="0" applyFont="1" applyFill="1" applyBorder="1" applyAlignment="1">
      <alignment horizontal="center" vertical="center" wrapText="1"/>
    </xf>
    <xf numFmtId="0" fontId="85" fillId="26" borderId="2" xfId="0" applyFont="1" applyFill="1" applyBorder="1" applyAlignment="1">
      <alignment horizontal="center" vertical="center" wrapText="1"/>
    </xf>
    <xf numFmtId="0" fontId="85" fillId="26" borderId="2" xfId="0" applyFont="1" applyFill="1" applyBorder="1" applyAlignment="1">
      <alignment vertical="center" wrapText="1"/>
    </xf>
    <xf numFmtId="169" fontId="85" fillId="26" borderId="2" xfId="0" applyNumberFormat="1" applyFont="1" applyFill="1" applyBorder="1" applyAlignment="1">
      <alignment horizontal="center" vertical="center" wrapText="1"/>
    </xf>
    <xf numFmtId="169" fontId="7" fillId="0" borderId="2" xfId="1" applyNumberFormat="1" applyFont="1" applyBorder="1" applyAlignment="1">
      <alignment horizontal="center" vertical="center" wrapText="1" shrinkToFit="1"/>
    </xf>
    <xf numFmtId="170" fontId="7" fillId="0" borderId="2" xfId="146" applyNumberFormat="1" applyFont="1" applyBorder="1" applyAlignment="1">
      <alignment horizontal="center" vertical="center" wrapText="1"/>
    </xf>
    <xf numFmtId="0" fontId="16" fillId="0" borderId="2" xfId="0" applyFont="1" applyBorder="1" applyAlignment="1">
      <alignment horizontal="center" wrapText="1"/>
    </xf>
    <xf numFmtId="0" fontId="85" fillId="0" borderId="0" xfId="0" applyFont="1"/>
    <xf numFmtId="0" fontId="22" fillId="0" borderId="2" xfId="28" applyFont="1" applyBorder="1" applyAlignment="1">
      <alignment horizontal="center" vertical="center" wrapText="1"/>
    </xf>
    <xf numFmtId="0" fontId="22" fillId="0" borderId="2" xfId="28" applyFont="1" applyBorder="1" applyAlignment="1">
      <alignment horizontal="left" vertical="center" wrapText="1"/>
    </xf>
    <xf numFmtId="170" fontId="22" fillId="0" borderId="2" xfId="28" applyNumberFormat="1" applyFont="1" applyBorder="1" applyAlignment="1">
      <alignment horizontal="center" vertical="center" wrapText="1"/>
    </xf>
    <xf numFmtId="0" fontId="22" fillId="0" borderId="2" xfId="1" applyFont="1" applyBorder="1" applyAlignment="1">
      <alignment horizontal="center" vertical="center" wrapText="1"/>
    </xf>
    <xf numFmtId="0" fontId="22" fillId="0" borderId="2" xfId="0" applyFont="1" applyBorder="1" applyAlignment="1">
      <alignment wrapText="1"/>
    </xf>
    <xf numFmtId="0" fontId="85" fillId="0" borderId="2" xfId="0" applyFont="1" applyBorder="1" applyAlignment="1">
      <alignment wrapText="1"/>
    </xf>
    <xf numFmtId="0" fontId="85" fillId="0" borderId="2" xfId="0" applyFont="1" applyBorder="1" applyAlignment="1">
      <alignment horizontal="center" wrapText="1"/>
    </xf>
    <xf numFmtId="0" fontId="86" fillId="0" borderId="2" xfId="306" applyFont="1" applyBorder="1" applyAlignment="1">
      <alignment horizontal="center" vertical="center" wrapText="1"/>
    </xf>
    <xf numFmtId="0" fontId="10" fillId="0" borderId="0" xfId="0" applyFont="1"/>
    <xf numFmtId="0" fontId="8" fillId="0" borderId="2" xfId="0" applyFont="1" applyBorder="1" applyAlignment="1">
      <alignment horizontal="left" vertical="center" wrapText="1" shrinkToFit="1"/>
    </xf>
    <xf numFmtId="0" fontId="8" fillId="0" borderId="3" xfId="1" applyFont="1" applyBorder="1" applyAlignment="1">
      <alignment horizontal="center" vertical="center" wrapText="1"/>
    </xf>
    <xf numFmtId="2" fontId="8" fillId="0" borderId="1" xfId="0" applyNumberFormat="1" applyFont="1" applyBorder="1" applyAlignment="1">
      <alignment vertical="center" wrapText="1"/>
    </xf>
    <xf numFmtId="0" fontId="8" fillId="0" borderId="1" xfId="0" applyFont="1" applyBorder="1" applyAlignment="1">
      <alignment vertical="center" wrapText="1"/>
    </xf>
    <xf numFmtId="2" fontId="8" fillId="0" borderId="2" xfId="270" applyNumberFormat="1" applyFont="1" applyBorder="1" applyAlignment="1">
      <alignment horizontal="left" vertical="center" wrapText="1"/>
    </xf>
    <xf numFmtId="170" fontId="13" fillId="0" borderId="0" xfId="0" applyNumberFormat="1" applyFont="1"/>
    <xf numFmtId="170" fontId="8" fillId="0" borderId="0" xfId="0" applyNumberFormat="1" applyFont="1" applyAlignment="1">
      <alignment vertical="center"/>
    </xf>
    <xf numFmtId="0" fontId="7" fillId="0" borderId="0" xfId="1" applyFont="1" applyAlignment="1">
      <alignment horizontal="center" vertical="center"/>
    </xf>
    <xf numFmtId="0" fontId="7" fillId="0" borderId="0" xfId="1" applyFont="1" applyAlignment="1">
      <alignment horizontal="center"/>
    </xf>
    <xf numFmtId="2" fontId="5" fillId="0" borderId="2" xfId="1" applyNumberFormat="1" applyFont="1" applyBorder="1" applyAlignment="1">
      <alignment horizontal="left" vertical="center" wrapText="1"/>
    </xf>
    <xf numFmtId="2" fontId="8" fillId="0" borderId="2" xfId="0" applyNumberFormat="1" applyFont="1" applyBorder="1" applyAlignment="1">
      <alignment horizontal="left" vertical="center" wrapText="1"/>
    </xf>
    <xf numFmtId="0" fontId="6" fillId="0" borderId="2" xfId="0" applyFont="1" applyBorder="1" applyAlignment="1">
      <alignment horizontal="center" vertical="center" wrapText="1"/>
    </xf>
    <xf numFmtId="0" fontId="8" fillId="0" borderId="1" xfId="0" applyFont="1" applyBorder="1" applyAlignment="1">
      <alignment horizontal="center" vertical="center" wrapText="1" shrinkToFit="1"/>
    </xf>
    <xf numFmtId="0" fontId="7" fillId="0" borderId="2" xfId="0" applyFont="1" applyBorder="1" applyAlignment="1">
      <alignment horizontal="center" vertical="center"/>
    </xf>
    <xf numFmtId="0" fontId="75" fillId="0" borderId="2" xfId="0" applyFont="1" applyBorder="1" applyAlignment="1">
      <alignment horizontal="center" vertical="center" wrapText="1"/>
    </xf>
    <xf numFmtId="0" fontId="16" fillId="0" borderId="2" xfId="0" applyFont="1" applyBorder="1"/>
    <xf numFmtId="0" fontId="75" fillId="0" borderId="2" xfId="0" applyFont="1" applyBorder="1" applyAlignment="1">
      <alignment wrapText="1"/>
    </xf>
    <xf numFmtId="0" fontId="85" fillId="0" borderId="2" xfId="0" applyFont="1" applyBorder="1"/>
    <xf numFmtId="0" fontId="14" fillId="0" borderId="2" xfId="0" applyFont="1" applyBorder="1"/>
    <xf numFmtId="0" fontId="7" fillId="0" borderId="2" xfId="0" applyFont="1" applyBorder="1"/>
    <xf numFmtId="0" fontId="7" fillId="0" borderId="2" xfId="28" applyFont="1" applyBorder="1" applyAlignment="1">
      <alignment horizontal="center" vertical="center"/>
    </xf>
    <xf numFmtId="0" fontId="16" fillId="0" borderId="2" xfId="1" applyFont="1" applyBorder="1" applyAlignment="1">
      <alignment vertical="center"/>
    </xf>
    <xf numFmtId="0" fontId="5" fillId="0" borderId="2" xfId="1" applyFont="1" applyBorder="1" applyAlignment="1">
      <alignment horizontal="center" vertical="center"/>
    </xf>
    <xf numFmtId="0" fontId="5" fillId="0" borderId="2" xfId="0" applyFont="1" applyBorder="1" applyAlignment="1">
      <alignment vertical="center"/>
    </xf>
    <xf numFmtId="0" fontId="8" fillId="0" borderId="1" xfId="0" applyFont="1" applyBorder="1" applyAlignment="1">
      <alignment vertical="center"/>
    </xf>
    <xf numFmtId="0" fontId="8" fillId="0" borderId="3" xfId="0" applyFont="1" applyBorder="1" applyAlignment="1">
      <alignment vertical="center"/>
    </xf>
    <xf numFmtId="0" fontId="87" fillId="0" borderId="2" xfId="1" applyFont="1" applyBorder="1" applyAlignment="1">
      <alignment horizontal="center" vertical="center" wrapText="1"/>
    </xf>
    <xf numFmtId="2" fontId="87" fillId="0" borderId="2" xfId="1" applyNumberFormat="1" applyFont="1" applyBorder="1" applyAlignment="1">
      <alignment horizontal="left" vertical="center" wrapText="1"/>
    </xf>
    <xf numFmtId="170" fontId="87" fillId="0" borderId="2" xfId="28" applyNumberFormat="1" applyFont="1" applyBorder="1" applyAlignment="1">
      <alignment horizontal="center" vertical="center" wrapText="1"/>
    </xf>
    <xf numFmtId="170" fontId="88" fillId="0" borderId="2" xfId="28" applyNumberFormat="1" applyFont="1" applyBorder="1" applyAlignment="1">
      <alignment horizontal="center" vertical="center" wrapText="1"/>
    </xf>
    <xf numFmtId="0" fontId="87" fillId="0" borderId="2" xfId="0" applyFont="1" applyBorder="1" applyAlignment="1">
      <alignment horizontal="center" vertical="center" wrapText="1"/>
    </xf>
    <xf numFmtId="0" fontId="87" fillId="0" borderId="2" xfId="0" applyFont="1" applyBorder="1" applyAlignment="1">
      <alignment wrapText="1"/>
    </xf>
    <xf numFmtId="0" fontId="88" fillId="0" borderId="2" xfId="0" applyFont="1" applyBorder="1" applyAlignment="1">
      <alignment horizontal="center" vertical="center" wrapText="1"/>
    </xf>
    <xf numFmtId="0" fontId="87" fillId="0" borderId="2" xfId="0" applyFont="1" applyBorder="1" applyAlignment="1">
      <alignment horizontal="center" wrapText="1"/>
    </xf>
    <xf numFmtId="0" fontId="87" fillId="0" borderId="2" xfId="28" applyFont="1" applyBorder="1" applyAlignment="1">
      <alignment horizontal="center" vertical="center" wrapText="1"/>
    </xf>
    <xf numFmtId="0" fontId="87" fillId="0" borderId="2" xfId="0" applyFont="1" applyBorder="1"/>
    <xf numFmtId="0" fontId="87" fillId="0" borderId="0" xfId="0" applyFont="1"/>
    <xf numFmtId="170" fontId="91" fillId="0" borderId="2" xfId="28" applyNumberFormat="1" applyFont="1" applyBorder="1" applyAlignment="1">
      <alignment horizontal="center" vertical="center" wrapText="1"/>
    </xf>
    <xf numFmtId="170" fontId="89" fillId="0" borderId="2" xfId="28" applyNumberFormat="1" applyFont="1" applyBorder="1" applyAlignment="1">
      <alignment horizontal="center" vertical="center" wrapText="1"/>
    </xf>
    <xf numFmtId="0" fontId="89" fillId="0" borderId="2" xfId="1" applyFont="1" applyBorder="1" applyAlignment="1">
      <alignment horizontal="center" vertical="center" wrapText="1"/>
    </xf>
    <xf numFmtId="0" fontId="88" fillId="0" borderId="2" xfId="0" applyFont="1" applyBorder="1" applyAlignment="1">
      <alignment vertical="center" wrapText="1"/>
    </xf>
    <xf numFmtId="0" fontId="87" fillId="0" borderId="1" xfId="0" applyFont="1" applyBorder="1" applyAlignment="1">
      <alignment vertical="center"/>
    </xf>
    <xf numFmtId="0" fontId="87" fillId="0" borderId="2" xfId="0" applyFont="1" applyBorder="1" applyAlignment="1">
      <alignment vertical="center"/>
    </xf>
    <xf numFmtId="0" fontId="87" fillId="0" borderId="0" xfId="0" applyFont="1" applyAlignment="1">
      <alignment vertical="center"/>
    </xf>
    <xf numFmtId="2" fontId="87" fillId="0" borderId="2" xfId="25" applyNumberFormat="1" applyFont="1" applyBorder="1" applyAlignment="1">
      <alignment horizontal="center" vertical="center" wrapText="1"/>
    </xf>
    <xf numFmtId="0" fontId="87" fillId="0" borderId="3" xfId="0" applyFont="1" applyBorder="1" applyAlignment="1">
      <alignment vertical="center"/>
    </xf>
    <xf numFmtId="2" fontId="90" fillId="0" borderId="2" xfId="1" applyNumberFormat="1" applyFont="1" applyBorder="1" applyAlignment="1">
      <alignment horizontal="left" vertical="center" wrapText="1"/>
    </xf>
    <xf numFmtId="0" fontId="92" fillId="0" borderId="2" xfId="0" applyFont="1" applyBorder="1" applyAlignment="1">
      <alignment wrapText="1"/>
    </xf>
    <xf numFmtId="0" fontId="93" fillId="0" borderId="2" xfId="0" applyFont="1" applyBorder="1"/>
    <xf numFmtId="0" fontId="93" fillId="0" borderId="0" xfId="0" applyFont="1"/>
    <xf numFmtId="0" fontId="89" fillId="0" borderId="2" xfId="0" applyFont="1" applyBorder="1" applyAlignment="1">
      <alignment horizontal="center" vertical="center" wrapText="1"/>
    </xf>
    <xf numFmtId="0" fontId="87" fillId="0" borderId="2" xfId="0" applyFont="1" applyBorder="1" applyAlignment="1">
      <alignment horizontal="center" vertical="center" wrapText="1" shrinkToFit="1"/>
    </xf>
    <xf numFmtId="0" fontId="94" fillId="0" borderId="2" xfId="0" applyFont="1" applyBorder="1" applyAlignment="1">
      <alignment vertical="center" wrapText="1"/>
    </xf>
    <xf numFmtId="0" fontId="89" fillId="0" borderId="2" xfId="0" applyFont="1" applyBorder="1" applyAlignment="1">
      <alignment vertical="center"/>
    </xf>
    <xf numFmtId="0" fontId="89" fillId="0" borderId="0" xfId="0" applyFont="1" applyAlignment="1">
      <alignment vertical="center"/>
    </xf>
    <xf numFmtId="2" fontId="89" fillId="0" borderId="2" xfId="1" applyNumberFormat="1" applyFont="1" applyBorder="1" applyAlignment="1">
      <alignment horizontal="left" vertical="center" wrapText="1"/>
    </xf>
    <xf numFmtId="0" fontId="89" fillId="0" borderId="2" xfId="28" applyFont="1" applyBorder="1" applyAlignment="1">
      <alignment horizontal="center" vertical="center" wrapText="1"/>
    </xf>
    <xf numFmtId="2" fontId="89" fillId="0" borderId="2" xfId="1" applyNumberFormat="1" applyFont="1" applyBorder="1" applyAlignment="1">
      <alignment horizontal="center" wrapText="1"/>
    </xf>
    <xf numFmtId="0" fontId="89" fillId="0" borderId="2" xfId="0" applyFont="1" applyBorder="1" applyAlignment="1">
      <alignment horizontal="center" vertical="center" wrapText="1" shrinkToFit="1"/>
    </xf>
    <xf numFmtId="0" fontId="89" fillId="0" borderId="2" xfId="1" applyFont="1" applyBorder="1" applyAlignment="1">
      <alignment horizontal="left" vertical="center" wrapText="1"/>
    </xf>
    <xf numFmtId="2" fontId="89" fillId="0" borderId="2" xfId="1" applyNumberFormat="1" applyFont="1" applyBorder="1" applyAlignment="1">
      <alignment horizontal="center" vertical="center" wrapText="1"/>
    </xf>
    <xf numFmtId="0" fontId="87" fillId="0" borderId="2" xfId="1" applyFont="1" applyBorder="1" applyAlignment="1">
      <alignment horizontal="left" vertical="center" wrapText="1"/>
    </xf>
    <xf numFmtId="0" fontId="88" fillId="0" borderId="2" xfId="0" applyFont="1" applyBorder="1"/>
    <xf numFmtId="0" fontId="88" fillId="0" borderId="0" xfId="0" applyFont="1"/>
    <xf numFmtId="2" fontId="87" fillId="0" borderId="2" xfId="1" applyNumberFormat="1" applyFont="1" applyBorder="1" applyAlignment="1">
      <alignment horizontal="center" vertical="center" wrapText="1"/>
    </xf>
    <xf numFmtId="0" fontId="93" fillId="0" borderId="2" xfId="0" applyFont="1" applyBorder="1" applyAlignment="1">
      <alignment wrapText="1"/>
    </xf>
    <xf numFmtId="0" fontId="87" fillId="0" borderId="2" xfId="28" applyFont="1" applyBorder="1" applyAlignment="1">
      <alignment horizontal="left" vertical="center" wrapText="1"/>
    </xf>
    <xf numFmtId="0" fontId="89" fillId="0" borderId="2" xfId="52" applyFont="1" applyBorder="1" applyAlignment="1">
      <alignment horizontal="left" vertical="center" wrapText="1"/>
    </xf>
    <xf numFmtId="170" fontId="89" fillId="27" borderId="2" xfId="28" applyNumberFormat="1" applyFont="1" applyFill="1" applyBorder="1" applyAlignment="1">
      <alignment horizontal="center" vertical="center" wrapText="1"/>
    </xf>
    <xf numFmtId="2" fontId="89" fillId="0" borderId="2" xfId="25" applyNumberFormat="1" applyFont="1" applyBorder="1" applyAlignment="1">
      <alignment horizontal="center" vertical="center" wrapText="1"/>
    </xf>
    <xf numFmtId="0" fontId="87" fillId="0" borderId="2" xfId="1" applyFont="1" applyBorder="1" applyAlignment="1">
      <alignment vertical="center" wrapText="1"/>
    </xf>
    <xf numFmtId="2" fontId="13" fillId="0" borderId="0" xfId="0" applyNumberFormat="1" applyFont="1"/>
    <xf numFmtId="0" fontId="10" fillId="0" borderId="2" xfId="1" applyFont="1" applyBorder="1" applyAlignment="1">
      <alignment horizontal="center" vertical="center" wrapText="1"/>
    </xf>
    <xf numFmtId="0" fontId="10" fillId="0" borderId="2" xfId="1" applyFont="1" applyBorder="1" applyAlignment="1">
      <alignment horizontal="left" vertical="center" wrapText="1"/>
    </xf>
    <xf numFmtId="0" fontId="10" fillId="0" borderId="2" xfId="28" applyFont="1" applyBorder="1" applyAlignment="1">
      <alignment horizontal="center" vertical="center" wrapText="1"/>
    </xf>
    <xf numFmtId="0" fontId="17" fillId="0" borderId="2" xfId="0" applyFont="1" applyBorder="1"/>
    <xf numFmtId="0" fontId="8" fillId="0" borderId="1" xfId="28" applyFont="1" applyBorder="1" applyAlignment="1">
      <alignment horizontal="center" vertical="center" wrapText="1"/>
    </xf>
    <xf numFmtId="170" fontId="8" fillId="0" borderId="1" xfId="28" applyNumberFormat="1" applyFont="1" applyBorder="1" applyAlignment="1">
      <alignment horizontal="center" vertical="center" wrapText="1"/>
    </xf>
    <xf numFmtId="0" fontId="8" fillId="0" borderId="1" xfId="1" applyFont="1" applyBorder="1" applyAlignment="1">
      <alignment horizontal="center" vertical="center" wrapText="1"/>
    </xf>
    <xf numFmtId="0" fontId="8" fillId="0" borderId="1" xfId="0" applyFont="1" applyBorder="1" applyAlignment="1">
      <alignment horizontal="center" vertical="center" wrapText="1"/>
    </xf>
    <xf numFmtId="0" fontId="78" fillId="0" borderId="2" xfId="52" applyFont="1" applyBorder="1" applyAlignment="1">
      <alignment horizontal="left" vertical="center" wrapText="1"/>
    </xf>
    <xf numFmtId="2" fontId="78" fillId="0" borderId="2" xfId="1" applyNumberFormat="1" applyFont="1" applyBorder="1" applyAlignment="1">
      <alignment horizontal="center" vertical="center" wrapText="1"/>
    </xf>
    <xf numFmtId="2" fontId="78" fillId="0" borderId="2" xfId="25" applyNumberFormat="1" applyFont="1" applyBorder="1" applyAlignment="1">
      <alignment horizontal="center" vertical="center" wrapText="1"/>
    </xf>
    <xf numFmtId="0" fontId="78" fillId="0" borderId="1" xfId="1" applyFont="1" applyBorder="1" applyAlignment="1">
      <alignment horizontal="center" vertical="center" wrapText="1"/>
    </xf>
    <xf numFmtId="0" fontId="83" fillId="0" borderId="2" xfId="0" applyFont="1" applyBorder="1" applyAlignment="1">
      <alignment vertical="center" wrapText="1"/>
    </xf>
    <xf numFmtId="0" fontId="78" fillId="0" borderId="1" xfId="52" applyFont="1" applyBorder="1" applyAlignment="1">
      <alignment horizontal="left" vertical="center" wrapText="1"/>
    </xf>
    <xf numFmtId="170" fontId="78" fillId="0" borderId="1" xfId="28" applyNumberFormat="1" applyFont="1" applyBorder="1" applyAlignment="1">
      <alignment horizontal="center" vertical="center" wrapText="1"/>
    </xf>
    <xf numFmtId="0" fontId="78" fillId="0" borderId="1" xfId="28" applyFont="1" applyBorder="1" applyAlignment="1">
      <alignment horizontal="center" vertical="center" wrapText="1"/>
    </xf>
    <xf numFmtId="2" fontId="78" fillId="0" borderId="1" xfId="1" applyNumberFormat="1" applyFont="1" applyBorder="1" applyAlignment="1">
      <alignment horizontal="center" vertical="center" wrapText="1"/>
    </xf>
    <xf numFmtId="2" fontId="78" fillId="0" borderId="1" xfId="25" applyNumberFormat="1" applyFont="1" applyBorder="1" applyAlignment="1">
      <alignment horizontal="center" vertical="center" wrapText="1"/>
    </xf>
    <xf numFmtId="0" fontId="83" fillId="0" borderId="1" xfId="0" applyFont="1" applyBorder="1" applyAlignment="1">
      <alignment vertical="center" wrapText="1"/>
    </xf>
    <xf numFmtId="0" fontId="78" fillId="0" borderId="1" xfId="0" applyFont="1" applyBorder="1" applyAlignment="1">
      <alignment horizontal="center" vertical="center" wrapText="1"/>
    </xf>
    <xf numFmtId="2" fontId="8" fillId="0" borderId="1" xfId="25" applyNumberFormat="1" applyFont="1" applyBorder="1" applyAlignment="1">
      <alignment horizontal="center" vertical="center" wrapText="1"/>
    </xf>
    <xf numFmtId="0" fontId="16" fillId="0" borderId="1" xfId="0" applyFont="1" applyBorder="1" applyAlignment="1">
      <alignment vertical="center" wrapText="1"/>
    </xf>
    <xf numFmtId="0" fontId="8" fillId="0" borderId="19" xfId="52" applyFont="1" applyBorder="1" applyAlignment="1">
      <alignment horizontal="left" vertical="center" wrapText="1"/>
    </xf>
    <xf numFmtId="0" fontId="8" fillId="0" borderId="1" xfId="52" applyFont="1" applyBorder="1" applyAlignment="1">
      <alignment horizontal="left" vertical="center" wrapText="1"/>
    </xf>
    <xf numFmtId="2" fontId="8" fillId="0" borderId="1" xfId="1" applyNumberFormat="1" applyFont="1" applyBorder="1" applyAlignment="1">
      <alignment horizontal="center" vertical="center" wrapText="1"/>
    </xf>
    <xf numFmtId="0" fontId="8" fillId="0" borderId="2" xfId="52" applyFont="1" applyBorder="1" applyAlignment="1">
      <alignment horizontal="left" vertical="center" wrapText="1"/>
    </xf>
    <xf numFmtId="0" fontId="13" fillId="0" borderId="2" xfId="0" applyFont="1" applyBorder="1" applyAlignment="1">
      <alignment horizontal="center"/>
    </xf>
    <xf numFmtId="0" fontId="88" fillId="0" borderId="2" xfId="0" applyFont="1" applyBorder="1" applyAlignment="1">
      <alignment horizontal="center"/>
    </xf>
    <xf numFmtId="0" fontId="5" fillId="0" borderId="1" xfId="1" applyFont="1" applyBorder="1" applyAlignment="1">
      <alignment vertical="center" wrapText="1"/>
    </xf>
    <xf numFmtId="0" fontId="8" fillId="0" borderId="1" xfId="0" applyFont="1" applyBorder="1" applyAlignment="1">
      <alignment vertical="center" wrapText="1" shrinkToFit="1"/>
    </xf>
    <xf numFmtId="0" fontId="8" fillId="0" borderId="1" xfId="28" applyFont="1" applyBorder="1" applyAlignment="1">
      <alignment vertical="center" wrapText="1"/>
    </xf>
    <xf numFmtId="2" fontId="6" fillId="0" borderId="1" xfId="1" applyNumberFormat="1" applyFont="1" applyBorder="1" applyAlignment="1">
      <alignment vertical="center" wrapText="1"/>
    </xf>
    <xf numFmtId="2" fontId="5" fillId="0" borderId="2" xfId="1" applyNumberFormat="1" applyFont="1" applyBorder="1" applyAlignment="1">
      <alignment horizontal="center" wrapText="1"/>
    </xf>
    <xf numFmtId="0" fontId="95" fillId="0" borderId="2" xfId="0" applyFont="1" applyBorder="1" applyAlignment="1">
      <alignment horizontal="center" vertical="center" wrapText="1"/>
    </xf>
    <xf numFmtId="2" fontId="8" fillId="0" borderId="2" xfId="0" applyNumberFormat="1" applyFont="1" applyBorder="1" applyAlignment="1">
      <alignment vertical="center" wrapText="1"/>
    </xf>
    <xf numFmtId="0" fontId="6" fillId="0" borderId="2" xfId="0" applyFont="1" applyBorder="1"/>
    <xf numFmtId="2" fontId="5" fillId="0" borderId="1" xfId="1" applyNumberFormat="1" applyFont="1" applyBorder="1" applyAlignment="1">
      <alignment vertical="center" wrapText="1"/>
    </xf>
    <xf numFmtId="0" fontId="5" fillId="0" borderId="3" xfId="1" applyFont="1" applyBorder="1" applyAlignment="1">
      <alignment vertical="center" wrapText="1"/>
    </xf>
    <xf numFmtId="0" fontId="13" fillId="0" borderId="0" xfId="0" applyFont="1" applyAlignment="1">
      <alignment horizontal="center" vertical="center"/>
    </xf>
    <xf numFmtId="0" fontId="14" fillId="0" borderId="2" xfId="0" applyFont="1" applyBorder="1" applyAlignment="1">
      <alignment horizontal="center" vertical="center" wrapText="1"/>
    </xf>
    <xf numFmtId="0" fontId="8" fillId="0" borderId="2" xfId="0" applyFont="1" applyBorder="1" applyAlignment="1">
      <alignment horizontal="center" vertical="center"/>
    </xf>
    <xf numFmtId="0" fontId="17" fillId="0" borderId="2" xfId="0" applyFont="1" applyBorder="1" applyAlignment="1">
      <alignment horizontal="center" vertical="center"/>
    </xf>
    <xf numFmtId="0" fontId="16" fillId="0" borderId="2" xfId="0" applyFont="1" applyBorder="1" applyAlignment="1">
      <alignment horizontal="center"/>
    </xf>
    <xf numFmtId="0" fontId="16" fillId="0" borderId="2" xfId="0" applyFont="1" applyBorder="1" applyAlignment="1">
      <alignment horizontal="center" vertical="center"/>
    </xf>
    <xf numFmtId="0" fontId="96" fillId="0" borderId="27" xfId="0" applyFont="1" applyBorder="1" applyAlignment="1">
      <alignment horizontal="center" vertical="center" wrapText="1"/>
    </xf>
    <xf numFmtId="0" fontId="96" fillId="0" borderId="28" xfId="0" applyFont="1" applyBorder="1" applyAlignment="1">
      <alignment horizontal="center" vertical="center" wrapText="1"/>
    </xf>
    <xf numFmtId="170" fontId="5" fillId="0" borderId="0" xfId="0" applyNumberFormat="1" applyFont="1" applyAlignment="1">
      <alignment vertical="center"/>
    </xf>
    <xf numFmtId="170" fontId="8" fillId="27" borderId="2" xfId="28" applyNumberFormat="1" applyFont="1" applyFill="1" applyBorder="1" applyAlignment="1">
      <alignment horizontal="center" vertical="center" wrapText="1"/>
    </xf>
    <xf numFmtId="0" fontId="8" fillId="27" borderId="2" xfId="0" applyFont="1" applyFill="1" applyBorder="1" applyAlignment="1">
      <alignment vertical="center"/>
    </xf>
    <xf numFmtId="0" fontId="8" fillId="27" borderId="2" xfId="28" applyFont="1" applyFill="1" applyBorder="1" applyAlignment="1">
      <alignment horizontal="center" vertical="center" wrapText="1"/>
    </xf>
    <xf numFmtId="0" fontId="8" fillId="27" borderId="2" xfId="0" applyFont="1" applyFill="1" applyBorder="1" applyAlignment="1">
      <alignment horizontal="center" vertical="center" wrapText="1"/>
    </xf>
    <xf numFmtId="0" fontId="8" fillId="27" borderId="0" xfId="0" applyFont="1" applyFill="1" applyAlignment="1">
      <alignment vertical="center"/>
    </xf>
    <xf numFmtId="183" fontId="8" fillId="0" borderId="2" xfId="1" applyNumberFormat="1" applyFont="1" applyBorder="1" applyAlignment="1">
      <alignment horizontal="center" vertical="center" wrapText="1"/>
    </xf>
    <xf numFmtId="0" fontId="8" fillId="0" borderId="0" xfId="0" applyFont="1" applyAlignment="1">
      <alignment wrapText="1"/>
    </xf>
    <xf numFmtId="0" fontId="8" fillId="0" borderId="2" xfId="1" applyFont="1" applyBorder="1" applyAlignment="1">
      <alignment horizontal="center" vertical="center"/>
    </xf>
    <xf numFmtId="0" fontId="8" fillId="0" borderId="0" xfId="1" applyFont="1" applyAlignment="1">
      <alignment horizontal="center" vertical="center"/>
    </xf>
    <xf numFmtId="0" fontId="78" fillId="0" borderId="2" xfId="306" applyFont="1" applyBorder="1" applyAlignment="1">
      <alignment horizontal="center" vertical="center" wrapText="1"/>
    </xf>
    <xf numFmtId="0" fontId="83" fillId="0" borderId="2" xfId="0" applyFont="1" applyBorder="1" applyAlignment="1">
      <alignment horizontal="center" vertical="center"/>
    </xf>
    <xf numFmtId="0" fontId="78" fillId="27" borderId="2" xfId="306" applyFont="1" applyFill="1" applyBorder="1" applyAlignment="1">
      <alignment horizontal="center" vertical="center" wrapText="1"/>
    </xf>
    <xf numFmtId="170" fontId="78" fillId="0" borderId="2" xfId="1" applyNumberFormat="1" applyFont="1" applyBorder="1" applyAlignment="1">
      <alignment horizontal="center" vertical="center" wrapText="1"/>
    </xf>
    <xf numFmtId="1" fontId="78" fillId="29" borderId="2" xfId="1" applyNumberFormat="1" applyFont="1" applyFill="1" applyBorder="1" applyAlignment="1">
      <alignment horizontal="center" vertical="center" wrapText="1" shrinkToFit="1"/>
    </xf>
    <xf numFmtId="0" fontId="78" fillId="29" borderId="2" xfId="1" applyFont="1" applyFill="1" applyBorder="1" applyAlignment="1">
      <alignment horizontal="left" vertical="center" wrapText="1"/>
    </xf>
    <xf numFmtId="170" fontId="77" fillId="29" borderId="2" xfId="28" applyNumberFormat="1" applyFont="1" applyFill="1" applyBorder="1" applyAlignment="1">
      <alignment horizontal="center" vertical="center" wrapText="1"/>
    </xf>
    <xf numFmtId="0" fontId="77" fillId="29" borderId="2" xfId="28" applyFont="1" applyFill="1" applyBorder="1" applyAlignment="1">
      <alignment horizontal="center" vertical="center" wrapText="1"/>
    </xf>
    <xf numFmtId="0" fontId="78" fillId="29" borderId="2" xfId="1" applyFont="1" applyFill="1" applyBorder="1" applyAlignment="1">
      <alignment horizontal="center" vertical="center" wrapText="1"/>
    </xf>
    <xf numFmtId="0" fontId="78" fillId="29" borderId="2" xfId="0" applyFont="1" applyFill="1" applyBorder="1" applyAlignment="1">
      <alignment horizontal="center" vertical="center" wrapText="1"/>
    </xf>
    <xf numFmtId="169" fontId="78" fillId="29" borderId="2" xfId="1" applyNumberFormat="1" applyFont="1" applyFill="1" applyBorder="1" applyAlignment="1">
      <alignment horizontal="center" vertical="center" wrapText="1" shrinkToFit="1"/>
    </xf>
    <xf numFmtId="0" fontId="83" fillId="29" borderId="2" xfId="0" applyFont="1" applyFill="1" applyBorder="1" applyAlignment="1">
      <alignment horizontal="center" vertical="center" wrapText="1"/>
    </xf>
    <xf numFmtId="0" fontId="79" fillId="29" borderId="2" xfId="0" applyFont="1" applyFill="1" applyBorder="1" applyAlignment="1">
      <alignment horizontal="center" vertical="center" wrapText="1"/>
    </xf>
    <xf numFmtId="0" fontId="78" fillId="29" borderId="2" xfId="28" applyFont="1" applyFill="1" applyBorder="1" applyAlignment="1">
      <alignment horizontal="center" vertical="center" wrapText="1"/>
    </xf>
    <xf numFmtId="0" fontId="81" fillId="29" borderId="2" xfId="0" applyFont="1" applyFill="1" applyBorder="1" applyAlignment="1">
      <alignment horizontal="center" vertical="center" wrapText="1"/>
    </xf>
    <xf numFmtId="0" fontId="79" fillId="29" borderId="2" xfId="0" applyFont="1" applyFill="1" applyBorder="1" applyAlignment="1">
      <alignment horizontal="center" vertical="center"/>
    </xf>
    <xf numFmtId="0" fontId="79" fillId="29" borderId="0" xfId="0" applyFont="1" applyFill="1" applyAlignment="1">
      <alignment horizontal="center" vertical="center"/>
    </xf>
    <xf numFmtId="0" fontId="97" fillId="29" borderId="0" xfId="0" applyFont="1" applyFill="1" applyAlignment="1">
      <alignment horizontal="center" vertical="center"/>
    </xf>
    <xf numFmtId="0" fontId="8" fillId="29" borderId="2" xfId="1" applyFont="1" applyFill="1" applyBorder="1" applyAlignment="1">
      <alignment horizontal="center" vertical="center" wrapText="1"/>
    </xf>
    <xf numFmtId="170" fontId="8" fillId="29" borderId="2" xfId="28" applyNumberFormat="1" applyFont="1" applyFill="1" applyBorder="1" applyAlignment="1">
      <alignment horizontal="center" vertical="center" wrapText="1"/>
    </xf>
    <xf numFmtId="0" fontId="8" fillId="29" borderId="2" xfId="28" applyFont="1" applyFill="1" applyBorder="1" applyAlignment="1">
      <alignment horizontal="center" vertical="center" wrapText="1"/>
    </xf>
    <xf numFmtId="2" fontId="8" fillId="29" borderId="2" xfId="1" applyNumberFormat="1" applyFont="1" applyFill="1" applyBorder="1" applyAlignment="1">
      <alignment horizontal="center" vertical="center" wrapText="1"/>
    </xf>
    <xf numFmtId="2" fontId="8" fillId="29" borderId="2" xfId="0" applyNumberFormat="1" applyFont="1" applyFill="1" applyBorder="1" applyAlignment="1">
      <alignment horizontal="center" vertical="center" wrapText="1"/>
    </xf>
    <xf numFmtId="170" fontId="5" fillId="29" borderId="2" xfId="28" applyNumberFormat="1" applyFont="1" applyFill="1" applyBorder="1" applyAlignment="1">
      <alignment horizontal="center" vertical="center" wrapText="1"/>
    </xf>
    <xf numFmtId="170" fontId="8" fillId="29" borderId="2" xfId="1" applyNumberFormat="1" applyFont="1" applyFill="1" applyBorder="1" applyAlignment="1">
      <alignment horizontal="center" vertical="center" wrapText="1"/>
    </xf>
    <xf numFmtId="0" fontId="16" fillId="29" borderId="2" xfId="0" applyFont="1" applyFill="1" applyBorder="1" applyAlignment="1">
      <alignment horizontal="center" vertical="center" wrapText="1"/>
    </xf>
    <xf numFmtId="0" fontId="8" fillId="29" borderId="2" xfId="0" applyFont="1" applyFill="1" applyBorder="1" applyAlignment="1">
      <alignment vertical="center"/>
    </xf>
    <xf numFmtId="0" fontId="8" fillId="29" borderId="0" xfId="0" applyFont="1" applyFill="1" applyAlignment="1">
      <alignment vertical="center"/>
    </xf>
    <xf numFmtId="0" fontId="5" fillId="29" borderId="2" xfId="0" applyFont="1" applyFill="1" applyBorder="1" applyAlignment="1">
      <alignment horizontal="center" vertical="center" wrapText="1"/>
    </xf>
    <xf numFmtId="0" fontId="5" fillId="29" borderId="0" xfId="0" applyFont="1" applyFill="1" applyAlignment="1">
      <alignment vertical="center"/>
    </xf>
    <xf numFmtId="170" fontId="10" fillId="29" borderId="2" xfId="28" applyNumberFormat="1" applyFont="1" applyFill="1" applyBorder="1" applyAlignment="1">
      <alignment horizontal="center" vertical="center" wrapText="1"/>
    </xf>
    <xf numFmtId="0" fontId="83" fillId="29" borderId="0" xfId="0" applyFont="1" applyFill="1"/>
    <xf numFmtId="0" fontId="5" fillId="29" borderId="2" xfId="28" applyFont="1" applyFill="1" applyBorder="1" applyAlignment="1">
      <alignment horizontal="center" vertical="center" wrapText="1"/>
    </xf>
    <xf numFmtId="170" fontId="16" fillId="29" borderId="2" xfId="28" applyNumberFormat="1" applyFont="1" applyFill="1" applyBorder="1" applyAlignment="1">
      <alignment horizontal="center" vertical="center" wrapText="1"/>
    </xf>
    <xf numFmtId="0" fontId="16" fillId="29" borderId="2" xfId="0" applyFont="1" applyFill="1" applyBorder="1" applyAlignment="1">
      <alignment vertical="center" wrapText="1"/>
    </xf>
    <xf numFmtId="0" fontId="77" fillId="0" borderId="2" xfId="52" applyFont="1" applyBorder="1" applyAlignment="1">
      <alignment horizontal="left" vertical="center" wrapText="1"/>
    </xf>
    <xf numFmtId="2" fontId="77" fillId="0" borderId="2" xfId="1" applyNumberFormat="1" applyFont="1" applyBorder="1" applyAlignment="1">
      <alignment horizontal="center" vertical="center" wrapText="1"/>
    </xf>
    <xf numFmtId="0" fontId="82" fillId="0" borderId="2" xfId="0" applyFont="1" applyBorder="1" applyAlignment="1">
      <alignment vertical="center" wrapText="1"/>
    </xf>
    <xf numFmtId="43" fontId="78" fillId="28" borderId="2" xfId="346" applyNumberFormat="1" applyFont="1" applyFill="1" applyBorder="1" applyAlignment="1">
      <alignment horizontal="right" vertical="center" wrapText="1"/>
    </xf>
    <xf numFmtId="0" fontId="98" fillId="0" borderId="28" xfId="0" applyFont="1" applyBorder="1" applyAlignment="1">
      <alignment horizontal="center" vertical="center" wrapText="1"/>
    </xf>
    <xf numFmtId="170" fontId="78" fillId="0" borderId="0" xfId="0" applyNumberFormat="1" applyFont="1" applyAlignment="1">
      <alignment vertical="center"/>
    </xf>
    <xf numFmtId="170" fontId="77" fillId="0" borderId="0" xfId="0" applyNumberFormat="1" applyFont="1" applyAlignment="1">
      <alignment vertical="center"/>
    </xf>
    <xf numFmtId="0" fontId="16" fillId="27" borderId="2" xfId="0" applyFont="1" applyFill="1" applyBorder="1" applyAlignment="1">
      <alignment vertical="center" wrapText="1"/>
    </xf>
    <xf numFmtId="0" fontId="8" fillId="27" borderId="1" xfId="0" applyFont="1" applyFill="1" applyBorder="1" applyAlignment="1">
      <alignment vertical="center"/>
    </xf>
    <xf numFmtId="170" fontId="8" fillId="27" borderId="0" xfId="0" applyNumberFormat="1" applyFont="1" applyFill="1" applyAlignment="1">
      <alignment vertical="center"/>
    </xf>
    <xf numFmtId="2" fontId="8" fillId="27" borderId="2" xfId="25" applyNumberFormat="1" applyFont="1" applyFill="1" applyBorder="1" applyAlignment="1">
      <alignment horizontal="center" vertical="center" wrapText="1"/>
    </xf>
    <xf numFmtId="0" fontId="99" fillId="0" borderId="28" xfId="0" applyFont="1" applyBorder="1" applyAlignment="1">
      <alignment horizontal="center" vertical="center" wrapText="1"/>
    </xf>
    <xf numFmtId="0" fontId="5" fillId="29" borderId="2" xfId="1" applyFont="1" applyFill="1" applyBorder="1" applyAlignment="1">
      <alignment horizontal="center" vertical="center" wrapText="1"/>
    </xf>
    <xf numFmtId="0" fontId="8" fillId="27" borderId="2" xfId="1" applyFont="1" applyFill="1" applyBorder="1" applyAlignment="1">
      <alignment horizontal="center" vertical="center" wrapText="1"/>
    </xf>
    <xf numFmtId="0" fontId="8" fillId="29" borderId="2" xfId="0" applyFont="1" applyFill="1" applyBorder="1" applyAlignment="1">
      <alignment horizontal="center" vertical="center" wrapText="1"/>
    </xf>
    <xf numFmtId="170" fontId="78" fillId="27" borderId="2" xfId="28" applyNumberFormat="1" applyFont="1" applyFill="1" applyBorder="1" applyAlignment="1">
      <alignment horizontal="center" vertical="center" wrapText="1"/>
    </xf>
    <xf numFmtId="0" fontId="5" fillId="0" borderId="0" xfId="0" applyFont="1"/>
    <xf numFmtId="0" fontId="74" fillId="0" borderId="0" xfId="0" applyFont="1"/>
    <xf numFmtId="1" fontId="78" fillId="0" borderId="2" xfId="1" applyNumberFormat="1" applyFont="1" applyBorder="1" applyAlignment="1">
      <alignment horizontal="center" vertical="center" wrapText="1" shrinkToFit="1"/>
    </xf>
    <xf numFmtId="169" fontId="78" fillId="0" borderId="2" xfId="1" applyNumberFormat="1" applyFont="1" applyBorder="1" applyAlignment="1">
      <alignment horizontal="center" vertical="center" wrapText="1" shrinkToFit="1"/>
    </xf>
    <xf numFmtId="0" fontId="79" fillId="0" borderId="2" xfId="0" applyFont="1" applyBorder="1" applyAlignment="1">
      <alignment horizontal="center" vertical="center" wrapText="1"/>
    </xf>
    <xf numFmtId="0" fontId="81" fillId="0" borderId="2" xfId="0" applyFont="1" applyBorder="1" applyAlignment="1">
      <alignment horizontal="center" vertical="center" wrapText="1"/>
    </xf>
    <xf numFmtId="0" fontId="79" fillId="0" borderId="2" xfId="0" applyFont="1" applyBorder="1" applyAlignment="1">
      <alignment horizontal="center" vertical="center"/>
    </xf>
    <xf numFmtId="0" fontId="79" fillId="0" borderId="0" xfId="0" applyFont="1" applyAlignment="1">
      <alignment horizontal="center" vertical="center"/>
    </xf>
    <xf numFmtId="0" fontId="97" fillId="0" borderId="0" xfId="0" applyFont="1" applyAlignment="1">
      <alignment horizontal="center" vertical="center"/>
    </xf>
    <xf numFmtId="0" fontId="16" fillId="27" borderId="0" xfId="0" applyFont="1" applyFill="1"/>
    <xf numFmtId="0" fontId="74" fillId="0" borderId="2" xfId="0" applyFont="1" applyBorder="1" applyAlignment="1">
      <alignment horizontal="center" vertical="center" wrapText="1"/>
    </xf>
    <xf numFmtId="0" fontId="100" fillId="0" borderId="2" xfId="0" applyFont="1" applyBorder="1" applyAlignment="1">
      <alignment wrapText="1"/>
    </xf>
    <xf numFmtId="170" fontId="78" fillId="29" borderId="2" xfId="28" applyNumberFormat="1" applyFont="1" applyFill="1" applyBorder="1" applyAlignment="1">
      <alignment horizontal="center" vertical="center" wrapText="1"/>
    </xf>
    <xf numFmtId="0" fontId="83" fillId="29" borderId="2" xfId="0" applyFont="1" applyFill="1" applyBorder="1"/>
    <xf numFmtId="0" fontId="78" fillId="29" borderId="0" xfId="0" applyFont="1" applyFill="1"/>
    <xf numFmtId="2" fontId="78" fillId="29" borderId="2" xfId="0" applyNumberFormat="1" applyFont="1" applyFill="1" applyBorder="1" applyAlignment="1">
      <alignment horizontal="left" vertical="center" wrapText="1"/>
    </xf>
    <xf numFmtId="0" fontId="78" fillId="29" borderId="2" xfId="306" applyFont="1" applyFill="1" applyBorder="1" applyAlignment="1">
      <alignment horizontal="center" vertical="center" wrapText="1"/>
    </xf>
    <xf numFmtId="0" fontId="78" fillId="29" borderId="2" xfId="0" applyFont="1" applyFill="1" applyBorder="1" applyAlignment="1">
      <alignment vertical="center"/>
    </xf>
    <xf numFmtId="0" fontId="78" fillId="29" borderId="0" xfId="0" applyFont="1" applyFill="1" applyAlignment="1">
      <alignment vertical="center"/>
    </xf>
    <xf numFmtId="0" fontId="78" fillId="29" borderId="2" xfId="0" applyFont="1" applyFill="1" applyBorder="1" applyAlignment="1">
      <alignment horizontal="left" vertical="center" wrapText="1" shrinkToFit="1"/>
    </xf>
    <xf numFmtId="2" fontId="78" fillId="29" borderId="2" xfId="25" applyNumberFormat="1" applyFont="1" applyFill="1" applyBorder="1" applyAlignment="1">
      <alignment horizontal="center" vertical="center" wrapText="1"/>
    </xf>
    <xf numFmtId="0" fontId="83" fillId="29" borderId="2" xfId="0" applyFont="1" applyFill="1" applyBorder="1" applyAlignment="1">
      <alignment vertical="center" wrapText="1"/>
    </xf>
    <xf numFmtId="0" fontId="78" fillId="29" borderId="2" xfId="0" applyFont="1" applyFill="1" applyBorder="1" applyAlignment="1">
      <alignment horizontal="center" vertical="center" wrapText="1" shrinkToFit="1"/>
    </xf>
    <xf numFmtId="170" fontId="78" fillId="29" borderId="0" xfId="0" applyNumberFormat="1" applyFont="1" applyFill="1" applyAlignment="1">
      <alignment vertical="center"/>
    </xf>
    <xf numFmtId="0" fontId="78" fillId="0" borderId="2" xfId="0" applyFont="1" applyBorder="1" applyAlignment="1">
      <alignment horizontal="left" vertical="center" wrapText="1"/>
    </xf>
    <xf numFmtId="0" fontId="77" fillId="29" borderId="2" xfId="0" applyFont="1" applyFill="1" applyBorder="1" applyAlignment="1">
      <alignment horizontal="center" vertical="center" wrapText="1"/>
    </xf>
    <xf numFmtId="0" fontId="77" fillId="29" borderId="2" xfId="1" applyFont="1" applyFill="1" applyBorder="1" applyAlignment="1">
      <alignment horizontal="center" vertical="center" wrapText="1"/>
    </xf>
    <xf numFmtId="0" fontId="82" fillId="29" borderId="2" xfId="0" applyFont="1" applyFill="1" applyBorder="1" applyAlignment="1">
      <alignment vertical="center" wrapText="1"/>
    </xf>
    <xf numFmtId="0" fontId="77" fillId="29" borderId="0" xfId="0" applyFont="1" applyFill="1" applyAlignment="1">
      <alignment vertical="center"/>
    </xf>
    <xf numFmtId="0" fontId="82" fillId="29" borderId="2" xfId="0" applyFont="1" applyFill="1" applyBorder="1" applyAlignment="1">
      <alignment horizontal="center" vertical="center" wrapText="1"/>
    </xf>
    <xf numFmtId="0" fontId="77" fillId="29" borderId="2" xfId="0" applyFont="1" applyFill="1" applyBorder="1" applyAlignment="1">
      <alignment vertical="center"/>
    </xf>
    <xf numFmtId="0" fontId="82" fillId="0" borderId="0" xfId="0" applyFont="1"/>
    <xf numFmtId="0" fontId="83" fillId="0" borderId="2" xfId="0" applyFont="1" applyBorder="1" applyAlignment="1">
      <alignment wrapText="1"/>
    </xf>
    <xf numFmtId="2" fontId="77" fillId="29" borderId="2" xfId="1" applyNumberFormat="1" applyFont="1" applyFill="1" applyBorder="1" applyAlignment="1">
      <alignment horizontal="left" vertical="center" wrapText="1"/>
    </xf>
    <xf numFmtId="0" fontId="77" fillId="29" borderId="2" xfId="0" applyFont="1" applyFill="1" applyBorder="1" applyAlignment="1">
      <alignment horizontal="center" vertical="center" wrapText="1" shrinkToFit="1"/>
    </xf>
    <xf numFmtId="0" fontId="82" fillId="29" borderId="0" xfId="0" applyFont="1" applyFill="1"/>
    <xf numFmtId="2" fontId="79" fillId="29" borderId="2" xfId="1" applyNumberFormat="1" applyFont="1" applyFill="1" applyBorder="1" applyAlignment="1">
      <alignment horizontal="left" vertical="center" wrapText="1"/>
    </xf>
    <xf numFmtId="170" fontId="80" fillId="29" borderId="2" xfId="28" applyNumberFormat="1" applyFont="1" applyFill="1" applyBorder="1" applyAlignment="1">
      <alignment horizontal="center" vertical="center" wrapText="1"/>
    </xf>
    <xf numFmtId="0" fontId="81" fillId="29" borderId="2" xfId="0" applyFont="1" applyFill="1" applyBorder="1"/>
    <xf numFmtId="0" fontId="81" fillId="29" borderId="0" xfId="0" applyFont="1" applyFill="1"/>
    <xf numFmtId="0" fontId="78" fillId="0" borderId="2" xfId="308" applyFont="1" applyBorder="1" applyAlignment="1">
      <alignment horizontal="center" vertical="center" wrapText="1"/>
    </xf>
    <xf numFmtId="0" fontId="83" fillId="29" borderId="2" xfId="0" applyFont="1" applyFill="1" applyBorder="1" applyAlignment="1">
      <alignment wrapText="1"/>
    </xf>
    <xf numFmtId="0" fontId="78" fillId="29" borderId="2" xfId="0" applyFont="1" applyFill="1" applyBorder="1"/>
    <xf numFmtId="2" fontId="78" fillId="29" borderId="2" xfId="1" applyNumberFormat="1" applyFont="1" applyFill="1" applyBorder="1" applyAlignment="1">
      <alignment horizontal="left" vertical="center" wrapText="1"/>
    </xf>
    <xf numFmtId="0" fontId="78" fillId="29" borderId="2" xfId="345" applyFont="1" applyFill="1" applyBorder="1" applyAlignment="1">
      <alignment horizontal="center" vertical="center" wrapText="1"/>
    </xf>
    <xf numFmtId="0" fontId="77" fillId="29" borderId="2" xfId="1" applyFont="1" applyFill="1" applyBorder="1" applyAlignment="1">
      <alignment horizontal="left" vertical="center" wrapText="1"/>
    </xf>
    <xf numFmtId="0" fontId="77" fillId="29" borderId="2" xfId="145" applyFont="1" applyFill="1" applyBorder="1" applyAlignment="1">
      <alignment horizontal="center" vertical="center" wrapText="1"/>
    </xf>
    <xf numFmtId="0" fontId="77" fillId="0" borderId="2" xfId="308" applyFont="1" applyBorder="1" applyAlignment="1">
      <alignment horizontal="center" vertical="center" wrapText="1"/>
    </xf>
    <xf numFmtId="0" fontId="79" fillId="0" borderId="2" xfId="1" applyFont="1" applyBorder="1" applyAlignment="1">
      <alignment horizontal="left" vertical="center" wrapText="1"/>
    </xf>
    <xf numFmtId="2" fontId="78" fillId="29" borderId="2" xfId="270" applyNumberFormat="1" applyFont="1" applyFill="1" applyBorder="1" applyAlignment="1">
      <alignment horizontal="left" vertical="center" wrapText="1"/>
    </xf>
    <xf numFmtId="0" fontId="78" fillId="29" borderId="2" xfId="308" applyFont="1" applyFill="1" applyBorder="1" applyAlignment="1">
      <alignment horizontal="center" vertical="center" wrapText="1"/>
    </xf>
    <xf numFmtId="0" fontId="78" fillId="0" borderId="2" xfId="0" applyFont="1" applyBorder="1" applyAlignment="1">
      <alignment horizontal="center" vertical="center"/>
    </xf>
    <xf numFmtId="0" fontId="101" fillId="0" borderId="2" xfId="1" applyFont="1" applyBorder="1" applyAlignment="1">
      <alignment horizontal="center" vertical="center" wrapText="1"/>
    </xf>
    <xf numFmtId="0" fontId="7" fillId="0" borderId="29" xfId="0" applyFont="1" applyBorder="1" applyAlignment="1">
      <alignment horizontal="center" vertical="center"/>
    </xf>
    <xf numFmtId="0" fontId="13" fillId="0" borderId="29" xfId="0" applyFont="1" applyBorder="1"/>
    <xf numFmtId="0" fontId="75" fillId="0" borderId="29" xfId="0" applyFont="1" applyBorder="1" applyAlignment="1">
      <alignment horizontal="center" vertical="center" wrapText="1"/>
    </xf>
    <xf numFmtId="0" fontId="8" fillId="0" borderId="29" xfId="0" applyFont="1" applyBorder="1" applyAlignment="1">
      <alignment vertical="center"/>
    </xf>
    <xf numFmtId="0" fontId="16" fillId="0" borderId="29" xfId="0" applyFont="1" applyBorder="1"/>
    <xf numFmtId="0" fontId="75" fillId="0" borderId="29" xfId="0" applyFont="1" applyBorder="1"/>
    <xf numFmtId="0" fontId="8" fillId="0" borderId="29" xfId="0" applyFont="1" applyBorder="1"/>
    <xf numFmtId="0" fontId="14" fillId="0" borderId="29" xfId="0" applyFont="1" applyBorder="1"/>
    <xf numFmtId="0" fontId="7" fillId="0" borderId="29" xfId="0" applyFont="1" applyBorder="1"/>
    <xf numFmtId="0" fontId="7" fillId="0" borderId="29" xfId="28" applyFont="1" applyBorder="1" applyAlignment="1">
      <alignment horizontal="center" vertical="center"/>
    </xf>
    <xf numFmtId="0" fontId="8" fillId="0" borderId="29" xfId="1" applyFont="1" applyBorder="1" applyAlignment="1">
      <alignment horizontal="center" vertical="center"/>
    </xf>
    <xf numFmtId="0" fontId="5" fillId="0" borderId="29" xfId="0" applyFont="1" applyBorder="1" applyAlignment="1">
      <alignment vertical="center"/>
    </xf>
    <xf numFmtId="0" fontId="78" fillId="0" borderId="23" xfId="0" applyFont="1" applyBorder="1" applyAlignment="1">
      <alignment vertical="center"/>
    </xf>
    <xf numFmtId="0" fontId="8" fillId="0" borderId="2" xfId="0" applyFont="1" applyBorder="1" applyAlignment="1">
      <alignment vertical="center" wrapText="1" shrinkToFit="1"/>
    </xf>
    <xf numFmtId="0" fontId="14" fillId="0" borderId="2" xfId="1" applyFont="1" applyBorder="1" applyAlignment="1">
      <alignment horizontal="center" vertical="center" wrapText="1"/>
    </xf>
    <xf numFmtId="0" fontId="13" fillId="0" borderId="2" xfId="0" applyFont="1" applyBorder="1" applyAlignment="1">
      <alignment vertical="center" wrapText="1"/>
    </xf>
    <xf numFmtId="0" fontId="10" fillId="0" borderId="2" xfId="0" applyFont="1" applyBorder="1" applyAlignment="1">
      <alignment horizontal="center" vertical="center"/>
    </xf>
    <xf numFmtId="0" fontId="5" fillId="0" borderId="2" xfId="1" applyFont="1" applyBorder="1" applyAlignment="1">
      <alignment vertical="center" wrapText="1"/>
    </xf>
    <xf numFmtId="2" fontId="6" fillId="0" borderId="2" xfId="1" applyNumberFormat="1" applyFont="1" applyBorder="1" applyAlignment="1">
      <alignment vertical="center" wrapText="1"/>
    </xf>
    <xf numFmtId="170" fontId="6" fillId="0" borderId="2" xfId="0" applyNumberFormat="1" applyFont="1" applyBorder="1"/>
    <xf numFmtId="0" fontId="99" fillId="0" borderId="2" xfId="1" applyFont="1" applyBorder="1" applyAlignment="1">
      <alignment horizontal="center" vertical="center" wrapText="1"/>
    </xf>
    <xf numFmtId="0" fontId="102" fillId="0" borderId="2" xfId="1" applyFont="1" applyBorder="1" applyAlignment="1">
      <alignment horizontal="center" vertical="center" wrapText="1"/>
    </xf>
    <xf numFmtId="0" fontId="8" fillId="0" borderId="29" xfId="0" applyFont="1" applyBorder="1" applyAlignment="1">
      <alignment horizontal="center" vertical="center" wrapText="1"/>
    </xf>
    <xf numFmtId="0" fontId="8" fillId="0" borderId="29" xfId="28" applyFont="1" applyBorder="1" applyAlignment="1">
      <alignment horizontal="left" vertical="center" wrapText="1"/>
    </xf>
    <xf numFmtId="0" fontId="8" fillId="0" borderId="29" xfId="28" applyFont="1" applyBorder="1" applyAlignment="1">
      <alignment horizontal="center" vertical="center" wrapText="1"/>
    </xf>
    <xf numFmtId="0" fontId="75" fillId="0" borderId="29" xfId="0" applyFont="1" applyBorder="1" applyAlignment="1">
      <alignment wrapText="1"/>
    </xf>
    <xf numFmtId="185" fontId="8" fillId="0" borderId="2" xfId="28" applyNumberFormat="1" applyFont="1" applyBorder="1" applyAlignment="1">
      <alignment horizontal="center" vertical="center" wrapText="1"/>
    </xf>
    <xf numFmtId="185" fontId="10" fillId="0" borderId="2" xfId="28" applyNumberFormat="1" applyFont="1" applyBorder="1" applyAlignment="1">
      <alignment horizontal="center" vertical="center" wrapText="1"/>
    </xf>
    <xf numFmtId="0" fontId="8" fillId="0" borderId="23" xfId="0" applyFont="1" applyBorder="1" applyAlignment="1">
      <alignment vertical="center"/>
    </xf>
    <xf numFmtId="0" fontId="102" fillId="0" borderId="28" xfId="0" applyFont="1" applyBorder="1" applyAlignment="1">
      <alignment horizontal="center" vertical="center" wrapText="1"/>
    </xf>
    <xf numFmtId="2" fontId="95" fillId="0" borderId="2" xfId="25" applyNumberFormat="1" applyFont="1" applyBorder="1" applyAlignment="1">
      <alignment horizontal="center" vertical="center" wrapText="1"/>
    </xf>
    <xf numFmtId="0" fontId="5" fillId="27" borderId="2" xfId="1" applyFont="1" applyFill="1" applyBorder="1" applyAlignment="1">
      <alignment horizontal="center" vertical="center" wrapText="1"/>
    </xf>
    <xf numFmtId="2" fontId="5" fillId="27" borderId="2" xfId="1" applyNumberFormat="1" applyFont="1" applyFill="1" applyBorder="1" applyAlignment="1">
      <alignment horizontal="left" vertical="center" wrapText="1"/>
    </xf>
    <xf numFmtId="170" fontId="5" fillId="27" borderId="2" xfId="28" applyNumberFormat="1" applyFont="1" applyFill="1" applyBorder="1" applyAlignment="1">
      <alignment horizontal="center" vertical="center" wrapText="1"/>
    </xf>
    <xf numFmtId="0" fontId="5" fillId="27" borderId="2" xfId="28" applyFont="1" applyFill="1" applyBorder="1" applyAlignment="1">
      <alignment horizontal="center" vertical="center" wrapText="1"/>
    </xf>
    <xf numFmtId="0" fontId="5" fillId="27" borderId="2" xfId="0" applyFont="1" applyFill="1" applyBorder="1" applyAlignment="1">
      <alignment horizontal="center" vertical="center" wrapText="1"/>
    </xf>
    <xf numFmtId="0" fontId="16" fillId="27" borderId="2" xfId="0" applyFont="1" applyFill="1" applyBorder="1" applyAlignment="1">
      <alignment horizontal="center" vertical="center" wrapText="1"/>
    </xf>
    <xf numFmtId="0" fontId="5" fillId="27" borderId="2" xfId="0" applyFont="1" applyFill="1" applyBorder="1" applyAlignment="1">
      <alignment horizontal="center" vertical="center" wrapText="1" shrinkToFit="1"/>
    </xf>
    <xf numFmtId="0" fontId="8" fillId="27" borderId="29" xfId="0" applyFont="1" applyFill="1" applyBorder="1" applyAlignment="1">
      <alignment vertical="center"/>
    </xf>
    <xf numFmtId="0" fontId="5" fillId="27" borderId="0" xfId="0" applyFont="1" applyFill="1" applyAlignment="1">
      <alignment vertical="center"/>
    </xf>
    <xf numFmtId="170" fontId="10" fillId="27" borderId="2" xfId="28" applyNumberFormat="1" applyFont="1" applyFill="1" applyBorder="1" applyAlignment="1">
      <alignment horizontal="center" vertical="center" wrapText="1"/>
    </xf>
    <xf numFmtId="0" fontId="8" fillId="27" borderId="2" xfId="1" applyFont="1" applyFill="1" applyBorder="1" applyAlignment="1">
      <alignment horizontal="left" vertical="center" wrapText="1"/>
    </xf>
    <xf numFmtId="0" fontId="20" fillId="27" borderId="2" xfId="0" applyFont="1" applyFill="1" applyBorder="1" applyAlignment="1">
      <alignment wrapText="1"/>
    </xf>
    <xf numFmtId="0" fontId="75" fillId="27" borderId="29" xfId="0" applyFont="1" applyFill="1" applyBorder="1"/>
    <xf numFmtId="0" fontId="75" fillId="27" borderId="2" xfId="0" applyFont="1" applyFill="1" applyBorder="1"/>
    <xf numFmtId="0" fontId="75" fillId="27" borderId="0" xfId="0" applyFont="1" applyFill="1"/>
    <xf numFmtId="0" fontId="8" fillId="27" borderId="1" xfId="0" applyFont="1" applyFill="1" applyBorder="1" applyAlignment="1">
      <alignment horizontal="center" vertical="center" wrapText="1"/>
    </xf>
    <xf numFmtId="170" fontId="16" fillId="0" borderId="2" xfId="1" applyNumberFormat="1" applyFont="1" applyBorder="1" applyAlignment="1">
      <alignment horizontal="center" vertical="center" wrapText="1"/>
    </xf>
    <xf numFmtId="184" fontId="8" fillId="0" borderId="2" xfId="1" applyNumberFormat="1" applyFont="1" applyBorder="1" applyAlignment="1">
      <alignment horizontal="center" vertical="center" wrapText="1"/>
    </xf>
    <xf numFmtId="0" fontId="108" fillId="0" borderId="0" xfId="0" applyFont="1"/>
    <xf numFmtId="170" fontId="101" fillId="0" borderId="2" xfId="28" applyNumberFormat="1" applyFont="1" applyBorder="1" applyAlignment="1">
      <alignment horizontal="center" vertical="center" wrapText="1"/>
    </xf>
    <xf numFmtId="1" fontId="14" fillId="0" borderId="2" xfId="1" applyNumberFormat="1" applyFont="1" applyBorder="1" applyAlignment="1">
      <alignment horizontal="center" vertical="top" wrapText="1" shrinkToFit="1"/>
    </xf>
    <xf numFmtId="170" fontId="103" fillId="0" borderId="2" xfId="28" applyNumberFormat="1" applyFont="1" applyBorder="1" applyAlignment="1">
      <alignment horizontal="center" vertical="center" wrapText="1"/>
    </xf>
    <xf numFmtId="1" fontId="7" fillId="0" borderId="2" xfId="1" applyNumberFormat="1" applyFont="1" applyBorder="1" applyAlignment="1">
      <alignment horizontal="center" vertical="center" wrapText="1" shrinkToFit="1"/>
    </xf>
    <xf numFmtId="0" fontId="101" fillId="0" borderId="2" xfId="235" applyFont="1" applyBorder="1" applyAlignment="1">
      <alignment horizontal="left" vertical="center" wrapText="1"/>
    </xf>
    <xf numFmtId="170" fontId="104" fillId="0" borderId="2" xfId="28" applyNumberFormat="1" applyFont="1" applyBorder="1" applyAlignment="1">
      <alignment horizontal="center" vertical="center" wrapText="1"/>
    </xf>
    <xf numFmtId="0" fontId="103" fillId="0" borderId="2" xfId="0" applyFont="1" applyBorder="1" applyAlignment="1">
      <alignment horizontal="center" vertical="center" wrapText="1"/>
    </xf>
    <xf numFmtId="0" fontId="101" fillId="0" borderId="2" xfId="0" applyFont="1" applyBorder="1" applyAlignment="1">
      <alignment horizontal="center" vertical="center" wrapText="1" shrinkToFit="1"/>
    </xf>
    <xf numFmtId="0" fontId="101" fillId="0" borderId="2" xfId="28" applyFont="1" applyBorder="1" applyAlignment="1">
      <alignment horizontal="center" vertical="center" wrapText="1"/>
    </xf>
    <xf numFmtId="0" fontId="105" fillId="0" borderId="0" xfId="0" applyFont="1"/>
    <xf numFmtId="1" fontId="7" fillId="0" borderId="2" xfId="28" applyNumberFormat="1" applyFont="1" applyBorder="1" applyAlignment="1">
      <alignment horizontal="center" vertical="center" wrapText="1"/>
    </xf>
    <xf numFmtId="185" fontId="16" fillId="0" borderId="2" xfId="1" applyNumberFormat="1" applyFont="1" applyBorder="1" applyAlignment="1">
      <alignment horizontal="center" vertical="center" wrapText="1"/>
    </xf>
    <xf numFmtId="0" fontId="6" fillId="0" borderId="2" xfId="0" applyFont="1" applyBorder="1" applyAlignment="1">
      <alignment vertical="center"/>
    </xf>
    <xf numFmtId="0" fontId="16" fillId="0" borderId="0" xfId="1" applyFont="1" applyAlignment="1">
      <alignment horizontal="center"/>
    </xf>
    <xf numFmtId="0" fontId="10" fillId="0" borderId="2" xfId="0" applyFont="1" applyBorder="1"/>
    <xf numFmtId="0" fontId="106" fillId="0" borderId="2" xfId="0" applyFont="1" applyBorder="1"/>
    <xf numFmtId="0" fontId="107" fillId="0" borderId="2" xfId="0" applyFont="1" applyBorder="1" applyAlignment="1">
      <alignment vertical="center"/>
    </xf>
    <xf numFmtId="0" fontId="109" fillId="0" borderId="2" xfId="0" applyFont="1" applyBorder="1"/>
    <xf numFmtId="0" fontId="8" fillId="0" borderId="2" xfId="0" applyFont="1" applyBorder="1" applyAlignment="1">
      <alignment vertical="center" wrapText="1"/>
    </xf>
    <xf numFmtId="170" fontId="16" fillId="27" borderId="2" xfId="1" applyNumberFormat="1" applyFont="1" applyFill="1" applyBorder="1" applyAlignment="1">
      <alignment horizontal="center" vertical="center" wrapText="1"/>
    </xf>
    <xf numFmtId="2" fontId="8" fillId="27" borderId="2" xfId="270" applyNumberFormat="1" applyFont="1" applyFill="1" applyBorder="1" applyAlignment="1">
      <alignment horizontal="left" vertical="center" wrapText="1"/>
    </xf>
    <xf numFmtId="170" fontId="8" fillId="27" borderId="2" xfId="1" applyNumberFormat="1" applyFont="1" applyFill="1" applyBorder="1" applyAlignment="1">
      <alignment horizontal="center" vertical="center" wrapText="1"/>
    </xf>
    <xf numFmtId="0" fontId="8" fillId="27" borderId="2" xfId="308" applyFont="1" applyFill="1" applyBorder="1" applyAlignment="1">
      <alignment horizontal="center" vertical="center" wrapText="1"/>
    </xf>
    <xf numFmtId="0" fontId="8" fillId="27" borderId="2" xfId="28" applyFont="1" applyFill="1" applyBorder="1" applyAlignment="1">
      <alignment horizontal="left" vertical="center" wrapText="1"/>
    </xf>
    <xf numFmtId="2" fontId="8" fillId="27" borderId="2" xfId="1" applyNumberFormat="1" applyFont="1" applyFill="1" applyBorder="1" applyAlignment="1">
      <alignment horizontal="center" vertical="center" wrapText="1"/>
    </xf>
    <xf numFmtId="0" fontId="75" fillId="27" borderId="2" xfId="0" applyFont="1" applyFill="1" applyBorder="1" applyAlignment="1">
      <alignment wrapText="1"/>
    </xf>
    <xf numFmtId="0" fontId="8" fillId="27" borderId="2" xfId="0" applyFont="1" applyFill="1" applyBorder="1"/>
    <xf numFmtId="0" fontId="8" fillId="27" borderId="0" xfId="0" applyFont="1" applyFill="1"/>
    <xf numFmtId="0" fontId="101" fillId="0" borderId="0" xfId="0" applyFont="1" applyAlignment="1">
      <alignment horizontal="center" vertical="center"/>
    </xf>
    <xf numFmtId="170" fontId="83" fillId="0" borderId="2" xfId="1" applyNumberFormat="1" applyFont="1" applyBorder="1" applyAlignment="1">
      <alignment horizontal="center" vertical="center" wrapText="1"/>
    </xf>
    <xf numFmtId="0" fontId="78" fillId="27" borderId="2" xfId="1" applyFont="1" applyFill="1" applyBorder="1" applyAlignment="1">
      <alignment horizontal="center" vertical="center" wrapText="1"/>
    </xf>
    <xf numFmtId="0" fontId="78" fillId="27" borderId="2" xfId="52" applyFont="1" applyFill="1" applyBorder="1" applyAlignment="1">
      <alignment horizontal="left" vertical="center" wrapText="1"/>
    </xf>
    <xf numFmtId="170" fontId="83" fillId="27" borderId="2" xfId="1" applyNumberFormat="1" applyFont="1" applyFill="1" applyBorder="1" applyAlignment="1">
      <alignment horizontal="center" vertical="center" wrapText="1"/>
    </xf>
    <xf numFmtId="0" fontId="78" fillId="27" borderId="2" xfId="28" applyFont="1" applyFill="1" applyBorder="1" applyAlignment="1">
      <alignment horizontal="center" vertical="center" wrapText="1"/>
    </xf>
    <xf numFmtId="2" fontId="78" fillId="27" borderId="2" xfId="1" applyNumberFormat="1" applyFont="1" applyFill="1" applyBorder="1" applyAlignment="1">
      <alignment horizontal="center" vertical="center" wrapText="1"/>
    </xf>
    <xf numFmtId="0" fontId="83" fillId="27" borderId="2" xfId="0" applyFont="1" applyFill="1" applyBorder="1" applyAlignment="1">
      <alignment vertical="center" wrapText="1"/>
    </xf>
    <xf numFmtId="0" fontId="78" fillId="27" borderId="2" xfId="0" applyFont="1" applyFill="1" applyBorder="1" applyAlignment="1">
      <alignment horizontal="center" vertical="center" wrapText="1"/>
    </xf>
    <xf numFmtId="0" fontId="78" fillId="27" borderId="2" xfId="0" applyFont="1" applyFill="1" applyBorder="1" applyAlignment="1">
      <alignment vertical="center"/>
    </xf>
    <xf numFmtId="0" fontId="78" fillId="27" borderId="0" xfId="0" applyFont="1" applyFill="1" applyAlignment="1">
      <alignment vertical="center"/>
    </xf>
    <xf numFmtId="2" fontId="78" fillId="27" borderId="2" xfId="25" applyNumberFormat="1" applyFont="1" applyFill="1" applyBorder="1" applyAlignment="1">
      <alignment horizontal="center" vertical="center" wrapText="1"/>
    </xf>
    <xf numFmtId="0" fontId="78" fillId="0" borderId="2" xfId="28" applyFont="1" applyBorder="1" applyAlignment="1">
      <alignment horizontal="left" vertical="center" wrapText="1"/>
    </xf>
    <xf numFmtId="0" fontId="8" fillId="27" borderId="0" xfId="28" applyFont="1" applyFill="1" applyAlignment="1">
      <alignment horizontal="center" vertical="center" wrapText="1"/>
    </xf>
    <xf numFmtId="0" fontId="8" fillId="0" borderId="0" xfId="0" applyFont="1" applyAlignment="1">
      <alignment horizontal="center" vertical="center"/>
    </xf>
    <xf numFmtId="0" fontId="23" fillId="28" borderId="0" xfId="0" applyFont="1" applyFill="1" applyAlignment="1">
      <alignment vertical="center" wrapText="1"/>
    </xf>
    <xf numFmtId="0" fontId="113" fillId="28" borderId="0" xfId="0" applyFont="1" applyFill="1" applyAlignment="1">
      <alignment vertical="center" wrapText="1"/>
    </xf>
    <xf numFmtId="49" fontId="111" fillId="28" borderId="2" xfId="285" applyNumberFormat="1" applyFont="1" applyFill="1" applyBorder="1" applyAlignment="1">
      <alignment horizontal="center" vertical="center" wrapText="1"/>
    </xf>
    <xf numFmtId="4" fontId="111" fillId="28" borderId="2" xfId="285" applyNumberFormat="1" applyFont="1" applyFill="1" applyBorder="1" applyAlignment="1">
      <alignment horizontal="center" vertical="center" wrapText="1"/>
    </xf>
    <xf numFmtId="43" fontId="111" fillId="28" borderId="2" xfId="348" applyFont="1" applyFill="1" applyBorder="1" applyAlignment="1">
      <alignment horizontal="center" vertical="center" wrapText="1"/>
    </xf>
    <xf numFmtId="0" fontId="111" fillId="28" borderId="2" xfId="345" applyFont="1" applyFill="1" applyBorder="1" applyAlignment="1">
      <alignment horizontal="center" vertical="center" wrapText="1"/>
    </xf>
    <xf numFmtId="4" fontId="111" fillId="28" borderId="2" xfId="0" applyNumberFormat="1" applyFont="1" applyFill="1" applyBorder="1" applyAlignment="1">
      <alignment horizontal="center" vertical="center" wrapText="1"/>
    </xf>
    <xf numFmtId="0" fontId="113" fillId="28" borderId="0" xfId="0" applyFont="1" applyFill="1" applyAlignment="1">
      <alignment horizontal="center" vertical="center" wrapText="1"/>
    </xf>
    <xf numFmtId="187" fontId="110" fillId="28" borderId="2" xfId="285" applyNumberFormat="1" applyFont="1" applyFill="1" applyBorder="1" applyAlignment="1">
      <alignment vertical="center" wrapText="1"/>
    </xf>
    <xf numFmtId="43" fontId="110" fillId="28" borderId="2" xfId="348" applyFont="1" applyFill="1" applyBorder="1" applyAlignment="1">
      <alignment vertical="center" wrapText="1"/>
    </xf>
    <xf numFmtId="188" fontId="110" fillId="28" borderId="2" xfId="348" applyNumberFormat="1" applyFont="1" applyFill="1" applyBorder="1" applyAlignment="1">
      <alignment vertical="center" wrapText="1"/>
    </xf>
    <xf numFmtId="0" fontId="114" fillId="28" borderId="2" xfId="345" applyFont="1" applyFill="1" applyBorder="1" applyAlignment="1">
      <alignment vertical="center" wrapText="1"/>
    </xf>
    <xf numFmtId="4" fontId="114" fillId="28" borderId="2" xfId="0" applyNumberFormat="1" applyFont="1" applyFill="1" applyBorder="1" applyAlignment="1">
      <alignment horizontal="center" vertical="center" wrapText="1"/>
    </xf>
    <xf numFmtId="0" fontId="110" fillId="28" borderId="2" xfId="0" applyFont="1" applyFill="1" applyBorder="1" applyAlignment="1">
      <alignment horizontal="center" vertical="center" wrapText="1" shrinkToFit="1"/>
    </xf>
    <xf numFmtId="0" fontId="110" fillId="28" borderId="2" xfId="270" applyFont="1" applyFill="1" applyBorder="1" applyAlignment="1">
      <alignment horizontal="left" vertical="center" wrapText="1"/>
    </xf>
    <xf numFmtId="170" fontId="110" fillId="28" borderId="2" xfId="270" applyNumberFormat="1" applyFont="1" applyFill="1" applyBorder="1" applyAlignment="1">
      <alignment horizontal="center" vertical="center" wrapText="1"/>
    </xf>
    <xf numFmtId="0" fontId="110" fillId="28" borderId="2" xfId="348" applyNumberFormat="1" applyFont="1" applyFill="1" applyBorder="1" applyAlignment="1">
      <alignment vertical="center" wrapText="1"/>
    </xf>
    <xf numFmtId="43" fontId="114" fillId="28" borderId="2" xfId="348" applyFont="1" applyFill="1" applyBorder="1" applyAlignment="1">
      <alignment horizontal="center" vertical="center" wrapText="1"/>
    </xf>
    <xf numFmtId="43" fontId="110" fillId="28" borderId="2" xfId="348" applyFont="1" applyFill="1" applyBorder="1" applyAlignment="1">
      <alignment horizontal="center" vertical="center" wrapText="1"/>
    </xf>
    <xf numFmtId="0" fontId="110" fillId="28" borderId="2" xfId="145" applyFont="1" applyFill="1" applyBorder="1" applyAlignment="1">
      <alignment horizontal="center" vertical="center" wrapText="1"/>
    </xf>
    <xf numFmtId="0" fontId="110" fillId="28" borderId="2" xfId="0" applyFont="1" applyFill="1" applyBorder="1" applyAlignment="1">
      <alignment horizontal="center" vertical="center" wrapText="1"/>
    </xf>
    <xf numFmtId="0" fontId="110" fillId="28" borderId="2" xfId="349" applyFont="1" applyFill="1" applyBorder="1" applyAlignment="1">
      <alignment horizontal="center" vertical="center" wrapText="1"/>
    </xf>
    <xf numFmtId="0" fontId="110" fillId="28" borderId="2" xfId="308" applyFont="1" applyFill="1" applyBorder="1" applyAlignment="1">
      <alignment vertical="center" wrapText="1"/>
    </xf>
    <xf numFmtId="0" fontId="113" fillId="28" borderId="0" xfId="0" applyFont="1" applyFill="1" applyAlignment="1">
      <alignment vertical="center"/>
    </xf>
    <xf numFmtId="0" fontId="110" fillId="28" borderId="2" xfId="0" applyFont="1" applyFill="1" applyBorder="1" applyAlignment="1">
      <alignment vertical="center" wrapText="1"/>
    </xf>
    <xf numFmtId="0" fontId="110" fillId="28" borderId="2" xfId="345" applyFont="1" applyFill="1" applyBorder="1" applyAlignment="1">
      <alignment horizontal="center" vertical="center" wrapText="1"/>
    </xf>
    <xf numFmtId="0" fontId="110" fillId="28" borderId="2" xfId="345" applyFont="1" applyFill="1" applyBorder="1" applyAlignment="1">
      <alignment vertical="center" wrapText="1"/>
    </xf>
    <xf numFmtId="0" fontId="110" fillId="28" borderId="2" xfId="0" applyFont="1" applyFill="1" applyBorder="1" applyAlignment="1">
      <alignment horizontal="left" vertical="center" wrapText="1"/>
    </xf>
    <xf numFmtId="2" fontId="110" fillId="28" borderId="2" xfId="0" applyNumberFormat="1" applyFont="1" applyFill="1" applyBorder="1" applyAlignment="1">
      <alignment horizontal="center" vertical="center" wrapText="1"/>
    </xf>
    <xf numFmtId="43" fontId="110" fillId="28" borderId="2" xfId="348" applyFont="1" applyFill="1" applyBorder="1" applyAlignment="1">
      <alignment horizontal="left" vertical="center" wrapText="1"/>
    </xf>
    <xf numFmtId="2" fontId="110" fillId="28" borderId="2" xfId="25" applyNumberFormat="1" applyFont="1" applyFill="1" applyBorder="1" applyAlignment="1">
      <alignment horizontal="center" vertical="center" wrapText="1"/>
    </xf>
    <xf numFmtId="0" fontId="115" fillId="28" borderId="2" xfId="145" applyFont="1" applyFill="1" applyBorder="1" applyAlignment="1">
      <alignment horizontal="center" vertical="center" wrapText="1"/>
    </xf>
    <xf numFmtId="0" fontId="110" fillId="28" borderId="0" xfId="0" applyFont="1" applyFill="1" applyAlignment="1">
      <alignment horizontal="left" vertical="center" wrapText="1"/>
    </xf>
    <xf numFmtId="0" fontId="43" fillId="28" borderId="0" xfId="0" applyFont="1" applyFill="1" applyAlignment="1">
      <alignment horizontal="left"/>
    </xf>
    <xf numFmtId="0" fontId="110" fillId="28" borderId="2" xfId="270" applyFont="1" applyFill="1" applyBorder="1" applyAlignment="1">
      <alignment horizontal="center" vertical="center" wrapText="1"/>
    </xf>
    <xf numFmtId="0" fontId="115" fillId="28" borderId="2" xfId="0" applyFont="1" applyFill="1" applyBorder="1" applyAlignment="1">
      <alignment horizontal="center" vertical="center" wrapText="1"/>
    </xf>
    <xf numFmtId="0" fontId="110" fillId="28" borderId="2" xfId="270" applyFont="1" applyFill="1" applyBorder="1" applyAlignment="1">
      <alignment horizontal="left" vertical="center" wrapText="1" shrinkToFit="1"/>
    </xf>
    <xf numFmtId="0" fontId="110" fillId="28" borderId="0" xfId="0" applyFont="1" applyFill="1" applyAlignment="1">
      <alignment horizontal="center" vertical="center"/>
    </xf>
    <xf numFmtId="43" fontId="115" fillId="28" borderId="2" xfId="348" applyFont="1" applyFill="1" applyBorder="1" applyAlignment="1">
      <alignment vertical="center" wrapText="1"/>
    </xf>
    <xf numFmtId="2" fontId="110" fillId="28" borderId="2" xfId="25" applyNumberFormat="1" applyFont="1" applyFill="1" applyBorder="1" applyAlignment="1">
      <alignment horizontal="left" vertical="center" wrapText="1"/>
    </xf>
    <xf numFmtId="0" fontId="110" fillId="28" borderId="1" xfId="0" applyFont="1" applyFill="1" applyBorder="1" applyAlignment="1">
      <alignment horizontal="left" vertical="center" wrapText="1"/>
    </xf>
    <xf numFmtId="2" fontId="110" fillId="28" borderId="1" xfId="0" applyNumberFormat="1" applyFont="1" applyFill="1" applyBorder="1" applyAlignment="1">
      <alignment horizontal="center" vertical="center" wrapText="1"/>
    </xf>
    <xf numFmtId="0" fontId="110" fillId="28" borderId="2" xfId="348" applyNumberFormat="1" applyFont="1" applyFill="1" applyBorder="1" applyAlignment="1">
      <alignment horizontal="right" vertical="center" wrapText="1"/>
    </xf>
    <xf numFmtId="43" fontId="110" fillId="28" borderId="2" xfId="348" applyFont="1" applyFill="1" applyBorder="1" applyAlignment="1">
      <alignment horizontal="right" vertical="center" wrapText="1"/>
    </xf>
    <xf numFmtId="0" fontId="110" fillId="28" borderId="19" xfId="0" applyFont="1" applyFill="1" applyBorder="1" applyAlignment="1">
      <alignment horizontal="left" vertical="center" wrapText="1"/>
    </xf>
    <xf numFmtId="0" fontId="110" fillId="28" borderId="2" xfId="0" applyFont="1" applyFill="1" applyBorder="1" applyAlignment="1">
      <alignment horizontal="right" vertical="center" wrapText="1"/>
    </xf>
    <xf numFmtId="4" fontId="114" fillId="28" borderId="2" xfId="0" applyNumberFormat="1" applyFont="1" applyFill="1" applyBorder="1" applyAlignment="1">
      <alignment vertical="center" wrapText="1"/>
    </xf>
    <xf numFmtId="4" fontId="110" fillId="28" borderId="2" xfId="0" applyNumberFormat="1" applyFont="1" applyFill="1" applyBorder="1" applyAlignment="1">
      <alignment vertical="center" wrapText="1"/>
    </xf>
    <xf numFmtId="49" fontId="114" fillId="28" borderId="2" xfId="0" applyNumberFormat="1" applyFont="1" applyFill="1" applyBorder="1" applyAlignment="1">
      <alignment horizontal="center" vertical="center" wrapText="1"/>
    </xf>
    <xf numFmtId="49" fontId="116" fillId="28" borderId="0" xfId="0" applyNumberFormat="1" applyFont="1" applyFill="1" applyAlignment="1">
      <alignment horizontal="center" vertical="center" wrapText="1"/>
    </xf>
    <xf numFmtId="0" fontId="116" fillId="28" borderId="0" xfId="0" applyFont="1" applyFill="1" applyAlignment="1">
      <alignment horizontal="left" vertical="center" wrapText="1"/>
    </xf>
    <xf numFmtId="0" fontId="116" fillId="28" borderId="0" xfId="0" applyFont="1" applyFill="1" applyAlignment="1">
      <alignment vertical="center" wrapText="1"/>
    </xf>
    <xf numFmtId="0" fontId="116" fillId="28" borderId="0" xfId="0" applyFont="1" applyFill="1" applyAlignment="1">
      <alignment horizontal="center" vertical="center" wrapText="1"/>
    </xf>
    <xf numFmtId="43" fontId="116" fillId="28" borderId="0" xfId="348" applyFont="1" applyFill="1" applyBorder="1" applyAlignment="1">
      <alignment vertical="center" wrapText="1"/>
    </xf>
    <xf numFmtId="43" fontId="116" fillId="28" borderId="0" xfId="348" applyFont="1" applyFill="1" applyBorder="1" applyAlignment="1">
      <alignment vertical="center"/>
    </xf>
    <xf numFmtId="0" fontId="117" fillId="28" borderId="0" xfId="0" applyFont="1" applyFill="1" applyAlignment="1">
      <alignment vertical="center" wrapText="1"/>
    </xf>
    <xf numFmtId="189" fontId="116" fillId="28" borderId="0" xfId="348" applyNumberFormat="1" applyFont="1" applyFill="1" applyBorder="1" applyAlignment="1">
      <alignment vertical="center" wrapText="1"/>
    </xf>
    <xf numFmtId="186" fontId="116" fillId="28" borderId="0" xfId="348" applyNumberFormat="1" applyFont="1" applyFill="1" applyBorder="1" applyAlignment="1">
      <alignment vertical="center" wrapText="1"/>
    </xf>
    <xf numFmtId="43" fontId="116" fillId="28" borderId="0" xfId="0" applyNumberFormat="1" applyFont="1" applyFill="1" applyAlignment="1">
      <alignment horizontal="center" vertical="center" wrapText="1"/>
    </xf>
    <xf numFmtId="49" fontId="118" fillId="28" borderId="0" xfId="0" applyNumberFormat="1" applyFont="1" applyFill="1" applyAlignment="1">
      <alignment horizontal="center" vertical="center" wrapText="1"/>
    </xf>
    <xf numFmtId="0" fontId="117" fillId="28" borderId="0" xfId="0" applyFont="1" applyFill="1" applyAlignment="1">
      <alignment horizontal="left" vertical="center" wrapText="1"/>
    </xf>
    <xf numFmtId="0" fontId="117" fillId="28" borderId="0" xfId="0" applyFont="1" applyFill="1" applyAlignment="1">
      <alignment horizontal="center" vertical="center" wrapText="1"/>
    </xf>
    <xf numFmtId="43" fontId="117" fillId="28" borderId="0" xfId="348" applyFont="1" applyFill="1" applyBorder="1" applyAlignment="1">
      <alignment horizontal="center" vertical="center" wrapText="1"/>
    </xf>
    <xf numFmtId="43" fontId="117" fillId="28" borderId="0" xfId="348" applyFont="1" applyFill="1" applyBorder="1" applyAlignment="1">
      <alignment vertical="center" wrapText="1"/>
    </xf>
    <xf numFmtId="186" fontId="117" fillId="28" borderId="0" xfId="348" applyNumberFormat="1" applyFont="1" applyFill="1" applyBorder="1" applyAlignment="1">
      <alignment vertical="center" wrapText="1"/>
    </xf>
    <xf numFmtId="188" fontId="117" fillId="28" borderId="0" xfId="348" applyNumberFormat="1" applyFont="1" applyFill="1" applyBorder="1" applyAlignment="1">
      <alignment vertical="center" wrapText="1"/>
    </xf>
    <xf numFmtId="49" fontId="117" fillId="28" borderId="0" xfId="348" applyNumberFormat="1" applyFont="1" applyFill="1" applyBorder="1" applyAlignment="1">
      <alignment horizontal="center" vertical="center" wrapText="1"/>
    </xf>
    <xf numFmtId="49" fontId="119" fillId="28" borderId="0" xfId="0" applyNumberFormat="1" applyFont="1" applyFill="1" applyAlignment="1">
      <alignment horizontal="center" vertical="center" wrapText="1"/>
    </xf>
    <xf numFmtId="0" fontId="113" fillId="28" borderId="0" xfId="0" applyFont="1" applyFill="1" applyAlignment="1">
      <alignment horizontal="left" vertical="center" wrapText="1"/>
    </xf>
    <xf numFmtId="4" fontId="113" fillId="28" borderId="0" xfId="0" applyNumberFormat="1" applyFont="1" applyFill="1" applyAlignment="1">
      <alignment horizontal="center" vertical="center" wrapText="1"/>
    </xf>
    <xf numFmtId="43" fontId="113" fillId="28" borderId="0" xfId="348" applyFont="1" applyFill="1" applyBorder="1" applyAlignment="1">
      <alignment horizontal="center" vertical="center" wrapText="1"/>
    </xf>
    <xf numFmtId="186" fontId="113" fillId="28" borderId="0" xfId="348" applyNumberFormat="1" applyFont="1" applyFill="1" applyBorder="1" applyAlignment="1">
      <alignment vertical="center" wrapText="1"/>
    </xf>
    <xf numFmtId="186" fontId="113" fillId="28" borderId="0" xfId="348" applyNumberFormat="1" applyFont="1" applyFill="1" applyBorder="1" applyAlignment="1">
      <alignment horizontal="right" vertical="center"/>
    </xf>
    <xf numFmtId="188" fontId="113" fillId="28" borderId="0" xfId="348" applyNumberFormat="1" applyFont="1" applyFill="1" applyBorder="1" applyAlignment="1">
      <alignment horizontal="right" vertical="center"/>
    </xf>
    <xf numFmtId="188" fontId="113" fillId="28" borderId="0" xfId="348" applyNumberFormat="1" applyFont="1" applyFill="1" applyBorder="1" applyAlignment="1">
      <alignment vertical="center" wrapText="1"/>
    </xf>
    <xf numFmtId="49" fontId="113" fillId="28" borderId="0" xfId="0" applyNumberFormat="1" applyFont="1" applyFill="1" applyAlignment="1">
      <alignment horizontal="center" vertical="center" wrapText="1"/>
    </xf>
    <xf numFmtId="43" fontId="113" fillId="28" borderId="0" xfId="348" applyFont="1" applyFill="1" applyBorder="1" applyAlignment="1">
      <alignment vertical="center" wrapText="1"/>
    </xf>
    <xf numFmtId="186" fontId="113" fillId="28" borderId="0" xfId="348" applyNumberFormat="1" applyFont="1" applyFill="1" applyBorder="1" applyAlignment="1">
      <alignment horizontal="center" vertical="center" wrapText="1"/>
    </xf>
    <xf numFmtId="188" fontId="113" fillId="28" borderId="0" xfId="348" applyNumberFormat="1" applyFont="1" applyFill="1" applyBorder="1" applyAlignment="1">
      <alignment horizontal="center" vertical="center" wrapText="1"/>
    </xf>
    <xf numFmtId="0" fontId="8" fillId="0" borderId="0" xfId="28" applyFont="1" applyAlignment="1">
      <alignment horizontal="center" vertical="center" wrapText="1"/>
    </xf>
    <xf numFmtId="0" fontId="78" fillId="0" borderId="0" xfId="0" applyFont="1" applyAlignment="1">
      <alignment horizontal="center" vertical="center"/>
    </xf>
    <xf numFmtId="0" fontId="7" fillId="0" borderId="2" xfId="1" applyFont="1" applyBorder="1" applyAlignment="1">
      <alignment horizontal="center" vertical="center" wrapText="1"/>
    </xf>
    <xf numFmtId="0" fontId="18" fillId="0" borderId="2" xfId="1" applyFont="1" applyBorder="1" applyAlignment="1">
      <alignment horizontal="center" vertical="center" wrapText="1"/>
    </xf>
    <xf numFmtId="0" fontId="14" fillId="0" borderId="2" xfId="1" applyFont="1" applyBorder="1" applyAlignment="1">
      <alignment horizontal="center" vertical="center" wrapText="1"/>
    </xf>
    <xf numFmtId="0" fontId="7" fillId="0" borderId="2" xfId="1" applyFont="1" applyBorder="1" applyAlignment="1">
      <alignment horizontal="left" vertical="center" wrapText="1"/>
    </xf>
    <xf numFmtId="0" fontId="5" fillId="0" borderId="2" xfId="1" applyFont="1" applyBorder="1" applyAlignment="1">
      <alignment horizontal="center" vertical="center" wrapText="1"/>
    </xf>
    <xf numFmtId="0" fontId="16" fillId="0" borderId="0" xfId="1" applyFont="1" applyAlignment="1">
      <alignment horizontal="center"/>
    </xf>
    <xf numFmtId="0" fontId="8" fillId="0" borderId="2" xfId="0" applyFont="1" applyBorder="1" applyAlignment="1">
      <alignment horizontal="center" vertical="center" wrapText="1"/>
    </xf>
    <xf numFmtId="2" fontId="8" fillId="0" borderId="2" xfId="0" applyNumberFormat="1" applyFont="1" applyBorder="1" applyAlignment="1">
      <alignment horizontal="left" vertical="center" wrapText="1"/>
    </xf>
    <xf numFmtId="0" fontId="8" fillId="0" borderId="2" xfId="28" applyFont="1" applyBorder="1" applyAlignment="1">
      <alignment horizontal="center" vertical="center" wrapText="1"/>
    </xf>
    <xf numFmtId="2" fontId="6" fillId="0" borderId="2" xfId="1" applyNumberFormat="1" applyFont="1" applyBorder="1" applyAlignment="1">
      <alignment horizontal="left" vertical="center" wrapText="1"/>
    </xf>
    <xf numFmtId="0" fontId="8" fillId="0" borderId="2" xfId="1" applyFont="1" applyBorder="1" applyAlignment="1">
      <alignment horizontal="center" vertical="center" wrapText="1"/>
    </xf>
    <xf numFmtId="0" fontId="8" fillId="0" borderId="2" xfId="1" applyFont="1" applyBorder="1" applyAlignment="1">
      <alignment horizontal="left" vertical="center" wrapText="1"/>
    </xf>
    <xf numFmtId="0" fontId="8" fillId="0" borderId="2" xfId="0" applyFont="1" applyBorder="1" applyAlignment="1">
      <alignment horizontal="center" vertical="center" wrapText="1" shrinkToFit="1"/>
    </xf>
    <xf numFmtId="0" fontId="8" fillId="0" borderId="2" xfId="0" applyFont="1" applyBorder="1" applyAlignment="1">
      <alignment horizontal="left" vertical="center" wrapText="1"/>
    </xf>
    <xf numFmtId="0" fontId="5" fillId="0" borderId="2" xfId="1" applyFont="1" applyBorder="1" applyAlignment="1">
      <alignment horizontal="left" vertical="center" wrapText="1"/>
    </xf>
    <xf numFmtId="0" fontId="8" fillId="0" borderId="2" xfId="345" applyFont="1" applyBorder="1" applyAlignment="1">
      <alignment horizontal="center" vertical="center" wrapText="1"/>
    </xf>
    <xf numFmtId="0" fontId="8" fillId="0" borderId="2" xfId="52" applyFont="1" applyBorder="1" applyAlignment="1">
      <alignment horizontal="left" vertical="center" wrapText="1"/>
    </xf>
    <xf numFmtId="2" fontId="8" fillId="0" borderId="2" xfId="1" applyNumberFormat="1" applyFont="1" applyBorder="1" applyAlignment="1">
      <alignment horizontal="left" vertical="center" wrapText="1"/>
    </xf>
    <xf numFmtId="0" fontId="78" fillId="0" borderId="2" xfId="1" applyFont="1" applyBorder="1" applyAlignment="1">
      <alignment horizontal="center" vertical="center" wrapText="1"/>
    </xf>
    <xf numFmtId="0" fontId="78" fillId="0" borderId="2" xfId="28" applyFont="1" applyBorder="1" applyAlignment="1">
      <alignment horizontal="center" vertical="center" wrapText="1"/>
    </xf>
    <xf numFmtId="0" fontId="13" fillId="0" borderId="0" xfId="0" applyFont="1" applyAlignment="1">
      <alignment horizontal="center"/>
    </xf>
    <xf numFmtId="0" fontId="13" fillId="0" borderId="0" xfId="0" applyFont="1"/>
    <xf numFmtId="0" fontId="75" fillId="0" borderId="2" xfId="0" applyFont="1" applyBorder="1"/>
    <xf numFmtId="0" fontId="14" fillId="0" borderId="2" xfId="0" applyFont="1" applyBorder="1" applyAlignment="1">
      <alignment horizontal="center" vertical="center" wrapText="1"/>
    </xf>
    <xf numFmtId="0" fontId="16" fillId="0" borderId="0" xfId="1" applyFont="1" applyFill="1" applyAlignment="1">
      <alignment horizontal="center"/>
    </xf>
    <xf numFmtId="0" fontId="13" fillId="0" borderId="0" xfId="0" applyFont="1" applyFill="1" applyAlignment="1">
      <alignment horizontal="center" vertical="center"/>
    </xf>
    <xf numFmtId="0" fontId="13" fillId="0" borderId="0" xfId="0" applyFont="1" applyFill="1"/>
    <xf numFmtId="0" fontId="16" fillId="0" borderId="0" xfId="0" applyFont="1" applyFill="1"/>
    <xf numFmtId="0" fontId="13" fillId="0" borderId="2" xfId="0" applyFont="1" applyFill="1" applyBorder="1" applyAlignment="1">
      <alignment horizontal="center" vertical="center" wrapText="1"/>
    </xf>
    <xf numFmtId="0" fontId="13" fillId="0" borderId="2" xfId="0" applyFont="1" applyFill="1" applyBorder="1"/>
    <xf numFmtId="0" fontId="13" fillId="0" borderId="2" xfId="0" applyFont="1" applyFill="1" applyBorder="1" applyAlignment="1">
      <alignment vertical="center" wrapText="1"/>
    </xf>
    <xf numFmtId="0" fontId="7" fillId="0" borderId="2" xfId="1" applyFont="1" applyFill="1" applyBorder="1" applyAlignment="1">
      <alignment horizontal="center" vertical="center" wrapText="1"/>
    </xf>
    <xf numFmtId="0" fontId="7" fillId="0" borderId="2" xfId="0" applyFont="1" applyFill="1" applyBorder="1"/>
    <xf numFmtId="0" fontId="18" fillId="0" borderId="2"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7" fillId="0" borderId="2" xfId="1" applyFont="1" applyFill="1" applyBorder="1" applyAlignment="1">
      <alignment horizontal="left" vertical="center" wrapText="1"/>
    </xf>
    <xf numFmtId="4" fontId="7" fillId="0" borderId="2" xfId="1" applyNumberFormat="1" applyFont="1" applyFill="1" applyBorder="1" applyAlignment="1">
      <alignment horizontal="center" vertical="center" wrapText="1"/>
    </xf>
    <xf numFmtId="4" fontId="18" fillId="0" borderId="2" xfId="1" applyNumberFormat="1" applyFont="1" applyFill="1" applyBorder="1" applyAlignment="1">
      <alignment horizontal="center" vertical="center" wrapText="1"/>
    </xf>
    <xf numFmtId="2" fontId="7" fillId="0" borderId="2" xfId="1" applyNumberFormat="1" applyFont="1" applyFill="1" applyBorder="1" applyAlignment="1">
      <alignment horizontal="center" vertical="center" wrapText="1"/>
    </xf>
    <xf numFmtId="0" fontId="19" fillId="0" borderId="2" xfId="1" applyFont="1" applyFill="1" applyBorder="1" applyAlignment="1">
      <alignment horizontal="center" vertical="center" wrapText="1"/>
    </xf>
    <xf numFmtId="4" fontId="7" fillId="0" borderId="2" xfId="143" applyNumberFormat="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2" xfId="0" applyFont="1" applyFill="1" applyBorder="1" applyAlignment="1">
      <alignment horizontal="center" vertical="center" wrapText="1"/>
    </xf>
    <xf numFmtId="0" fontId="13" fillId="0" borderId="2" xfId="0" applyFont="1" applyFill="1" applyBorder="1" applyAlignment="1">
      <alignment horizontal="center" wrapText="1"/>
    </xf>
    <xf numFmtId="0" fontId="7" fillId="0" borderId="2" xfId="0" applyFont="1" applyFill="1" applyBorder="1" applyAlignment="1">
      <alignment horizontal="center" vertical="center"/>
    </xf>
    <xf numFmtId="1" fontId="14" fillId="0" borderId="2" xfId="1" applyNumberFormat="1" applyFont="1" applyFill="1" applyBorder="1" applyAlignment="1">
      <alignment horizontal="center" vertical="center" wrapText="1" shrinkToFit="1"/>
    </xf>
    <xf numFmtId="0" fontId="7" fillId="0" borderId="2" xfId="1" applyFont="1" applyFill="1" applyBorder="1" applyAlignment="1">
      <alignment horizontal="left" vertical="top" wrapText="1"/>
    </xf>
    <xf numFmtId="170" fontId="7" fillId="0" borderId="2" xfId="1" applyNumberFormat="1" applyFont="1" applyFill="1" applyBorder="1" applyAlignment="1">
      <alignment horizontal="center" vertical="center" wrapText="1"/>
    </xf>
    <xf numFmtId="170" fontId="18" fillId="0" borderId="2" xfId="28" applyNumberFormat="1" applyFont="1" applyFill="1" applyBorder="1" applyAlignment="1">
      <alignment horizontal="center" vertical="center" wrapText="1"/>
    </xf>
    <xf numFmtId="170" fontId="101" fillId="0" borderId="2" xfId="28" applyNumberFormat="1" applyFont="1" applyFill="1" applyBorder="1" applyAlignment="1">
      <alignment horizontal="center" vertical="center" wrapText="1"/>
    </xf>
    <xf numFmtId="0" fontId="7" fillId="0" borderId="2" xfId="28" applyFont="1" applyFill="1" applyBorder="1" applyAlignment="1">
      <alignment horizontal="center" vertical="center" wrapText="1"/>
    </xf>
    <xf numFmtId="0" fontId="14" fillId="0" borderId="2" xfId="0" applyFont="1" applyFill="1" applyBorder="1" applyAlignment="1">
      <alignment wrapText="1"/>
    </xf>
    <xf numFmtId="0" fontId="13" fillId="0" borderId="2" xfId="0" applyFont="1" applyFill="1" applyBorder="1" applyAlignment="1">
      <alignment wrapText="1"/>
    </xf>
    <xf numFmtId="0" fontId="14" fillId="0" borderId="2" xfId="0" applyFont="1" applyFill="1" applyBorder="1" applyAlignment="1">
      <alignment horizontal="center" vertical="center" wrapText="1"/>
    </xf>
    <xf numFmtId="0" fontId="14" fillId="0" borderId="0" xfId="0" applyFont="1" applyFill="1"/>
    <xf numFmtId="0" fontId="14" fillId="0" borderId="2" xfId="0" applyFont="1" applyFill="1" applyBorder="1"/>
    <xf numFmtId="169" fontId="14" fillId="0" borderId="2" xfId="1" applyNumberFormat="1" applyFont="1" applyFill="1" applyBorder="1" applyAlignment="1">
      <alignment horizontal="center" vertical="top" wrapText="1" shrinkToFit="1"/>
    </xf>
    <xf numFmtId="1" fontId="14" fillId="0" borderId="2" xfId="1" applyNumberFormat="1" applyFont="1" applyFill="1" applyBorder="1" applyAlignment="1">
      <alignment horizontal="center" vertical="top" wrapText="1" shrinkToFit="1"/>
    </xf>
    <xf numFmtId="1" fontId="8" fillId="0" borderId="2" xfId="1" applyNumberFormat="1" applyFont="1" applyFill="1" applyBorder="1" applyAlignment="1">
      <alignment horizontal="center" vertical="center" wrapText="1" shrinkToFit="1"/>
    </xf>
    <xf numFmtId="0" fontId="10" fillId="0" borderId="2" xfId="1" applyFont="1" applyFill="1" applyBorder="1" applyAlignment="1">
      <alignment horizontal="left" vertical="center" wrapText="1"/>
    </xf>
    <xf numFmtId="170" fontId="16" fillId="0" borderId="2" xfId="1" applyNumberFormat="1" applyFont="1" applyFill="1" applyBorder="1" applyAlignment="1">
      <alignment horizontal="center" vertical="center" wrapText="1"/>
    </xf>
    <xf numFmtId="0" fontId="10" fillId="0" borderId="2" xfId="28" applyFont="1" applyFill="1" applyBorder="1" applyAlignment="1">
      <alignment horizontal="center" vertical="center" wrapText="1"/>
    </xf>
    <xf numFmtId="170" fontId="10" fillId="0" borderId="2" xfId="28" applyNumberFormat="1" applyFont="1" applyFill="1" applyBorder="1" applyAlignment="1">
      <alignment horizontal="center" vertical="center" wrapText="1"/>
    </xf>
    <xf numFmtId="170" fontId="8" fillId="0" borderId="2" xfId="28" applyNumberFormat="1" applyFont="1" applyFill="1" applyBorder="1" applyAlignment="1">
      <alignment horizontal="center" vertical="center" wrapText="1"/>
    </xf>
    <xf numFmtId="0" fontId="10" fillId="0" borderId="2" xfId="1" applyFont="1" applyFill="1" applyBorder="1" applyAlignment="1">
      <alignment horizontal="center" vertical="center" wrapText="1"/>
    </xf>
    <xf numFmtId="0" fontId="8" fillId="0" borderId="2" xfId="28" applyFont="1" applyFill="1" applyBorder="1" applyAlignment="1">
      <alignment horizontal="center" vertical="center" wrapText="1"/>
    </xf>
    <xf numFmtId="0" fontId="8" fillId="0" borderId="2" xfId="0" applyFont="1" applyFill="1" applyBorder="1" applyAlignment="1">
      <alignment vertical="center"/>
    </xf>
    <xf numFmtId="0" fontId="10" fillId="0" borderId="2" xfId="0" applyFont="1" applyFill="1" applyBorder="1"/>
    <xf numFmtId="0" fontId="10" fillId="0" borderId="0" xfId="0" applyFont="1" applyFill="1"/>
    <xf numFmtId="0" fontId="8" fillId="0" borderId="2" xfId="1" applyFont="1" applyFill="1" applyBorder="1" applyAlignment="1">
      <alignment horizontal="left" vertical="center" wrapText="1"/>
    </xf>
    <xf numFmtId="0" fontId="6" fillId="0" borderId="2" xfId="0" applyFont="1" applyFill="1" applyBorder="1"/>
    <xf numFmtId="0" fontId="6" fillId="0" borderId="0" xfId="0" applyFont="1" applyFill="1"/>
    <xf numFmtId="2" fontId="8" fillId="0" borderId="2" xfId="25" applyNumberFormat="1" applyFont="1" applyFill="1" applyBorder="1" applyAlignment="1">
      <alignment horizontal="center" vertical="center" wrapText="1"/>
    </xf>
    <xf numFmtId="0" fontId="8" fillId="0" borderId="2" xfId="0" applyFont="1" applyFill="1" applyBorder="1" applyAlignment="1">
      <alignment horizontal="center" vertical="center" wrapText="1" shrinkToFit="1"/>
    </xf>
    <xf numFmtId="169" fontId="14" fillId="0" borderId="2" xfId="1" applyNumberFormat="1" applyFont="1" applyFill="1" applyBorder="1" applyAlignment="1">
      <alignment horizontal="center" vertical="center" wrapText="1" shrinkToFit="1"/>
    </xf>
    <xf numFmtId="0" fontId="8" fillId="0" borderId="2" xfId="0" applyFont="1" applyFill="1" applyBorder="1"/>
    <xf numFmtId="0" fontId="8" fillId="0" borderId="0" xfId="0" applyFont="1" applyFill="1"/>
    <xf numFmtId="0" fontId="8" fillId="0" borderId="2" xfId="0" applyFont="1" applyFill="1" applyBorder="1" applyAlignment="1">
      <alignment horizontal="center" vertical="center"/>
    </xf>
    <xf numFmtId="0" fontId="8" fillId="0" borderId="0" xfId="0" applyFont="1" applyFill="1" applyAlignment="1">
      <alignment horizontal="center" vertical="center"/>
    </xf>
    <xf numFmtId="170" fontId="7" fillId="0" borderId="2" xfId="28" applyNumberFormat="1" applyFont="1" applyFill="1" applyBorder="1" applyAlignment="1">
      <alignment horizontal="center" vertical="center" wrapText="1"/>
    </xf>
    <xf numFmtId="170" fontId="103" fillId="0" borderId="2" xfId="28"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8" fillId="0" borderId="0" xfId="0" applyFont="1" applyFill="1" applyAlignment="1">
      <alignment vertical="center"/>
    </xf>
    <xf numFmtId="169" fontId="7" fillId="0" borderId="2" xfId="1" applyNumberFormat="1" applyFont="1" applyFill="1" applyBorder="1" applyAlignment="1">
      <alignment horizontal="center" vertical="center" wrapText="1" shrinkToFit="1"/>
    </xf>
    <xf numFmtId="0" fontId="7" fillId="0" borderId="2" xfId="0" applyFont="1" applyFill="1" applyBorder="1" applyAlignment="1">
      <alignment wrapText="1"/>
    </xf>
    <xf numFmtId="1" fontId="7" fillId="0" borderId="2" xfId="1" applyNumberFormat="1" applyFont="1" applyFill="1" applyBorder="1" applyAlignment="1">
      <alignment horizontal="center" vertical="center" wrapText="1" shrinkToFit="1"/>
    </xf>
    <xf numFmtId="0" fontId="16" fillId="0" borderId="2" xfId="0" applyFont="1" applyFill="1" applyBorder="1" applyAlignment="1">
      <alignment horizontal="center" wrapText="1"/>
    </xf>
    <xf numFmtId="0" fontId="7" fillId="0" borderId="2" xfId="0" applyFont="1" applyFill="1" applyBorder="1" applyAlignment="1">
      <alignment horizontal="center" vertical="center" wrapText="1"/>
    </xf>
    <xf numFmtId="0" fontId="16" fillId="0" borderId="2" xfId="0" applyFont="1" applyFill="1" applyBorder="1"/>
    <xf numFmtId="0" fontId="7" fillId="0" borderId="0" xfId="0" applyFont="1" applyFill="1"/>
    <xf numFmtId="0" fontId="101" fillId="0" borderId="2" xfId="235" applyFont="1" applyFill="1" applyBorder="1" applyAlignment="1">
      <alignment horizontal="left" vertical="center" wrapText="1"/>
    </xf>
    <xf numFmtId="0" fontId="5" fillId="0" borderId="2" xfId="1" applyFont="1" applyFill="1" applyBorder="1" applyAlignment="1">
      <alignment horizontal="center" vertical="center" wrapText="1"/>
    </xf>
    <xf numFmtId="2" fontId="6" fillId="0" borderId="2" xfId="1" applyNumberFormat="1" applyFont="1" applyFill="1" applyBorder="1" applyAlignment="1">
      <alignment vertical="center" wrapText="1"/>
    </xf>
    <xf numFmtId="170" fontId="5" fillId="0" borderId="2" xfId="28" applyNumberFormat="1" applyFont="1" applyFill="1" applyBorder="1" applyAlignment="1">
      <alignment horizontal="center" vertical="center" wrapText="1"/>
    </xf>
    <xf numFmtId="0" fontId="107" fillId="0" borderId="2" xfId="0" applyFont="1" applyFill="1" applyBorder="1" applyAlignment="1">
      <alignment vertical="center"/>
    </xf>
    <xf numFmtId="0" fontId="7" fillId="0" borderId="2" xfId="28" applyFont="1" applyFill="1" applyBorder="1" applyAlignment="1">
      <alignment horizontal="left" vertical="center" wrapText="1"/>
    </xf>
    <xf numFmtId="170" fontId="104" fillId="0" borderId="2" xfId="28" applyNumberFormat="1" applyFont="1" applyFill="1" applyBorder="1" applyAlignment="1">
      <alignment horizontal="center" vertical="center" wrapText="1"/>
    </xf>
    <xf numFmtId="0" fontId="101" fillId="0" borderId="2" xfId="1" applyFont="1" applyFill="1" applyBorder="1" applyAlignment="1">
      <alignment horizontal="center" vertical="center" wrapText="1"/>
    </xf>
    <xf numFmtId="0" fontId="103"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01" fillId="0" borderId="2" xfId="0" applyFont="1" applyFill="1" applyBorder="1" applyAlignment="1">
      <alignment horizontal="center" vertical="center" wrapText="1" shrinkToFit="1"/>
    </xf>
    <xf numFmtId="0" fontId="101" fillId="0" borderId="2" xfId="28" applyFont="1" applyFill="1" applyBorder="1" applyAlignment="1">
      <alignment horizontal="center" vertical="center" wrapText="1"/>
    </xf>
    <xf numFmtId="0" fontId="75" fillId="0" borderId="2" xfId="0" applyFont="1" applyFill="1" applyBorder="1"/>
    <xf numFmtId="0" fontId="109" fillId="0" borderId="2" xfId="0" applyFont="1" applyFill="1" applyBorder="1"/>
    <xf numFmtId="0" fontId="75" fillId="0" borderId="0" xfId="0" applyFont="1" applyFill="1"/>
    <xf numFmtId="0" fontId="105" fillId="0" borderId="0" xfId="0" applyFont="1" applyFill="1"/>
    <xf numFmtId="2" fontId="7" fillId="0" borderId="2" xfId="1" applyNumberFormat="1" applyFont="1" applyFill="1" applyBorder="1" applyAlignment="1">
      <alignment horizontal="left" vertical="center" wrapText="1"/>
    </xf>
    <xf numFmtId="2" fontId="8" fillId="0" borderId="2" xfId="0" applyNumberFormat="1" applyFont="1" applyFill="1" applyBorder="1" applyAlignment="1">
      <alignment horizontal="left" vertical="center" wrapText="1"/>
    </xf>
    <xf numFmtId="170" fontId="8" fillId="0" borderId="2" xfId="1" applyNumberFormat="1" applyFont="1" applyFill="1" applyBorder="1" applyAlignment="1">
      <alignment horizontal="center" vertical="center" wrapText="1"/>
    </xf>
    <xf numFmtId="0" fontId="8" fillId="0" borderId="2" xfId="306" applyFont="1" applyFill="1" applyBorder="1" applyAlignment="1">
      <alignment horizontal="center" vertical="center" wrapText="1"/>
    </xf>
    <xf numFmtId="0" fontId="8" fillId="0" borderId="2" xfId="0" applyFont="1" applyFill="1" applyBorder="1" applyAlignment="1">
      <alignment horizontal="left" vertical="center" wrapText="1" shrinkToFit="1"/>
    </xf>
    <xf numFmtId="2" fontId="8" fillId="0" borderId="2" xfId="0" applyNumberFormat="1" applyFont="1" applyFill="1" applyBorder="1" applyAlignment="1">
      <alignment vertical="center" wrapText="1"/>
    </xf>
    <xf numFmtId="0" fontId="16" fillId="0" borderId="2" xfId="0" applyFont="1" applyFill="1" applyBorder="1" applyAlignment="1">
      <alignment vertical="center" wrapText="1"/>
    </xf>
    <xf numFmtId="0" fontId="8" fillId="0" borderId="2" xfId="0" applyFont="1" applyFill="1" applyBorder="1" applyAlignment="1">
      <alignment vertical="center" wrapText="1"/>
    </xf>
    <xf numFmtId="2" fontId="8" fillId="0" borderId="2" xfId="1" applyNumberFormat="1" applyFont="1" applyFill="1" applyBorder="1" applyAlignment="1">
      <alignment horizontal="center" vertical="center" wrapText="1"/>
    </xf>
    <xf numFmtId="2" fontId="8" fillId="0" borderId="2" xfId="1" applyNumberFormat="1" applyFont="1" applyFill="1" applyBorder="1" applyAlignment="1">
      <alignment horizontal="left" vertical="center" wrapText="1"/>
    </xf>
    <xf numFmtId="170" fontId="16" fillId="0" borderId="2" xfId="28" applyNumberFormat="1" applyFont="1" applyFill="1" applyBorder="1" applyAlignment="1">
      <alignment horizontal="center" vertical="center" wrapText="1"/>
    </xf>
    <xf numFmtId="0" fontId="8" fillId="0" borderId="2" xfId="345" applyFont="1" applyFill="1" applyBorder="1" applyAlignment="1">
      <alignment horizontal="center" vertical="center" wrapText="1"/>
    </xf>
    <xf numFmtId="0" fontId="5" fillId="0" borderId="2" xfId="1" applyFont="1" applyFill="1" applyBorder="1" applyAlignment="1">
      <alignment horizontal="left" vertical="center" wrapText="1"/>
    </xf>
    <xf numFmtId="0" fontId="5" fillId="0" borderId="2" xfId="28" applyFont="1" applyFill="1" applyBorder="1" applyAlignment="1">
      <alignment horizontal="center" vertical="center" wrapText="1"/>
    </xf>
    <xf numFmtId="0" fontId="5" fillId="0" borderId="2" xfId="145" applyFont="1" applyFill="1" applyBorder="1" applyAlignment="1">
      <alignment horizontal="center" vertical="center" wrapText="1"/>
    </xf>
    <xf numFmtId="0" fontId="5" fillId="0" borderId="0" xfId="0" applyFont="1" applyFill="1" applyAlignment="1">
      <alignment vertical="center"/>
    </xf>
    <xf numFmtId="0" fontId="5" fillId="0" borderId="2" xfId="0" applyFont="1" applyFill="1" applyBorder="1" applyAlignment="1">
      <alignment vertical="center"/>
    </xf>
    <xf numFmtId="0" fontId="106" fillId="0" borderId="2" xfId="0" applyFont="1" applyFill="1" applyBorder="1"/>
    <xf numFmtId="2" fontId="8" fillId="0" borderId="2" xfId="0" applyNumberFormat="1" applyFont="1" applyFill="1" applyBorder="1" applyAlignment="1">
      <alignment horizontal="center" vertical="center" wrapText="1"/>
    </xf>
    <xf numFmtId="2" fontId="6" fillId="0" borderId="2" xfId="1" applyNumberFormat="1" applyFont="1" applyFill="1" applyBorder="1" applyAlignment="1">
      <alignment horizontal="left" vertical="center" wrapText="1"/>
    </xf>
    <xf numFmtId="0" fontId="14" fillId="0" borderId="2" xfId="0" applyFont="1" applyFill="1" applyBorder="1" applyAlignment="1">
      <alignment horizontal="center" wrapText="1"/>
    </xf>
    <xf numFmtId="0" fontId="18" fillId="0" borderId="2" xfId="1" applyFont="1" applyFill="1" applyBorder="1" applyAlignment="1">
      <alignment horizontal="left" vertical="top" wrapText="1"/>
    </xf>
    <xf numFmtId="2" fontId="8" fillId="0" borderId="2" xfId="270" applyNumberFormat="1" applyFont="1" applyFill="1" applyBorder="1" applyAlignment="1">
      <alignment horizontal="left" vertical="center" wrapText="1"/>
    </xf>
    <xf numFmtId="0" fontId="8" fillId="0" borderId="2" xfId="308" applyFont="1" applyFill="1" applyBorder="1" applyAlignment="1">
      <alignment horizontal="center" vertical="center" wrapText="1"/>
    </xf>
    <xf numFmtId="170" fontId="8" fillId="0" borderId="0" xfId="0" applyNumberFormat="1" applyFont="1" applyFill="1" applyAlignment="1">
      <alignment vertical="center"/>
    </xf>
    <xf numFmtId="0" fontId="8" fillId="0" borderId="2" xfId="28" applyFont="1" applyFill="1" applyBorder="1" applyAlignment="1">
      <alignment horizontal="left" vertical="center" wrapText="1"/>
    </xf>
    <xf numFmtId="1" fontId="7" fillId="0" borderId="2" xfId="28" applyNumberFormat="1" applyFont="1" applyFill="1" applyBorder="1" applyAlignment="1">
      <alignment horizontal="center" vertical="center" wrapText="1"/>
    </xf>
    <xf numFmtId="0" fontId="6" fillId="0" borderId="2" xfId="0" applyFont="1" applyFill="1" applyBorder="1" applyAlignment="1">
      <alignment vertical="center"/>
    </xf>
    <xf numFmtId="0" fontId="75" fillId="0" borderId="2" xfId="0" applyFont="1" applyFill="1" applyBorder="1" applyAlignment="1">
      <alignment wrapText="1"/>
    </xf>
    <xf numFmtId="0" fontId="8" fillId="0" borderId="30" xfId="1" applyFont="1" applyFill="1" applyBorder="1" applyAlignment="1">
      <alignment horizontal="left" vertical="center" wrapText="1"/>
    </xf>
    <xf numFmtId="185" fontId="8" fillId="0" borderId="2" xfId="28"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1" applyFont="1" applyFill="1" applyBorder="1" applyAlignment="1">
      <alignment horizontal="left" vertical="center" wrapText="1"/>
    </xf>
    <xf numFmtId="2" fontId="8" fillId="0" borderId="2" xfId="28" applyNumberFormat="1" applyFont="1" applyFill="1" applyBorder="1" applyAlignment="1">
      <alignment horizontal="left" vertical="center" wrapText="1"/>
    </xf>
    <xf numFmtId="0" fontId="8" fillId="0" borderId="2" xfId="1" applyFont="1" applyFill="1" applyBorder="1" applyAlignment="1">
      <alignment vertical="center" wrapText="1"/>
    </xf>
    <xf numFmtId="0" fontId="7" fillId="0" borderId="2" xfId="28" applyFont="1" applyFill="1" applyBorder="1" applyAlignment="1">
      <alignment horizontal="center" vertical="center"/>
    </xf>
    <xf numFmtId="0" fontId="16" fillId="0" borderId="2" xfId="1" applyFont="1" applyFill="1" applyBorder="1" applyAlignment="1">
      <alignment vertical="center"/>
    </xf>
    <xf numFmtId="0" fontId="8" fillId="0" borderId="2" xfId="0" applyFont="1" applyFill="1" applyBorder="1" applyAlignment="1">
      <alignment horizontal="left" vertical="center" wrapText="1"/>
    </xf>
    <xf numFmtId="0" fontId="8" fillId="0" borderId="2" xfId="52" applyFont="1" applyFill="1" applyBorder="1" applyAlignment="1">
      <alignment horizontal="left" vertical="center" wrapText="1"/>
    </xf>
    <xf numFmtId="0" fontId="5" fillId="0" borderId="2" xfId="52" applyFont="1" applyFill="1" applyBorder="1" applyAlignment="1">
      <alignment horizontal="left" vertical="center" wrapText="1"/>
    </xf>
    <xf numFmtId="2" fontId="5" fillId="0" borderId="2" xfId="1" applyNumberFormat="1" applyFont="1" applyFill="1" applyBorder="1" applyAlignment="1">
      <alignment horizontal="center" vertical="center" wrapText="1"/>
    </xf>
    <xf numFmtId="0" fontId="95" fillId="0" borderId="2" xfId="0" applyFont="1" applyFill="1" applyBorder="1" applyAlignment="1">
      <alignment horizontal="center" vertical="center" wrapText="1"/>
    </xf>
    <xf numFmtId="0" fontId="7" fillId="0" borderId="2" xfId="1" applyFont="1" applyFill="1" applyBorder="1" applyAlignment="1">
      <alignment horizontal="center" wrapText="1"/>
    </xf>
    <xf numFmtId="0" fontId="13" fillId="0" borderId="0" xfId="0" applyFont="1" applyFill="1" applyAlignment="1">
      <alignment horizontal="center"/>
    </xf>
    <xf numFmtId="0" fontId="7" fillId="0" borderId="2" xfId="1" applyFont="1" applyFill="1" applyBorder="1" applyAlignment="1">
      <alignment horizontal="center" vertical="center" wrapText="1"/>
    </xf>
    <xf numFmtId="0" fontId="16" fillId="0" borderId="0" xfId="1" applyFont="1" applyFill="1" applyAlignment="1">
      <alignment horizontal="center"/>
    </xf>
    <xf numFmtId="0" fontId="7" fillId="0" borderId="2" xfId="1" applyFont="1" applyFill="1" applyBorder="1" applyAlignment="1">
      <alignment horizontal="left" vertical="center" wrapText="1"/>
    </xf>
    <xf numFmtId="0" fontId="18" fillId="0" borderId="2"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2" xfId="28" applyFont="1" applyFill="1" applyBorder="1" applyAlignment="1">
      <alignment horizontal="center" vertical="center" wrapText="1"/>
    </xf>
    <xf numFmtId="2" fontId="8" fillId="0" borderId="2" xfId="1" applyNumberFormat="1" applyFont="1" applyFill="1" applyBorder="1" applyAlignment="1">
      <alignment horizontal="left" vertical="center" wrapText="1"/>
    </xf>
    <xf numFmtId="0" fontId="8" fillId="0" borderId="2" xfId="0" applyFont="1" applyFill="1" applyBorder="1" applyAlignment="1">
      <alignment horizontal="center" vertical="center" wrapText="1" shrinkToFit="1"/>
    </xf>
    <xf numFmtId="2" fontId="8" fillId="0" borderId="2" xfId="0" applyNumberFormat="1" applyFont="1" applyFill="1" applyBorder="1" applyAlignment="1">
      <alignment horizontal="left" vertical="center" wrapText="1"/>
    </xf>
    <xf numFmtId="0" fontId="14" fillId="0" borderId="2" xfId="1" applyFont="1" applyBorder="1" applyAlignment="1">
      <alignment horizontal="center" vertical="center" wrapText="1"/>
    </xf>
    <xf numFmtId="0" fontId="5" fillId="0" borderId="2" xfId="1" applyFont="1" applyBorder="1" applyAlignment="1">
      <alignment horizontal="center" vertical="center" wrapText="1"/>
    </xf>
    <xf numFmtId="2" fontId="6" fillId="0" borderId="1" xfId="1" applyNumberFormat="1" applyFont="1" applyBorder="1" applyAlignment="1">
      <alignment horizontal="left" vertical="center" wrapText="1"/>
    </xf>
    <xf numFmtId="2" fontId="6" fillId="0" borderId="19" xfId="1" applyNumberFormat="1" applyFont="1" applyBorder="1" applyAlignment="1">
      <alignment horizontal="left" vertical="center" wrapText="1"/>
    </xf>
    <xf numFmtId="2" fontId="6" fillId="0" borderId="3" xfId="1" applyNumberFormat="1" applyFont="1" applyBorder="1" applyAlignment="1">
      <alignment horizontal="left" vertical="center" wrapText="1"/>
    </xf>
    <xf numFmtId="0" fontId="7" fillId="0" borderId="2" xfId="1" applyFont="1" applyBorder="1" applyAlignment="1">
      <alignment horizontal="center" vertical="center" wrapText="1"/>
    </xf>
    <xf numFmtId="0" fontId="7" fillId="0" borderId="1"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3" xfId="1" applyFont="1" applyBorder="1" applyAlignment="1">
      <alignment horizontal="center" vertical="center" wrapText="1"/>
    </xf>
    <xf numFmtId="0" fontId="16" fillId="0" borderId="0" xfId="1" applyFont="1" applyAlignment="1">
      <alignment horizontal="left"/>
    </xf>
    <xf numFmtId="0" fontId="7" fillId="0" borderId="0" xfId="1" applyFont="1" applyAlignment="1">
      <alignment horizontal="center" vertical="center"/>
    </xf>
    <xf numFmtId="0" fontId="7" fillId="0" borderId="0" xfId="1" applyFont="1" applyAlignment="1">
      <alignment horizontal="center"/>
    </xf>
    <xf numFmtId="0" fontId="16" fillId="0" borderId="4" xfId="1" applyFont="1" applyBorder="1" applyAlignment="1">
      <alignment horizontal="right"/>
    </xf>
    <xf numFmtId="0" fontId="7" fillId="0" borderId="2" xfId="1" applyFont="1" applyBorder="1" applyAlignment="1">
      <alignment horizontal="left" vertical="center" wrapText="1"/>
    </xf>
    <xf numFmtId="0" fontId="18" fillId="0" borderId="2" xfId="1" applyFont="1" applyBorder="1" applyAlignment="1">
      <alignment horizontal="center" vertical="center" wrapText="1"/>
    </xf>
    <xf numFmtId="0" fontId="8" fillId="0" borderId="2" xfId="1" applyFont="1" applyBorder="1" applyAlignment="1">
      <alignment horizontal="center" vertical="center" wrapText="1"/>
    </xf>
    <xf numFmtId="0" fontId="8" fillId="0" borderId="2" xfId="1" applyFont="1" applyBorder="1" applyAlignment="1">
      <alignment horizontal="left"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28" applyFont="1" applyBorder="1" applyAlignment="1">
      <alignment horizontal="center" vertical="center" wrapText="1"/>
    </xf>
    <xf numFmtId="0" fontId="8" fillId="0" borderId="3" xfId="28" applyFont="1" applyBorder="1" applyAlignment="1">
      <alignment horizontal="center" vertical="center" wrapText="1"/>
    </xf>
    <xf numFmtId="0" fontId="8" fillId="0" borderId="2" xfId="28" applyFont="1" applyBorder="1" applyAlignment="1">
      <alignment horizontal="center" vertical="center" wrapText="1"/>
    </xf>
    <xf numFmtId="2" fontId="5" fillId="0" borderId="2" xfId="1" applyNumberFormat="1" applyFont="1" applyBorder="1" applyAlignment="1">
      <alignment horizontal="left" vertical="center" wrapText="1"/>
    </xf>
    <xf numFmtId="2" fontId="6" fillId="0" borderId="2" xfId="1" applyNumberFormat="1" applyFont="1" applyBorder="1" applyAlignment="1">
      <alignment horizontal="left" vertical="center" wrapText="1"/>
    </xf>
    <xf numFmtId="0" fontId="5" fillId="0" borderId="1"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8" fillId="0" borderId="19" xfId="28" applyFont="1" applyBorder="1" applyAlignment="1">
      <alignment horizontal="center" vertical="center" wrapText="1"/>
    </xf>
    <xf numFmtId="0" fontId="89" fillId="0" borderId="2" xfId="1" applyFont="1" applyBorder="1" applyAlignment="1">
      <alignment horizontal="center" vertical="center" wrapText="1"/>
    </xf>
    <xf numFmtId="0" fontId="90" fillId="0" borderId="2" xfId="0" applyFont="1" applyBorder="1" applyAlignment="1">
      <alignment horizontal="center" vertical="center" wrapText="1"/>
    </xf>
    <xf numFmtId="0" fontId="8" fillId="0" borderId="1"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0" borderId="1"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1" xfId="52" applyFont="1" applyBorder="1" applyAlignment="1">
      <alignment horizontal="left" vertical="center" wrapText="1"/>
    </xf>
    <xf numFmtId="0" fontId="8" fillId="0" borderId="19" xfId="52" applyFont="1" applyBorder="1" applyAlignment="1">
      <alignment horizontal="left" vertical="center" wrapText="1"/>
    </xf>
    <xf numFmtId="0" fontId="8" fillId="0" borderId="3" xfId="52" applyFont="1" applyBorder="1" applyAlignment="1">
      <alignment horizontal="left" vertical="center" wrapText="1"/>
    </xf>
    <xf numFmtId="0" fontId="8" fillId="0" borderId="2" xfId="0" applyFont="1" applyBorder="1" applyAlignment="1">
      <alignment horizontal="center" vertical="center" wrapText="1"/>
    </xf>
    <xf numFmtId="2" fontId="90" fillId="0" borderId="2" xfId="1" applyNumberFormat="1" applyFont="1" applyBorder="1" applyAlignment="1">
      <alignment horizontal="left" vertical="center" wrapText="1"/>
    </xf>
    <xf numFmtId="2" fontId="8" fillId="0" borderId="2" xfId="0" applyNumberFormat="1" applyFont="1" applyBorder="1" applyAlignment="1">
      <alignment horizontal="left" vertical="center" wrapText="1"/>
    </xf>
    <xf numFmtId="0" fontId="7" fillId="0" borderId="21"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0" xfId="1" applyFont="1" applyAlignment="1">
      <alignment horizontal="center" vertical="center" wrapText="1"/>
    </xf>
    <xf numFmtId="0" fontId="7" fillId="0" borderId="24" xfId="1" applyFont="1" applyBorder="1" applyAlignment="1">
      <alignment horizontal="center" vertical="center" wrapText="1"/>
    </xf>
    <xf numFmtId="0" fontId="7" fillId="0" borderId="25" xfId="1" applyFont="1" applyBorder="1" applyAlignment="1">
      <alignment horizontal="center" vertical="center" wrapText="1"/>
    </xf>
    <xf numFmtId="0" fontId="7" fillId="0" borderId="4" xfId="1" applyFont="1" applyBorder="1" applyAlignment="1">
      <alignment horizontal="center" vertical="center" wrapText="1"/>
    </xf>
    <xf numFmtId="0" fontId="7" fillId="0" borderId="26" xfId="1" applyFont="1" applyBorder="1" applyAlignment="1">
      <alignment horizontal="center" vertical="center" wrapText="1"/>
    </xf>
    <xf numFmtId="0" fontId="16" fillId="0" borderId="0" xfId="1" applyFont="1" applyAlignment="1">
      <alignment horizontal="center"/>
    </xf>
    <xf numFmtId="0" fontId="5" fillId="0" borderId="2" xfId="1" applyFont="1" applyFill="1" applyBorder="1" applyAlignment="1">
      <alignment horizontal="left" vertical="center" wrapText="1"/>
    </xf>
    <xf numFmtId="0" fontId="5" fillId="0" borderId="30" xfId="1" applyFont="1" applyFill="1" applyBorder="1" applyAlignment="1">
      <alignment horizontal="left" vertical="center" wrapText="1"/>
    </xf>
    <xf numFmtId="0" fontId="8" fillId="0" borderId="2" xfId="0" applyFont="1" applyFill="1" applyBorder="1" applyAlignment="1">
      <alignment horizontal="center" vertical="center" wrapText="1"/>
    </xf>
    <xf numFmtId="2" fontId="8" fillId="0" borderId="2" xfId="0" applyNumberFormat="1" applyFont="1" applyFill="1" applyBorder="1" applyAlignment="1">
      <alignment horizontal="left" vertical="center" wrapText="1"/>
    </xf>
    <xf numFmtId="0" fontId="8" fillId="0" borderId="2" xfId="0" applyFont="1" applyFill="1" applyBorder="1" applyAlignment="1">
      <alignment horizontal="center" vertical="center" wrapText="1" shrinkToFit="1"/>
    </xf>
    <xf numFmtId="0" fontId="8" fillId="0" borderId="2" xfId="28"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2" xfId="345" applyFont="1" applyFill="1" applyBorder="1" applyAlignment="1">
      <alignment horizontal="center" vertical="center" wrapText="1"/>
    </xf>
    <xf numFmtId="0" fontId="8" fillId="0" borderId="2" xfId="0" applyFont="1" applyFill="1" applyBorder="1" applyAlignment="1">
      <alignment horizontal="left" vertical="center" wrapText="1"/>
    </xf>
    <xf numFmtId="2" fontId="8" fillId="0" borderId="2" xfId="1" applyNumberFormat="1" applyFont="1" applyFill="1" applyBorder="1" applyAlignment="1">
      <alignment horizontal="left" vertical="center" wrapText="1"/>
    </xf>
    <xf numFmtId="0" fontId="7" fillId="0" borderId="2"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8" fillId="0" borderId="2" xfId="1" applyFont="1" applyFill="1" applyBorder="1" applyAlignment="1">
      <alignment horizontal="center" vertical="center" wrapText="1"/>
    </xf>
    <xf numFmtId="0" fontId="16" fillId="0" borderId="0" xfId="1" applyFont="1" applyFill="1" applyAlignment="1">
      <alignment horizontal="left"/>
    </xf>
    <xf numFmtId="0" fontId="16" fillId="0" borderId="0" xfId="1" applyFont="1" applyFill="1" applyAlignment="1">
      <alignment horizontal="center"/>
    </xf>
    <xf numFmtId="0" fontId="7" fillId="0" borderId="0" xfId="1" applyFont="1" applyFill="1" applyAlignment="1">
      <alignment horizontal="center" vertical="center"/>
    </xf>
    <xf numFmtId="0" fontId="7" fillId="0" borderId="0" xfId="1" applyFont="1" applyFill="1" applyAlignment="1">
      <alignment horizontal="center"/>
    </xf>
    <xf numFmtId="0" fontId="16" fillId="0" borderId="4" xfId="1" applyFont="1" applyFill="1" applyBorder="1" applyAlignment="1">
      <alignment horizontal="right"/>
    </xf>
    <xf numFmtId="0" fontId="7" fillId="0" borderId="2" xfId="1" applyFont="1" applyFill="1" applyBorder="1" applyAlignment="1">
      <alignment horizontal="left" vertical="center" wrapText="1"/>
    </xf>
    <xf numFmtId="0" fontId="8" fillId="0" borderId="2" xfId="52" applyFont="1" applyBorder="1" applyAlignment="1">
      <alignment horizontal="left" vertical="center" wrapText="1"/>
    </xf>
    <xf numFmtId="0" fontId="5" fillId="0" borderId="2" xfId="0" applyFont="1" applyBorder="1" applyAlignment="1">
      <alignment horizontal="center" vertical="center" wrapText="1" shrinkToFit="1"/>
    </xf>
    <xf numFmtId="0" fontId="13" fillId="0" borderId="0" xfId="0" applyFont="1" applyAlignment="1">
      <alignment horizontal="left"/>
    </xf>
    <xf numFmtId="0" fontId="108" fillId="0" borderId="2" xfId="0" applyFont="1" applyBorder="1" applyAlignment="1">
      <alignment horizontal="left"/>
    </xf>
    <xf numFmtId="0" fontId="8" fillId="27" borderId="2" xfId="1" applyFont="1" applyFill="1" applyBorder="1" applyAlignment="1">
      <alignment horizontal="center" vertical="center" wrapText="1"/>
    </xf>
    <xf numFmtId="0" fontId="5" fillId="27" borderId="2" xfId="1" applyFont="1" applyFill="1" applyBorder="1" applyAlignment="1">
      <alignment horizontal="left" vertical="center" wrapText="1"/>
    </xf>
    <xf numFmtId="0" fontId="8" fillId="27" borderId="2" xfId="0" applyFont="1" applyFill="1" applyBorder="1" applyAlignment="1">
      <alignment horizontal="left" vertical="center" wrapText="1"/>
    </xf>
    <xf numFmtId="0" fontId="5" fillId="27" borderId="2" xfId="1" applyFont="1" applyFill="1" applyBorder="1" applyAlignment="1">
      <alignment horizontal="center" vertical="center" wrapText="1"/>
    </xf>
    <xf numFmtId="2" fontId="5" fillId="27" borderId="2" xfId="1" applyNumberFormat="1" applyFont="1" applyFill="1" applyBorder="1" applyAlignment="1">
      <alignment horizontal="left" vertical="center" wrapText="1"/>
    </xf>
    <xf numFmtId="2" fontId="6" fillId="27" borderId="2" xfId="1" applyNumberFormat="1" applyFont="1" applyFill="1" applyBorder="1" applyAlignment="1">
      <alignment horizontal="left" vertical="center" wrapText="1"/>
    </xf>
    <xf numFmtId="0" fontId="8" fillId="27" borderId="2" xfId="28" applyFont="1" applyFill="1" applyBorder="1" applyAlignment="1">
      <alignment horizontal="center" vertical="center" wrapText="1"/>
    </xf>
    <xf numFmtId="0" fontId="8" fillId="27" borderId="2" xfId="345" applyFont="1" applyFill="1" applyBorder="1" applyAlignment="1">
      <alignment horizontal="center" vertical="center" wrapText="1"/>
    </xf>
    <xf numFmtId="0" fontId="8" fillId="0" borderId="2" xfId="0" applyFont="1" applyBorder="1" applyAlignment="1">
      <alignment horizontal="center" vertical="center" wrapText="1" shrinkToFit="1"/>
    </xf>
    <xf numFmtId="0" fontId="5" fillId="27" borderId="2" xfId="0" applyFont="1" applyFill="1" applyBorder="1" applyAlignment="1">
      <alignment horizontal="center" vertical="center" wrapText="1" shrinkToFit="1"/>
    </xf>
    <xf numFmtId="0" fontId="8" fillId="27"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78" fillId="0" borderId="2" xfId="1" applyFont="1" applyBorder="1" applyAlignment="1">
      <alignment horizontal="center" vertical="center" wrapText="1"/>
    </xf>
    <xf numFmtId="0" fontId="78" fillId="0" borderId="2" xfId="0" applyFont="1" applyBorder="1" applyAlignment="1">
      <alignment horizontal="left" vertical="center" wrapText="1"/>
    </xf>
    <xf numFmtId="0" fontId="78" fillId="0" borderId="1" xfId="0" applyFont="1" applyBorder="1" applyAlignment="1">
      <alignment horizontal="center" vertical="center" wrapText="1"/>
    </xf>
    <xf numFmtId="0" fontId="78" fillId="0" borderId="3" xfId="0" applyFont="1" applyBorder="1" applyAlignment="1">
      <alignment horizontal="center" vertical="center" wrapText="1"/>
    </xf>
    <xf numFmtId="0" fontId="78" fillId="0" borderId="1" xfId="28" applyFont="1" applyBorder="1" applyAlignment="1">
      <alignment horizontal="center" vertical="center" wrapText="1"/>
    </xf>
    <xf numFmtId="0" fontId="78" fillId="0" borderId="3" xfId="28" applyFont="1" applyBorder="1" applyAlignment="1">
      <alignment horizontal="center" vertical="center" wrapText="1"/>
    </xf>
    <xf numFmtId="0" fontId="5" fillId="0" borderId="2" xfId="1" applyFont="1" applyBorder="1" applyAlignment="1">
      <alignment horizontal="left" vertical="center" wrapText="1"/>
    </xf>
    <xf numFmtId="2" fontId="8" fillId="0" borderId="2" xfId="1" applyNumberFormat="1" applyFont="1" applyBorder="1" applyAlignment="1">
      <alignment horizontal="left" vertical="center" wrapText="1"/>
    </xf>
    <xf numFmtId="0" fontId="78" fillId="29" borderId="1" xfId="0" applyFont="1" applyFill="1" applyBorder="1" applyAlignment="1">
      <alignment horizontal="center" vertical="center" wrapText="1" shrinkToFit="1"/>
    </xf>
    <xf numFmtId="0" fontId="78" fillId="29" borderId="3" xfId="0" applyFont="1" applyFill="1" applyBorder="1" applyAlignment="1">
      <alignment horizontal="center" vertical="center" wrapText="1" shrinkToFit="1"/>
    </xf>
    <xf numFmtId="0" fontId="77" fillId="29" borderId="2" xfId="1" applyFont="1" applyFill="1" applyBorder="1" applyAlignment="1">
      <alignment horizontal="center" vertical="center" wrapText="1"/>
    </xf>
    <xf numFmtId="0" fontId="5" fillId="29" borderId="2" xfId="1" applyFont="1" applyFill="1" applyBorder="1" applyAlignment="1">
      <alignment horizontal="center" vertical="center" wrapText="1"/>
    </xf>
    <xf numFmtId="2" fontId="77" fillId="29" borderId="2" xfId="1" applyNumberFormat="1" applyFont="1" applyFill="1" applyBorder="1" applyAlignment="1">
      <alignment horizontal="left" vertical="center" wrapText="1"/>
    </xf>
    <xf numFmtId="2" fontId="6" fillId="29" borderId="2" xfId="1" applyNumberFormat="1" applyFont="1" applyFill="1" applyBorder="1" applyAlignment="1">
      <alignment horizontal="left" vertical="center" wrapText="1"/>
    </xf>
    <xf numFmtId="0" fontId="77" fillId="29" borderId="1" xfId="0" applyFont="1" applyFill="1" applyBorder="1" applyAlignment="1">
      <alignment horizontal="center" vertical="center" wrapText="1" shrinkToFit="1"/>
    </xf>
    <xf numFmtId="0" fontId="8" fillId="29" borderId="3" xfId="0" applyFont="1" applyFill="1" applyBorder="1" applyAlignment="1">
      <alignment horizontal="center" vertical="center" wrapText="1" shrinkToFit="1"/>
    </xf>
    <xf numFmtId="0" fontId="77" fillId="29" borderId="1" xfId="28" applyFont="1" applyFill="1" applyBorder="1" applyAlignment="1">
      <alignment horizontal="center" vertical="center" wrapText="1"/>
    </xf>
    <xf numFmtId="0" fontId="8" fillId="29" borderId="3" xfId="28" applyFont="1" applyFill="1" applyBorder="1" applyAlignment="1">
      <alignment horizontal="center" vertical="center" wrapText="1"/>
    </xf>
    <xf numFmtId="0" fontId="78" fillId="29" borderId="2" xfId="0" applyFont="1" applyFill="1" applyBorder="1" applyAlignment="1">
      <alignment horizontal="center" vertical="center" wrapText="1"/>
    </xf>
    <xf numFmtId="2" fontId="78" fillId="29" borderId="2" xfId="0" applyNumberFormat="1" applyFont="1" applyFill="1" applyBorder="1" applyAlignment="1">
      <alignment horizontal="left" vertical="center" wrapText="1"/>
    </xf>
    <xf numFmtId="0" fontId="78" fillId="0" borderId="2" xfId="28" applyFont="1" applyBorder="1" applyAlignment="1">
      <alignment horizontal="center" vertical="center" wrapText="1"/>
    </xf>
    <xf numFmtId="0" fontId="78" fillId="0" borderId="2" xfId="1" applyFont="1" applyBorder="1" applyAlignment="1">
      <alignment horizontal="left" vertical="center" wrapText="1"/>
    </xf>
    <xf numFmtId="2" fontId="5" fillId="29" borderId="2" xfId="1" applyNumberFormat="1" applyFont="1" applyFill="1" applyBorder="1" applyAlignment="1">
      <alignment horizontal="left" vertical="center" wrapText="1"/>
    </xf>
    <xf numFmtId="0" fontId="5" fillId="29" borderId="1" xfId="0" applyFont="1" applyFill="1" applyBorder="1" applyAlignment="1">
      <alignment horizontal="center" vertical="center" wrapText="1" shrinkToFit="1"/>
    </xf>
    <xf numFmtId="0" fontId="77" fillId="29" borderId="19" xfId="0" applyFont="1" applyFill="1" applyBorder="1" applyAlignment="1">
      <alignment horizontal="center" vertical="center" wrapText="1" shrinkToFit="1"/>
    </xf>
    <xf numFmtId="0" fontId="5" fillId="29" borderId="3" xfId="0" applyFont="1" applyFill="1" applyBorder="1" applyAlignment="1">
      <alignment horizontal="center" vertical="center" wrapText="1" shrinkToFit="1"/>
    </xf>
    <xf numFmtId="0" fontId="8" fillId="29" borderId="1" xfId="28" applyFont="1" applyFill="1" applyBorder="1" applyAlignment="1">
      <alignment horizontal="center" vertical="center" wrapText="1"/>
    </xf>
    <xf numFmtId="0" fontId="77" fillId="29" borderId="19" xfId="28" applyFont="1" applyFill="1" applyBorder="1" applyAlignment="1">
      <alignment horizontal="center" vertical="center" wrapText="1"/>
    </xf>
    <xf numFmtId="0" fontId="8" fillId="27" borderId="1" xfId="0" applyFont="1" applyFill="1" applyBorder="1" applyAlignment="1">
      <alignment horizontal="left" vertical="center" wrapText="1"/>
    </xf>
    <xf numFmtId="0" fontId="8" fillId="27" borderId="3" xfId="0" applyFont="1" applyFill="1" applyBorder="1" applyAlignment="1">
      <alignment horizontal="left" vertical="center" wrapText="1"/>
    </xf>
    <xf numFmtId="0" fontId="6" fillId="0" borderId="2" xfId="0" applyFont="1" applyBorder="1" applyAlignment="1">
      <alignment horizontal="center" vertical="center" wrapText="1"/>
    </xf>
    <xf numFmtId="0" fontId="13" fillId="0" borderId="0" xfId="0" applyFont="1" applyAlignment="1">
      <alignment horizontal="center"/>
    </xf>
    <xf numFmtId="0" fontId="13" fillId="0" borderId="0" xfId="0" applyFont="1"/>
    <xf numFmtId="0" fontId="8" fillId="0" borderId="1" xfId="0" applyFont="1" applyBorder="1" applyAlignment="1">
      <alignment vertical="center" wrapText="1"/>
    </xf>
    <xf numFmtId="0" fontId="8" fillId="0" borderId="3" xfId="1" applyFont="1" applyBorder="1" applyAlignment="1">
      <alignment horizontal="center" vertical="center" wrapText="1"/>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2" fontId="77" fillId="0" borderId="2" xfId="1" applyNumberFormat="1" applyFont="1" applyBorder="1" applyAlignment="1">
      <alignment horizontal="left" vertical="center" wrapText="1"/>
    </xf>
    <xf numFmtId="0" fontId="77" fillId="0" borderId="2" xfId="1" applyFont="1" applyBorder="1" applyAlignment="1">
      <alignment horizontal="center" vertical="center" wrapText="1"/>
    </xf>
    <xf numFmtId="0" fontId="75" fillId="0" borderId="2" xfId="0" applyFont="1" applyBorder="1"/>
    <xf numFmtId="0" fontId="16" fillId="0" borderId="0" xfId="1" applyFont="1" applyAlignment="1">
      <alignment horizontal="right"/>
    </xf>
    <xf numFmtId="0" fontId="0" fillId="0" borderId="0" xfId="0" applyAlignment="1">
      <alignment horizontal="left"/>
    </xf>
    <xf numFmtId="0" fontId="22" fillId="0" borderId="0" xfId="0" applyFont="1" applyAlignment="1">
      <alignment horizontal="center" vertical="center"/>
    </xf>
    <xf numFmtId="0" fontId="22" fillId="0" borderId="4" xfId="0" applyFont="1" applyBorder="1" applyAlignment="1">
      <alignment horizontal="center" vertical="center"/>
    </xf>
    <xf numFmtId="0" fontId="14" fillId="0" borderId="2"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22" fillId="26" borderId="2" xfId="0" applyFont="1" applyFill="1" applyBorder="1" applyAlignment="1">
      <alignment horizontal="center" wrapText="1"/>
    </xf>
    <xf numFmtId="0" fontId="22" fillId="0" borderId="4" xfId="0" applyFont="1" applyBorder="1" applyAlignment="1">
      <alignment horizontal="center"/>
    </xf>
    <xf numFmtId="0" fontId="85" fillId="26" borderId="2" xfId="0" applyFont="1" applyFill="1" applyBorder="1" applyAlignment="1">
      <alignment horizontal="center" wrapText="1"/>
    </xf>
    <xf numFmtId="0" fontId="85" fillId="26" borderId="2" xfId="0" applyFont="1" applyFill="1" applyBorder="1" applyAlignment="1">
      <alignment wrapText="1"/>
    </xf>
    <xf numFmtId="0" fontId="22" fillId="26" borderId="2" xfId="0" applyFont="1" applyFill="1" applyBorder="1" applyAlignment="1">
      <alignment wrapText="1"/>
    </xf>
    <xf numFmtId="0" fontId="0" fillId="0" borderId="0" xfId="0" applyAlignment="1">
      <alignment horizontal="center"/>
    </xf>
    <xf numFmtId="0" fontId="110" fillId="28" borderId="2" xfId="0" applyFont="1" applyFill="1" applyBorder="1" applyAlignment="1">
      <alignment horizontal="left" vertical="center" wrapText="1"/>
    </xf>
    <xf numFmtId="4" fontId="114" fillId="28" borderId="2" xfId="0" applyNumberFormat="1" applyFont="1" applyFill="1" applyBorder="1" applyAlignment="1">
      <alignment vertical="center" wrapText="1"/>
    </xf>
    <xf numFmtId="4" fontId="111" fillId="28" borderId="0" xfId="285" applyNumberFormat="1" applyFont="1" applyFill="1" applyAlignment="1">
      <alignment horizontal="center" vertical="center" wrapText="1"/>
    </xf>
    <xf numFmtId="43" fontId="111" fillId="28" borderId="0" xfId="285" applyNumberFormat="1" applyFont="1" applyFill="1" applyAlignment="1">
      <alignment horizontal="center" vertical="center" wrapText="1"/>
    </xf>
    <xf numFmtId="4" fontId="112" fillId="28" borderId="0" xfId="285" applyNumberFormat="1" applyFont="1" applyFill="1" applyAlignment="1">
      <alignment horizontal="center" vertical="center" wrapText="1"/>
    </xf>
    <xf numFmtId="43" fontId="112" fillId="28" borderId="0" xfId="285" applyNumberFormat="1" applyFont="1" applyFill="1" applyAlignment="1">
      <alignment horizontal="center" vertical="center" wrapText="1"/>
    </xf>
    <xf numFmtId="4" fontId="23" fillId="28" borderId="0" xfId="285" applyNumberFormat="1" applyFont="1" applyFill="1" applyAlignment="1">
      <alignment horizontal="right" vertical="center" wrapText="1"/>
    </xf>
    <xf numFmtId="43" fontId="23" fillId="28" borderId="0" xfId="348" applyFont="1" applyFill="1" applyBorder="1" applyAlignment="1">
      <alignment horizontal="right" vertical="center" wrapText="1"/>
    </xf>
    <xf numFmtId="43" fontId="23" fillId="28" borderId="0" xfId="285" applyNumberFormat="1" applyFont="1" applyFill="1" applyAlignment="1">
      <alignment horizontal="right" vertical="center" wrapText="1"/>
    </xf>
    <xf numFmtId="4" fontId="23" fillId="28" borderId="0" xfId="285" applyNumberFormat="1" applyFont="1" applyFill="1" applyAlignment="1">
      <alignment vertical="center" wrapText="1"/>
    </xf>
    <xf numFmtId="4" fontId="111" fillId="28" borderId="2" xfId="285" applyNumberFormat="1" applyFont="1" applyFill="1" applyBorder="1" applyAlignment="1">
      <alignment horizontal="center" vertical="center" wrapText="1"/>
    </xf>
    <xf numFmtId="186" fontId="111" fillId="28" borderId="2" xfId="348" applyNumberFormat="1" applyFont="1" applyFill="1" applyBorder="1" applyAlignment="1">
      <alignment horizontal="center" vertical="center" wrapText="1"/>
    </xf>
    <xf numFmtId="0" fontId="110" fillId="28" borderId="1" xfId="0" applyFont="1" applyFill="1" applyBorder="1" applyAlignment="1">
      <alignment horizontal="center" vertical="center" wrapText="1" shrinkToFit="1"/>
    </xf>
    <xf numFmtId="0" fontId="110" fillId="28" borderId="3" xfId="0" applyFont="1" applyFill="1" applyBorder="1" applyAlignment="1">
      <alignment horizontal="center" vertical="center" wrapText="1" shrinkToFit="1"/>
    </xf>
    <xf numFmtId="0" fontId="110" fillId="28" borderId="1" xfId="308" applyFont="1" applyFill="1" applyBorder="1" applyAlignment="1">
      <alignment horizontal="center" vertical="center" wrapText="1"/>
    </xf>
    <xf numFmtId="0" fontId="110" fillId="28" borderId="3" xfId="308" applyFont="1" applyFill="1" applyBorder="1" applyAlignment="1">
      <alignment horizontal="center" vertical="center" wrapText="1"/>
    </xf>
    <xf numFmtId="0" fontId="110" fillId="28" borderId="1" xfId="0" applyFont="1" applyFill="1" applyBorder="1" applyAlignment="1">
      <alignment horizontal="left" vertical="center" wrapText="1"/>
    </xf>
    <xf numFmtId="0" fontId="110" fillId="28" borderId="3" xfId="0" applyFont="1" applyFill="1" applyBorder="1" applyAlignment="1">
      <alignment horizontal="left" vertical="center" wrapText="1"/>
    </xf>
    <xf numFmtId="0" fontId="110" fillId="28" borderId="1" xfId="0" applyFont="1" applyFill="1" applyBorder="1" applyAlignment="1">
      <alignment horizontal="center" vertical="center" wrapText="1"/>
    </xf>
    <xf numFmtId="0" fontId="110" fillId="28" borderId="3" xfId="0" applyFont="1" applyFill="1" applyBorder="1" applyAlignment="1">
      <alignment horizontal="center" vertical="center" wrapText="1"/>
    </xf>
    <xf numFmtId="0" fontId="7" fillId="0" borderId="30" xfId="1" applyFont="1" applyBorder="1" applyAlignment="1">
      <alignment horizontal="center" vertical="center" wrapText="1"/>
    </xf>
    <xf numFmtId="0" fontId="7" fillId="0" borderId="9" xfId="1" applyFont="1" applyBorder="1" applyAlignment="1">
      <alignment horizontal="center" vertical="center" wrapText="1"/>
    </xf>
    <xf numFmtId="0" fontId="7" fillId="0" borderId="29" xfId="1" applyFont="1" applyBorder="1" applyAlignment="1">
      <alignment horizontal="center" vertical="center" wrapText="1"/>
    </xf>
    <xf numFmtId="2" fontId="8" fillId="0" borderId="1" xfId="0" applyNumberFormat="1" applyFont="1" applyBorder="1" applyAlignment="1">
      <alignment horizontal="left" vertical="center" wrapText="1"/>
    </xf>
    <xf numFmtId="2" fontId="8" fillId="0" borderId="3" xfId="0" applyNumberFormat="1" applyFont="1" applyBorder="1" applyAlignment="1">
      <alignment horizontal="left" vertical="center" wrapText="1"/>
    </xf>
    <xf numFmtId="0" fontId="8" fillId="0" borderId="1" xfId="345" applyFont="1" applyBorder="1" applyAlignment="1">
      <alignment horizontal="center" vertical="center" wrapText="1"/>
    </xf>
    <xf numFmtId="0" fontId="8" fillId="0" borderId="3" xfId="345" applyFont="1" applyBorder="1" applyAlignment="1">
      <alignment horizontal="center" vertical="center" wrapText="1"/>
    </xf>
    <xf numFmtId="0" fontId="13" fillId="0" borderId="1"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3" xfId="0" applyFont="1" applyBorder="1" applyAlignment="1">
      <alignment horizontal="center" vertical="center" wrapText="1"/>
    </xf>
    <xf numFmtId="169" fontId="8" fillId="0" borderId="2" xfId="1" applyNumberFormat="1" applyFont="1" applyFill="1" applyBorder="1" applyAlignment="1">
      <alignment horizontal="center" vertical="center" wrapText="1" shrinkToFit="1"/>
    </xf>
    <xf numFmtId="0" fontId="16" fillId="0" borderId="2" xfId="0" applyFont="1" applyFill="1" applyBorder="1" applyAlignment="1">
      <alignment horizontal="center" vertical="center"/>
    </xf>
    <xf numFmtId="0" fontId="13" fillId="0" borderId="2" xfId="0" applyFont="1" applyFill="1" applyBorder="1" applyAlignment="1">
      <alignment horizontal="center" vertical="center"/>
    </xf>
    <xf numFmtId="0" fontId="6" fillId="0" borderId="0" xfId="0" applyFont="1" applyFill="1" applyAlignment="1">
      <alignment horizontal="center" vertical="center"/>
    </xf>
    <xf numFmtId="0" fontId="5" fillId="0" borderId="2" xfId="1" applyFont="1" applyFill="1" applyBorder="1" applyAlignment="1">
      <alignment horizontal="center" vertical="center" wrapText="1"/>
    </xf>
    <xf numFmtId="2" fontId="5" fillId="0" borderId="2" xfId="1" applyNumberFormat="1" applyFont="1" applyFill="1" applyBorder="1" applyAlignment="1">
      <alignment horizontal="left" vertical="center" wrapText="1"/>
    </xf>
    <xf numFmtId="0" fontId="5" fillId="0" borderId="2" xfId="0" applyFont="1" applyFill="1" applyBorder="1" applyAlignment="1">
      <alignment horizontal="center" vertical="center" wrapText="1" shrinkToFit="1"/>
    </xf>
    <xf numFmtId="0" fontId="5" fillId="0" borderId="0" xfId="0" applyFont="1" applyFill="1" applyAlignment="1">
      <alignment horizontal="center" vertical="center"/>
    </xf>
    <xf numFmtId="2" fontId="6" fillId="0" borderId="2" xfId="1" applyNumberFormat="1" applyFont="1" applyFill="1" applyBorder="1" applyAlignment="1">
      <alignment horizontal="left" vertical="center" wrapText="1"/>
    </xf>
    <xf numFmtId="0" fontId="75" fillId="0" borderId="2" xfId="0" applyFont="1" applyFill="1" applyBorder="1" applyAlignment="1">
      <alignment horizontal="center" vertical="center"/>
    </xf>
    <xf numFmtId="0" fontId="109" fillId="0" borderId="2" xfId="0" applyFont="1" applyFill="1" applyBorder="1" applyAlignment="1">
      <alignment horizontal="center" vertical="center"/>
    </xf>
    <xf numFmtId="0" fontId="75" fillId="0" borderId="0" xfId="0" applyFont="1" applyFill="1" applyAlignment="1">
      <alignment horizontal="center" vertical="center"/>
    </xf>
    <xf numFmtId="0" fontId="112" fillId="0" borderId="2" xfId="0" applyFont="1" applyFill="1" applyBorder="1" applyAlignment="1">
      <alignment horizontal="center" vertical="center" wrapText="1"/>
    </xf>
    <xf numFmtId="185" fontId="16" fillId="0" borderId="2" xfId="1" applyNumberFormat="1" applyFont="1" applyFill="1" applyBorder="1" applyAlignment="1">
      <alignment horizontal="center" vertical="center" wrapText="1"/>
    </xf>
    <xf numFmtId="184" fontId="8" fillId="0" borderId="2" xfId="1" applyNumberFormat="1" applyFont="1" applyFill="1" applyBorder="1" applyAlignment="1">
      <alignment horizontal="center" vertical="center" wrapText="1"/>
    </xf>
    <xf numFmtId="0" fontId="101" fillId="0" borderId="0" xfId="0" applyFont="1" applyFill="1" applyAlignment="1">
      <alignment horizontal="center" vertical="center"/>
    </xf>
    <xf numFmtId="0" fontId="8" fillId="0" borderId="2" xfId="52" applyFont="1" applyFill="1" applyBorder="1" applyAlignment="1">
      <alignment horizontal="left" vertical="center" wrapText="1"/>
    </xf>
    <xf numFmtId="0" fontId="74"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left"/>
    </xf>
    <xf numFmtId="0" fontId="6" fillId="0" borderId="2" xfId="0" applyFont="1" applyFill="1" applyBorder="1" applyAlignment="1">
      <alignment horizontal="center" vertical="center" wrapText="1"/>
    </xf>
    <xf numFmtId="0" fontId="75" fillId="0" borderId="2" xfId="0" applyFont="1" applyFill="1" applyBorder="1" applyAlignment="1">
      <alignment horizontal="center" vertical="center" wrapText="1"/>
    </xf>
    <xf numFmtId="0" fontId="84" fillId="0" borderId="0" xfId="0" applyFont="1" applyFill="1" applyAlignment="1">
      <alignment horizontal="center" vertical="center"/>
    </xf>
    <xf numFmtId="0" fontId="84" fillId="0" borderId="2" xfId="0" applyFont="1" applyFill="1" applyBorder="1" applyAlignment="1">
      <alignment horizontal="center" vertical="center"/>
    </xf>
  </cellXfs>
  <cellStyles count="350">
    <cellStyle name="1" xfId="150"/>
    <cellStyle name="1_Book1" xfId="151"/>
    <cellStyle name="2" xfId="152"/>
    <cellStyle name="20% - Accent1 2" xfId="153"/>
    <cellStyle name="20% - Accent2 2" xfId="154"/>
    <cellStyle name="20% - Accent3 2" xfId="155"/>
    <cellStyle name="20% - Accent4 2" xfId="156"/>
    <cellStyle name="20% - Accent5 2" xfId="157"/>
    <cellStyle name="20% - Accent6 2" xfId="158"/>
    <cellStyle name="3" xfId="159"/>
    <cellStyle name="4" xfId="160"/>
    <cellStyle name="40% - Accent1 2" xfId="161"/>
    <cellStyle name="40% - Accent2 2" xfId="162"/>
    <cellStyle name="40% - Accent3 2" xfId="163"/>
    <cellStyle name="40% - Accent4 2" xfId="164"/>
    <cellStyle name="40% - Accent5 2" xfId="165"/>
    <cellStyle name="40% - Accent6 2" xfId="166"/>
    <cellStyle name="60% - Accent1 2" xfId="167"/>
    <cellStyle name="60% - Accent2 2" xfId="168"/>
    <cellStyle name="60% - Accent3 2" xfId="169"/>
    <cellStyle name="60% - Accent4 2" xfId="170"/>
    <cellStyle name="60% - Accent5 2" xfId="171"/>
    <cellStyle name="60% - Accent6 2" xfId="172"/>
    <cellStyle name="Accent1 2" xfId="173"/>
    <cellStyle name="Accent2 2" xfId="174"/>
    <cellStyle name="Accent3 2" xfId="175"/>
    <cellStyle name="Accent4 2" xfId="176"/>
    <cellStyle name="Accent5 2" xfId="177"/>
    <cellStyle name="Accent6 2" xfId="178"/>
    <cellStyle name="AeE­ [0]_INQUIRY ¿µ¾÷AßAø " xfId="179"/>
    <cellStyle name="AeE­_INQUIRY ¿µ¾÷AßAø " xfId="180"/>
    <cellStyle name="AÞ¸¶ [0]_INQUIRY ¿?¾÷AßAø " xfId="181"/>
    <cellStyle name="AÞ¸¶_INQUIRY ¿?¾÷AßAø " xfId="182"/>
    <cellStyle name="AutoFormat-Optionen" xfId="183"/>
    <cellStyle name="Bad 2" xfId="184"/>
    <cellStyle name="C?AØ_¿?¾÷CoE² " xfId="185"/>
    <cellStyle name="C￥AØ_¿μ¾÷CoE² " xfId="186"/>
    <cellStyle name="Calculation 2" xfId="187"/>
    <cellStyle name="Check Cell 2" xfId="188"/>
    <cellStyle name="Comma" xfId="348" builtinId="3"/>
    <cellStyle name="Comma 10" xfId="2"/>
    <cellStyle name="Comma 2" xfId="346"/>
    <cellStyle name="Comma 2 14" xfId="3"/>
    <cellStyle name="Comma 2 14 2" xfId="4"/>
    <cellStyle name="Comma 2 2" xfId="5"/>
    <cellStyle name="Comma 2 2 2" xfId="6"/>
    <cellStyle name="Comma 2 2 3" xfId="190"/>
    <cellStyle name="Comma 2 3" xfId="189"/>
    <cellStyle name="Comma 2 3 2" xfId="191"/>
    <cellStyle name="Comma 2 4" xfId="192"/>
    <cellStyle name="Comma 2 5" xfId="193"/>
    <cellStyle name="Comma 3" xfId="194"/>
    <cellStyle name="Comma 3 2" xfId="195"/>
    <cellStyle name="Comma 3 3" xfId="196"/>
    <cellStyle name="Comma 4" xfId="7"/>
    <cellStyle name="Comma 4 2" xfId="197"/>
    <cellStyle name="Comma 4 2 2" xfId="198"/>
    <cellStyle name="Comma 5" xfId="8"/>
    <cellStyle name="Comma 5 2" xfId="199"/>
    <cellStyle name="Comma 53" xfId="200"/>
    <cellStyle name="Comma 6" xfId="9"/>
    <cellStyle name="Comma 6 2" xfId="201"/>
    <cellStyle name="Comma 7" xfId="202"/>
    <cellStyle name="Comma0" xfId="203"/>
    <cellStyle name="Comma0 2" xfId="204"/>
    <cellStyle name="Currency0" xfId="205"/>
    <cellStyle name="Currency0 2" xfId="206"/>
    <cellStyle name="Currency0 3" xfId="207"/>
    <cellStyle name="Currency0 4" xfId="208"/>
    <cellStyle name="Date" xfId="209"/>
    <cellStyle name="Date 2" xfId="210"/>
    <cellStyle name="Dấu_phảy 2" xfId="211"/>
    <cellStyle name="Explanatory Text 2" xfId="212"/>
    <cellStyle name="Fixed" xfId="213"/>
    <cellStyle name="Fixed 2" xfId="214"/>
    <cellStyle name="Good 2" xfId="215"/>
    <cellStyle name="Grey" xfId="216"/>
    <cellStyle name="Header1" xfId="217"/>
    <cellStyle name="Header2" xfId="218"/>
    <cellStyle name="Heading 1 2" xfId="219"/>
    <cellStyle name="Heading 1 2 2" xfId="220"/>
    <cellStyle name="Heading 2 2" xfId="221"/>
    <cellStyle name="Heading 2 2 2" xfId="222"/>
    <cellStyle name="Heading 3 2" xfId="223"/>
    <cellStyle name="Heading 4 2" xfId="224"/>
    <cellStyle name="Hoa-Scholl" xfId="225"/>
    <cellStyle name="Hyperlink 2" xfId="226"/>
    <cellStyle name="Input [yellow]" xfId="228"/>
    <cellStyle name="Input 2" xfId="227"/>
    <cellStyle name="Linked Cell 2" xfId="229"/>
    <cellStyle name="moi" xfId="230"/>
    <cellStyle name="n" xfId="231"/>
    <cellStyle name="Neutral 2" xfId="232"/>
    <cellStyle name="Normal" xfId="0" builtinId="0"/>
    <cellStyle name="Normal - Style1" xfId="233"/>
    <cellStyle name="Normal - Style1 2" xfId="234"/>
    <cellStyle name="Normal 10" xfId="235"/>
    <cellStyle name="Normal 10 53" xfId="10"/>
    <cellStyle name="Normal 10 54" xfId="11"/>
    <cellStyle name="Normal 100" xfId="236"/>
    <cellStyle name="Normal 101" xfId="237"/>
    <cellStyle name="Normal 102" xfId="238"/>
    <cellStyle name="Normal 103" xfId="239"/>
    <cellStyle name="Normal 104" xfId="240"/>
    <cellStyle name="Normal 105" xfId="241"/>
    <cellStyle name="Normal 106" xfId="242"/>
    <cellStyle name="Normal 107" xfId="243"/>
    <cellStyle name="Normal 108" xfId="244"/>
    <cellStyle name="Normal 109" xfId="245"/>
    <cellStyle name="Normal 11" xfId="246"/>
    <cellStyle name="Normal 11 2" xfId="247"/>
    <cellStyle name="Normal 11 53" xfId="12"/>
    <cellStyle name="Normal 11 54" xfId="13"/>
    <cellStyle name="Normal 110" xfId="248"/>
    <cellStyle name="Normal 111" xfId="249"/>
    <cellStyle name="Normal 112" xfId="250"/>
    <cellStyle name="Normal 113" xfId="251"/>
    <cellStyle name="Normal 114" xfId="252"/>
    <cellStyle name="Normal 115" xfId="253"/>
    <cellStyle name="Normal 116" xfId="254"/>
    <cellStyle name="Normal 117" xfId="255"/>
    <cellStyle name="Normal 118" xfId="256"/>
    <cellStyle name="Normal 119" xfId="257"/>
    <cellStyle name="Normal 12" xfId="258"/>
    <cellStyle name="Normal 12 53" xfId="14"/>
    <cellStyle name="Normal 12 54" xfId="15"/>
    <cellStyle name="Normal 120" xfId="259"/>
    <cellStyle name="Normal 121" xfId="260"/>
    <cellStyle name="Normal 122" xfId="261"/>
    <cellStyle name="Normal 123" xfId="262"/>
    <cellStyle name="Normal 124" xfId="263"/>
    <cellStyle name="Normal 125" xfId="264"/>
    <cellStyle name="Normal 13 53" xfId="16"/>
    <cellStyle name="Normal 13 54" xfId="17"/>
    <cellStyle name="Normal 14" xfId="18"/>
    <cellStyle name="Normal 14 2" xfId="147"/>
    <cellStyle name="Normal 14 2 2" xfId="149"/>
    <cellStyle name="Normal 14 3" xfId="148"/>
    <cellStyle name="Normal 14 4" xfId="265"/>
    <cellStyle name="Normal 14 5" xfId="309"/>
    <cellStyle name="Normal 15 53" xfId="19"/>
    <cellStyle name="Normal 15 54" xfId="20"/>
    <cellStyle name="Normal 16" xfId="266"/>
    <cellStyle name="Normal 16 53" xfId="21"/>
    <cellStyle name="Normal 16 54" xfId="22"/>
    <cellStyle name="Normal 17" xfId="267"/>
    <cellStyle name="Normal 17 53" xfId="23"/>
    <cellStyle name="Normal 17 54" xfId="24"/>
    <cellStyle name="Normal 18" xfId="25"/>
    <cellStyle name="Normal 19 53" xfId="26"/>
    <cellStyle name="Normal 19 54" xfId="27"/>
    <cellStyle name="Normal 2" xfId="1"/>
    <cellStyle name="Normal 2 12" xfId="29"/>
    <cellStyle name="Normal 2 2" xfId="28"/>
    <cellStyle name="Normal 2 2 2" xfId="269"/>
    <cellStyle name="Normal 2 3" xfId="145"/>
    <cellStyle name="Normal 2 34" xfId="30"/>
    <cellStyle name="Normal 2 4" xfId="146"/>
    <cellStyle name="Normal 2 4 2" xfId="270"/>
    <cellStyle name="Normal 2 5" xfId="268"/>
    <cellStyle name="Normal 2 5 2" xfId="271"/>
    <cellStyle name="Normal 2 51" xfId="31"/>
    <cellStyle name="Normal 2 6" xfId="32"/>
    <cellStyle name="Normal 2 8" xfId="33"/>
    <cellStyle name="Normal 2 94" xfId="34"/>
    <cellStyle name="Normal 20" xfId="272"/>
    <cellStyle name="Normal 21 53" xfId="35"/>
    <cellStyle name="Normal 21 54" xfId="36"/>
    <cellStyle name="Normal 22" xfId="273"/>
    <cellStyle name="Normal 22 53" xfId="37"/>
    <cellStyle name="Normal 22 54" xfId="38"/>
    <cellStyle name="Normal 23 53" xfId="39"/>
    <cellStyle name="Normal 23 54" xfId="40"/>
    <cellStyle name="Normal 24" xfId="274"/>
    <cellStyle name="Normal 24 53" xfId="41"/>
    <cellStyle name="Normal 24 54" xfId="42"/>
    <cellStyle name="Normal 25" xfId="43"/>
    <cellStyle name="Normal 26 53" xfId="44"/>
    <cellStyle name="Normal 26 54" xfId="45"/>
    <cellStyle name="Normal 27" xfId="275"/>
    <cellStyle name="Normal 27 53" xfId="46"/>
    <cellStyle name="Normal 27 54" xfId="47"/>
    <cellStyle name="Normal 28 53" xfId="48"/>
    <cellStyle name="Normal 28 54" xfId="49"/>
    <cellStyle name="Normal 29 53" xfId="50"/>
    <cellStyle name="Normal 29 54" xfId="51"/>
    <cellStyle name="Normal 3" xfId="52"/>
    <cellStyle name="Normal 3 2" xfId="53"/>
    <cellStyle name="Normal 3 2 2" xfId="277"/>
    <cellStyle name="Normal 3 3" xfId="276"/>
    <cellStyle name="Normal 30 53" xfId="54"/>
    <cellStyle name="Normal 30 54" xfId="55"/>
    <cellStyle name="Normal 31 53" xfId="56"/>
    <cellStyle name="Normal 31 54" xfId="57"/>
    <cellStyle name="Normal 32 53" xfId="58"/>
    <cellStyle name="Normal 32 54" xfId="59"/>
    <cellStyle name="Normal 33" xfId="278"/>
    <cellStyle name="Normal 33 53" xfId="60"/>
    <cellStyle name="Normal 33 54" xfId="61"/>
    <cellStyle name="Normal 34" xfId="279"/>
    <cellStyle name="Normal 34 53" xfId="62"/>
    <cellStyle name="Normal 34 54" xfId="63"/>
    <cellStyle name="Normal 35" xfId="280"/>
    <cellStyle name="Normal 35 53" xfId="64"/>
    <cellStyle name="Normal 35 54" xfId="65"/>
    <cellStyle name="Normal 36" xfId="281"/>
    <cellStyle name="Normal 36 53" xfId="66"/>
    <cellStyle name="Normal 36 54" xfId="67"/>
    <cellStyle name="Normal 37" xfId="282"/>
    <cellStyle name="Normal 37 53" xfId="68"/>
    <cellStyle name="Normal 37 54" xfId="69"/>
    <cellStyle name="Normal 38" xfId="283"/>
    <cellStyle name="Normal 38 53" xfId="70"/>
    <cellStyle name="Normal 38 54" xfId="71"/>
    <cellStyle name="Normal 39" xfId="72"/>
    <cellStyle name="Normal 39 2" xfId="284"/>
    <cellStyle name="Normal 4" xfId="144"/>
    <cellStyle name="Normal 4 2" xfId="285"/>
    <cellStyle name="Normal 4 4" xfId="73"/>
    <cellStyle name="Normal 4 5" xfId="74"/>
    <cellStyle name="Normal 40" xfId="286"/>
    <cellStyle name="Normal 40 53" xfId="75"/>
    <cellStyle name="Normal 40 54" xfId="76"/>
    <cellStyle name="Normal 41" xfId="77"/>
    <cellStyle name="Normal 41 2" xfId="287"/>
    <cellStyle name="Normal 42" xfId="288"/>
    <cellStyle name="Normal 42 53" xfId="78"/>
    <cellStyle name="Normal 42 54" xfId="79"/>
    <cellStyle name="Normal 43" xfId="289"/>
    <cellStyle name="Normal 43 53" xfId="80"/>
    <cellStyle name="Normal 43 54" xfId="81"/>
    <cellStyle name="Normal 44" xfId="290"/>
    <cellStyle name="Normal 44 53" xfId="82"/>
    <cellStyle name="Normal 44 54" xfId="83"/>
    <cellStyle name="Normal 45" xfId="291"/>
    <cellStyle name="Normal 45 53" xfId="84"/>
    <cellStyle name="Normal 45 54" xfId="85"/>
    <cellStyle name="Normal 46" xfId="292"/>
    <cellStyle name="Normal 46 53" xfId="86"/>
    <cellStyle name="Normal 46 54" xfId="87"/>
    <cellStyle name="Normal 47" xfId="293"/>
    <cellStyle name="Normal 47 53" xfId="88"/>
    <cellStyle name="Normal 47 54" xfId="89"/>
    <cellStyle name="Normal 48" xfId="294"/>
    <cellStyle name="Normal 48 53" xfId="90"/>
    <cellStyle name="Normal 48 54" xfId="91"/>
    <cellStyle name="Normal 49" xfId="295"/>
    <cellStyle name="Normal 49 51" xfId="92"/>
    <cellStyle name="Normal 5 2" xfId="296"/>
    <cellStyle name="Normal 50" xfId="93"/>
    <cellStyle name="Normal 50 2" xfId="297"/>
    <cellStyle name="Normal 50 52" xfId="94"/>
    <cellStyle name="Normal 51" xfId="95"/>
    <cellStyle name="Normal 51 2" xfId="298"/>
    <cellStyle name="Normal 52" xfId="96"/>
    <cellStyle name="Normal 52 2" xfId="299"/>
    <cellStyle name="Normal 53" xfId="97"/>
    <cellStyle name="Normal 53 2" xfId="300"/>
    <cellStyle name="Normal 54" xfId="98"/>
    <cellStyle name="Normal 54 2" xfId="301"/>
    <cellStyle name="Normal 55" xfId="99"/>
    <cellStyle name="Normal 55 2" xfId="302"/>
    <cellStyle name="Normal 56" xfId="100"/>
    <cellStyle name="Normal 56 2" xfId="303"/>
    <cellStyle name="Normal 569" xfId="347"/>
    <cellStyle name="Normal 57" xfId="101"/>
    <cellStyle name="Normal 57 2" xfId="304"/>
    <cellStyle name="Normal 58" xfId="102"/>
    <cellStyle name="Normal 58 2" xfId="305"/>
    <cellStyle name="Normal 59" xfId="103"/>
    <cellStyle name="Normal 59 2" xfId="306"/>
    <cellStyle name="Normal 6" xfId="104"/>
    <cellStyle name="Normal 6 2" xfId="307"/>
    <cellStyle name="Normal 60" xfId="105"/>
    <cellStyle name="Normal 61" xfId="106"/>
    <cellStyle name="Normal 62" xfId="107"/>
    <cellStyle name="Normal 63" xfId="108"/>
    <cellStyle name="Normal 64" xfId="109"/>
    <cellStyle name="Normal 65" xfId="110"/>
    <cellStyle name="Normal 66" xfId="111"/>
    <cellStyle name="Normal 67" xfId="112"/>
    <cellStyle name="Normal 68" xfId="113"/>
    <cellStyle name="Normal 69" xfId="114"/>
    <cellStyle name="Normal 7" xfId="115"/>
    <cellStyle name="Normal 7 2" xfId="308"/>
    <cellStyle name="Normal 70" xfId="116"/>
    <cellStyle name="Normal 71" xfId="117"/>
    <cellStyle name="Normal 72" xfId="118"/>
    <cellStyle name="Normal 73" xfId="119"/>
    <cellStyle name="Normal 74" xfId="120"/>
    <cellStyle name="Normal 75" xfId="121"/>
    <cellStyle name="Normal 76" xfId="122"/>
    <cellStyle name="Normal 77" xfId="123"/>
    <cellStyle name="Normal 78" xfId="124"/>
    <cellStyle name="Normal 79" xfId="125"/>
    <cellStyle name="Normal 8" xfId="310"/>
    <cellStyle name="Normal 8 2" xfId="311"/>
    <cellStyle name="Normal 80" xfId="126"/>
    <cellStyle name="Normal 81" xfId="312"/>
    <cellStyle name="Normal 82" xfId="313"/>
    <cellStyle name="Normal 83" xfId="127"/>
    <cellStyle name="Normal 84" xfId="128"/>
    <cellStyle name="Normal 85" xfId="129"/>
    <cellStyle name="Normal 86" xfId="130"/>
    <cellStyle name="Normal 87" xfId="131"/>
    <cellStyle name="Normal 88" xfId="132"/>
    <cellStyle name="Normal 89" xfId="133"/>
    <cellStyle name="Normal 9" xfId="314"/>
    <cellStyle name="Normal 90" xfId="134"/>
    <cellStyle name="Normal 91" xfId="135"/>
    <cellStyle name="Normal 92" xfId="136"/>
    <cellStyle name="Normal 93" xfId="137"/>
    <cellStyle name="Normal 94" xfId="138"/>
    <cellStyle name="Normal 95" xfId="139"/>
    <cellStyle name="Normal 96" xfId="315"/>
    <cellStyle name="Normal 97" xfId="140"/>
    <cellStyle name="Normal 98" xfId="141"/>
    <cellStyle name="Normal 99" xfId="142"/>
    <cellStyle name="Normal_25-10-2004 BieuQH cac cap" xfId="143"/>
    <cellStyle name="Normal_Sheet1 2" xfId="349"/>
    <cellStyle name="Normal_TT.GR HT-QH " xfId="345"/>
    <cellStyle name="Note 2" xfId="316"/>
    <cellStyle name="Œ…‹æØ‚è [0.00]_ÆÂ¹²" xfId="317"/>
    <cellStyle name="Output 2" xfId="318"/>
    <cellStyle name="Percent [2]" xfId="319"/>
    <cellStyle name="Percent 2 2" xfId="320"/>
    <cellStyle name="Title 2" xfId="321"/>
    <cellStyle name="Total 2" xfId="322"/>
    <cellStyle name="Total 2 2" xfId="323"/>
    <cellStyle name="Warning Text 2" xfId="324"/>
    <cellStyle name=" [0.00]_ Att. 1- Cover" xfId="325"/>
    <cellStyle name="_ Att. 1- Cover" xfId="326"/>
    <cellStyle name="?_ Att. 1- Cover" xfId="327"/>
    <cellStyle name="똿뗦먛귟 [0.00]_PRODUCT DETAIL Q1" xfId="328"/>
    <cellStyle name="똿뗦먛귟_PRODUCT DETAIL Q1" xfId="329"/>
    <cellStyle name="믅됞 [0.00]_PRODUCT DETAIL Q1" xfId="330"/>
    <cellStyle name="믅됞_PRODUCT DETAIL Q1" xfId="331"/>
    <cellStyle name="백분율_95" xfId="332"/>
    <cellStyle name="뷭?_BOOKSHIP" xfId="333"/>
    <cellStyle name="콤마 [0]_1202" xfId="334"/>
    <cellStyle name="콤마_1202" xfId="335"/>
    <cellStyle name="통화 [0]_1202" xfId="336"/>
    <cellStyle name="통화_1202" xfId="337"/>
    <cellStyle name="표준_(정보부문)월별인원계획" xfId="338"/>
    <cellStyle name="一般_00Q3902REV.1" xfId="339"/>
    <cellStyle name="千分位[0]_00Q3902REV.1" xfId="340"/>
    <cellStyle name="千分位_00Q3902REV.1" xfId="341"/>
    <cellStyle name="貨幣 [0]_00Q3902REV.1" xfId="342"/>
    <cellStyle name="貨幣[0]_BRE" xfId="343"/>
    <cellStyle name="貨幣_00Q3902REV.1" xfId="344"/>
  </cellStyles>
  <dxfs count="83">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3\4.%20KE%20HOACH%20KON%20RAY\1.%20KE%20HOACH%20KON%20RAY\HS%20KH%20KON%20RAY%202023(29.10.22)%20chinh%20sau%20lan%202\DIEU%20CHINH%20HIEN%20TRA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21\CTYNHT\2.%20ke%20hoach%20kon%20ray\Ke%20hoach%2022%20ngay%204-12-2021\BIEU%202021%20RA%20SOAT%20HUY%20B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nam%202021-TN\H.KONRAY\DT-KHSDD-2022\25-10%20KH%20Kon%20ray\BIEU%2010CH_2021-2030%20KRAY%2002_10_2021NG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NAM%202024\KH%202024%20LINS\KON%20RAY\BIEU%2010-CH%20KH%202021%20DA%20PHE%20DUYET%20KON%20RA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HT"/>
      <sheetName val="02KQ KH"/>
      <sheetName val="02CHSS20"/>
      <sheetName val="02KQ QH"/>
      <sheetName val="03QH"/>
      <sheetName val="06KH"/>
      <sheetName val="04QH"/>
      <sheetName val="05QH"/>
      <sheetName val="07KH"/>
      <sheetName val="08KH"/>
      <sheetName val="09KH"/>
      <sheetName val="10QH"/>
      <sheetName val="11QH"/>
      <sheetName val="13KH_CC2017"/>
      <sheetName val="13CH-DAK PNE"/>
      <sheetName val="13CH-TT DAK RVE"/>
      <sheetName val="13CH-TAN LAP"/>
      <sheetName val="13CH-DAK RUONG"/>
      <sheetName val="13CH-DAK TO LUNG"/>
      <sheetName val="13CH-DAK KOI"/>
      <sheetName val="13CH-XA (13)"/>
      <sheetName val="13CH-XA (14)"/>
      <sheetName val="13CH-XA (15)"/>
      <sheetName val="13CH-XA (16)"/>
      <sheetName val="13CH-XA (2)"/>
      <sheetName val="13CH-XA (5)"/>
      <sheetName val="13CH-XA (6)"/>
      <sheetName val="13CH-XA (7)"/>
      <sheetName val="13CH-XA (8)"/>
      <sheetName val="13CH-XA"/>
      <sheetName val="13CH-DAK TO RE"/>
      <sheetName val="thu-chi"/>
      <sheetName val="TO TRINH"/>
      <sheetName val="PHU BIEU VIET BAO CAO"/>
      <sheetName val="BIEU 10CH IN"/>
      <sheetName val="Sheet2"/>
      <sheetName val="Sheet1"/>
      <sheetName val="Sheet3"/>
      <sheetName val="Sheet4"/>
    </sheetNames>
    <sheetDataSet>
      <sheetData sheetId="0"/>
      <sheetData sheetId="1"/>
      <sheetData sheetId="2"/>
      <sheetData sheetId="3"/>
      <sheetData sheetId="4">
        <row r="7">
          <cell r="F7">
            <v>91390.337000000014</v>
          </cell>
        </row>
      </sheetData>
      <sheetData sheetId="5"/>
      <sheetData sheetId="6"/>
      <sheetData sheetId="7"/>
      <sheetData sheetId="8"/>
      <sheetData sheetId="9"/>
      <sheetData sheetId="10"/>
      <sheetData sheetId="11">
        <row r="47">
          <cell r="C47">
            <v>-49.22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B1"/>
      <sheetName val="B2"/>
      <sheetName val="Sheet1"/>
      <sheetName val="Sheet5"/>
      <sheetName val="Sheet4"/>
      <sheetName val="ssctpb"/>
      <sheetName val="B6"/>
      <sheetName val="B7"/>
      <sheetName val="B8"/>
      <sheetName val="B9"/>
      <sheetName val="DA THUC HIEN"/>
      <sheetName val="CHUYÊN TIEP"/>
      <sheetName val="HUY BO"/>
      <sheetName val="B10 CH"/>
      <sheetName val="10.1"/>
      <sheetName val="10.2"/>
      <sheetName val="10.3"/>
      <sheetName val="B13"/>
      <sheetName val="CỘNG TĂNG"/>
      <sheetName val="CỘNG GIẢM"/>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7">
          <cell r="H7">
            <v>0.8</v>
          </cell>
        </row>
        <row r="11">
          <cell r="H11">
            <v>3</v>
          </cell>
        </row>
        <row r="16">
          <cell r="H16">
            <v>0.25019999999999998</v>
          </cell>
        </row>
        <row r="21">
          <cell r="H21">
            <v>1.2000000000000002</v>
          </cell>
        </row>
        <row r="24">
          <cell r="H24">
            <v>526.84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HT"/>
      <sheetName val="02KQ KH"/>
      <sheetName val="02CHSS20"/>
      <sheetName val="02KQ QH"/>
      <sheetName val="03QH"/>
      <sheetName val="06KH"/>
      <sheetName val="04QH"/>
      <sheetName val="05QH"/>
      <sheetName val="07KH"/>
      <sheetName val="08KH"/>
      <sheetName val="09KH"/>
      <sheetName val="10QH"/>
      <sheetName val="11QH"/>
      <sheetName val="13KH_CC2017"/>
      <sheetName val="13CH-DAK PNE"/>
      <sheetName val="13CH-TT DAK RVE"/>
      <sheetName val="13CH-TAN LAP"/>
      <sheetName val="13CH-DAK RUONG"/>
      <sheetName val="13CH-DAK TO LUNG"/>
      <sheetName val="13CH-DAK KOI"/>
      <sheetName val="13CH-XA (13)"/>
      <sheetName val="13CH-XA (14)"/>
      <sheetName val="13CH-XA (15)"/>
      <sheetName val="13CH-XA (16)"/>
      <sheetName val="13CH-XA (2)"/>
      <sheetName val="13CH-XA (5)"/>
      <sheetName val="13CH-XA (6)"/>
      <sheetName val="13CH-XA (7)"/>
      <sheetName val="13CH-XA (8)"/>
      <sheetName val="13CH-XA"/>
      <sheetName val="13CH-DAK TO RE"/>
      <sheetName val="thu-chi"/>
      <sheetName val="TO TRINH"/>
      <sheetName val="PHU BIEU VIET BAO CAO"/>
      <sheetName val="BIEU 10CH IN"/>
      <sheetName val="Sheet2"/>
      <sheetName val="Sheet1"/>
      <sheetName val="Sheet3"/>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7">
          <cell r="D7">
            <v>87169.561000000002</v>
          </cell>
          <cell r="BJ7">
            <v>87134.424429999999</v>
          </cell>
        </row>
        <row r="8">
          <cell r="D8">
            <v>964.11</v>
          </cell>
          <cell r="BJ8">
            <v>962.49</v>
          </cell>
        </row>
        <row r="9">
          <cell r="D9">
            <v>726.99</v>
          </cell>
          <cell r="BJ9">
            <v>725.37</v>
          </cell>
        </row>
        <row r="10">
          <cell r="D10">
            <v>237.12</v>
          </cell>
          <cell r="BJ10">
            <v>237.12</v>
          </cell>
        </row>
        <row r="11">
          <cell r="D11">
            <v>0</v>
          </cell>
          <cell r="BJ11">
            <v>0</v>
          </cell>
        </row>
        <row r="12">
          <cell r="D12">
            <v>14897.956</v>
          </cell>
          <cell r="BJ12">
            <v>13824.555350000001</v>
          </cell>
        </row>
        <row r="13">
          <cell r="D13">
            <v>10600.465</v>
          </cell>
          <cell r="BJ13">
            <v>10376.43432</v>
          </cell>
        </row>
        <row r="14">
          <cell r="D14">
            <v>16167.69</v>
          </cell>
          <cell r="BJ14">
            <v>16167.69</v>
          </cell>
        </row>
        <row r="15">
          <cell r="D15">
            <v>0</v>
          </cell>
          <cell r="BJ15">
            <v>0</v>
          </cell>
        </row>
        <row r="16">
          <cell r="D16">
            <v>44498.14</v>
          </cell>
          <cell r="BJ16">
            <v>45509.06</v>
          </cell>
        </row>
        <row r="17">
          <cell r="D17">
            <v>0</v>
          </cell>
        </row>
        <row r="18">
          <cell r="D18">
            <v>16.11</v>
          </cell>
          <cell r="BJ18">
            <v>16.11</v>
          </cell>
        </row>
        <row r="19">
          <cell r="D19">
            <v>0</v>
          </cell>
          <cell r="BJ19">
            <v>0</v>
          </cell>
        </row>
        <row r="20">
          <cell r="D20">
            <v>25.09</v>
          </cell>
          <cell r="BJ20">
            <v>278.08475999999996</v>
          </cell>
        </row>
        <row r="21">
          <cell r="D21">
            <v>3812.7640000000006</v>
          </cell>
          <cell r="BJ21">
            <v>3994.7805700000008</v>
          </cell>
        </row>
        <row r="22">
          <cell r="D22">
            <v>31.06</v>
          </cell>
          <cell r="BJ22">
            <v>31.06</v>
          </cell>
        </row>
        <row r="23">
          <cell r="D23">
            <v>2.82</v>
          </cell>
          <cell r="BJ23">
            <v>2.82</v>
          </cell>
        </row>
        <row r="24">
          <cell r="D24">
            <v>0</v>
          </cell>
          <cell r="BJ24">
            <v>0</v>
          </cell>
        </row>
        <row r="25">
          <cell r="D25">
            <v>0</v>
          </cell>
          <cell r="BJ25">
            <v>0</v>
          </cell>
        </row>
        <row r="26">
          <cell r="D26">
            <v>6.0540000000000003</v>
          </cell>
          <cell r="BJ26">
            <v>6.0540000000000003</v>
          </cell>
        </row>
        <row r="27">
          <cell r="D27">
            <v>57.87</v>
          </cell>
          <cell r="BJ27">
            <v>76.380709999999993</v>
          </cell>
        </row>
        <row r="28">
          <cell r="D28">
            <v>0</v>
          </cell>
          <cell r="BJ28">
            <v>0</v>
          </cell>
        </row>
        <row r="29">
          <cell r="D29">
            <v>43.31</v>
          </cell>
          <cell r="BJ29">
            <v>143.38</v>
          </cell>
        </row>
        <row r="30">
          <cell r="D30">
            <v>2200.1400000000003</v>
          </cell>
          <cell r="BJ30">
            <v>2385.7983300000005</v>
          </cell>
        </row>
        <row r="31">
          <cell r="D31">
            <v>604.51</v>
          </cell>
          <cell r="BJ31">
            <v>673.94</v>
          </cell>
        </row>
        <row r="32">
          <cell r="D32">
            <v>388.4</v>
          </cell>
          <cell r="BJ32">
            <v>403.57</v>
          </cell>
        </row>
        <row r="33">
          <cell r="D33">
            <v>1.94</v>
          </cell>
          <cell r="BJ33">
            <v>1.94</v>
          </cell>
        </row>
        <row r="34">
          <cell r="D34">
            <v>5.89</v>
          </cell>
          <cell r="BJ34">
            <v>5.89</v>
          </cell>
        </row>
        <row r="35">
          <cell r="D35">
            <v>34.94</v>
          </cell>
          <cell r="BJ35">
            <v>34.94</v>
          </cell>
        </row>
        <row r="36">
          <cell r="D36">
            <v>11.7</v>
          </cell>
          <cell r="BJ36">
            <v>14.133479999999999</v>
          </cell>
        </row>
        <row r="37">
          <cell r="D37">
            <v>1095.72</v>
          </cell>
          <cell r="BJ37">
            <v>1194.34485</v>
          </cell>
        </row>
        <row r="38">
          <cell r="D38">
            <v>0.88</v>
          </cell>
          <cell r="BJ38">
            <v>0.88</v>
          </cell>
        </row>
        <row r="39">
          <cell r="D39">
            <v>0</v>
          </cell>
          <cell r="BJ39">
            <v>0</v>
          </cell>
        </row>
        <row r="40">
          <cell r="D40">
            <v>3.05</v>
          </cell>
          <cell r="BJ40">
            <v>3.05</v>
          </cell>
        </row>
        <row r="41">
          <cell r="D41">
            <v>0.77</v>
          </cell>
          <cell r="BJ41">
            <v>0.77</v>
          </cell>
        </row>
        <row r="42">
          <cell r="D42">
            <v>2.08</v>
          </cell>
          <cell r="BJ42">
            <v>2.08</v>
          </cell>
        </row>
        <row r="43">
          <cell r="D43">
            <v>45.75</v>
          </cell>
          <cell r="BJ43">
            <v>45.75</v>
          </cell>
        </row>
        <row r="44">
          <cell r="D44">
            <v>0</v>
          </cell>
          <cell r="BJ44">
            <v>0</v>
          </cell>
        </row>
        <row r="45">
          <cell r="D45">
            <v>3.44</v>
          </cell>
          <cell r="BJ45">
            <v>3.44</v>
          </cell>
        </row>
        <row r="46">
          <cell r="D46">
            <v>1.07</v>
          </cell>
          <cell r="BJ46">
            <v>1.07</v>
          </cell>
        </row>
        <row r="47">
          <cell r="D47">
            <v>0</v>
          </cell>
          <cell r="BJ47">
            <v>0</v>
          </cell>
        </row>
        <row r="48">
          <cell r="D48">
            <v>6.11</v>
          </cell>
          <cell r="BJ48">
            <v>6.11</v>
          </cell>
        </row>
        <row r="49">
          <cell r="D49">
            <v>1.89</v>
          </cell>
          <cell r="BJ49">
            <v>1.89</v>
          </cell>
        </row>
        <row r="50">
          <cell r="D50">
            <v>246.26</v>
          </cell>
          <cell r="BJ50">
            <v>246.25352999999998</v>
          </cell>
        </row>
        <row r="51">
          <cell r="D51">
            <v>42.84</v>
          </cell>
          <cell r="BJ51">
            <v>52.84</v>
          </cell>
        </row>
        <row r="52">
          <cell r="D52">
            <v>11.02</v>
          </cell>
          <cell r="BJ52">
            <v>10.719999999999999</v>
          </cell>
        </row>
        <row r="53">
          <cell r="D53">
            <v>4.05</v>
          </cell>
          <cell r="BJ53">
            <v>6.1440000000000001</v>
          </cell>
        </row>
        <row r="54">
          <cell r="D54">
            <v>0</v>
          </cell>
          <cell r="BJ54">
            <v>0</v>
          </cell>
        </row>
        <row r="55">
          <cell r="D55">
            <v>0</v>
          </cell>
          <cell r="BJ55">
            <v>0</v>
          </cell>
        </row>
        <row r="56">
          <cell r="D56">
            <v>1149.68</v>
          </cell>
          <cell r="BJ56">
            <v>1015.6700000000001</v>
          </cell>
        </row>
        <row r="57">
          <cell r="D57">
            <v>7.9</v>
          </cell>
          <cell r="BJ57">
            <v>7.9</v>
          </cell>
        </row>
        <row r="58">
          <cell r="D58">
            <v>1.76</v>
          </cell>
          <cell r="BJ58">
            <v>1.76</v>
          </cell>
        </row>
        <row r="59">
          <cell r="D59">
            <v>408.01</v>
          </cell>
          <cell r="BJ59">
            <v>261.13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B1"/>
      <sheetName val="B2"/>
      <sheetName val="Sheet1"/>
      <sheetName val="Sheet5"/>
      <sheetName val="Sheet4"/>
      <sheetName val="ssctpb"/>
      <sheetName val="B6"/>
      <sheetName val="B7"/>
      <sheetName val="B8"/>
      <sheetName val="B9"/>
      <sheetName val="BIEU 10 CH 2021 DA PHE DUYE (2"/>
      <sheetName val="BIEU 10 CH 2021 DA PHE DUYET"/>
      <sheetName val="B10 CH"/>
      <sheetName val="10.1"/>
      <sheetName val="10.2"/>
      <sheetName val="10.3"/>
      <sheetName val="B13"/>
      <sheetName val="CỘNG TĂNG"/>
      <sheetName val="CỘNG GIẢM"/>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2">
          <cell r="D12">
            <v>7.8</v>
          </cell>
        </row>
        <row r="14">
          <cell r="D14">
            <v>882.02020000000005</v>
          </cell>
        </row>
        <row r="15">
          <cell r="D15">
            <v>237.41086999999999</v>
          </cell>
        </row>
        <row r="16">
          <cell r="D16">
            <v>4.2</v>
          </cell>
        </row>
        <row r="18">
          <cell r="D18">
            <v>115.36000000000003</v>
          </cell>
        </row>
        <row r="19">
          <cell r="D19">
            <v>1.3900000000000001</v>
          </cell>
        </row>
        <row r="31">
          <cell r="D31">
            <v>9.36</v>
          </cell>
        </row>
        <row r="46">
          <cell r="D46">
            <v>0.37</v>
          </cell>
        </row>
        <row r="47">
          <cell r="D47">
            <v>0</v>
          </cell>
        </row>
        <row r="48">
          <cell r="D48">
            <v>1.83</v>
          </cell>
        </row>
        <row r="54">
          <cell r="D54">
            <v>7.0000000000000001E-3</v>
          </cell>
        </row>
        <row r="59">
          <cell r="D59">
            <v>29.000000000000004</v>
          </cell>
        </row>
        <row r="62">
          <cell r="D62">
            <v>15.209999999999999</v>
          </cell>
        </row>
      </sheetData>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3"/>
  <sheetViews>
    <sheetView showZeros="0" zoomScale="68" zoomScaleNormal="68" workbookViewId="0">
      <pane xSplit="5" ySplit="9" topLeftCell="BL10" activePane="bottomRight" state="frozen"/>
      <selection activeCell="BP14" sqref="BP14"/>
      <selection pane="topRight" activeCell="BP14" sqref="BP14"/>
      <selection pane="bottomLeft" activeCell="BP14" sqref="BP14"/>
      <selection pane="bottomRight" activeCell="A2" sqref="A2:BO2"/>
    </sheetView>
  </sheetViews>
  <sheetFormatPr defaultColWidth="8.88671875" defaultRowHeight="18.75"/>
  <cols>
    <col min="1" max="1" width="7.77734375" style="55" customWidth="1"/>
    <col min="2" max="2" width="32.44140625" style="55" customWidth="1"/>
    <col min="3" max="3" width="8.5546875" style="55" customWidth="1"/>
    <col min="4" max="4" width="7.109375" style="55" hidden="1" customWidth="1"/>
    <col min="5" max="5" width="9" style="55" hidden="1" customWidth="1"/>
    <col min="6" max="6" width="3" style="55" hidden="1" customWidth="1"/>
    <col min="7" max="7" width="6.33203125" style="55" hidden="1" customWidth="1"/>
    <col min="8" max="8" width="6.77734375" style="55" hidden="1" customWidth="1"/>
    <col min="9" max="9" width="6.33203125" style="55" hidden="1" customWidth="1"/>
    <col min="10" max="10" width="8.109375" style="55" hidden="1" customWidth="1"/>
    <col min="11" max="11" width="8.77734375" style="55" hidden="1" customWidth="1"/>
    <col min="12" max="12" width="8.33203125" style="55" hidden="1" customWidth="1"/>
    <col min="13" max="13" width="8.44140625" style="55" hidden="1" customWidth="1"/>
    <col min="14" max="14" width="7.109375" style="55" hidden="1" customWidth="1"/>
    <col min="15" max="15" width="13.21875" style="55" hidden="1" customWidth="1"/>
    <col min="16" max="16" width="7.21875" style="55" hidden="1" customWidth="1"/>
    <col min="17" max="17" width="8.77734375" style="55" hidden="1" customWidth="1"/>
    <col min="18" max="18" width="6" style="55" hidden="1" customWidth="1"/>
    <col min="19" max="19" width="8.21875" style="55" hidden="1" customWidth="1"/>
    <col min="20" max="20" width="9.44140625" style="55" hidden="1" customWidth="1"/>
    <col min="21" max="21" width="7" style="55" hidden="1" customWidth="1"/>
    <col min="22" max="29" width="3.77734375" style="55" hidden="1" customWidth="1"/>
    <col min="30" max="30" width="6.6640625" style="55" hidden="1" customWidth="1"/>
    <col min="31" max="31" width="7.6640625" style="55" hidden="1" customWidth="1"/>
    <col min="32" max="32" width="0.77734375" style="55" hidden="1" customWidth="1"/>
    <col min="33" max="33" width="3.77734375" style="55" hidden="1" customWidth="1"/>
    <col min="34" max="34" width="0.33203125" style="55" hidden="1" customWidth="1"/>
    <col min="35" max="35" width="3.77734375" style="55" hidden="1" customWidth="1"/>
    <col min="36" max="36" width="0.109375" style="55" hidden="1" customWidth="1"/>
    <col min="37" max="37" width="6.109375" style="55" hidden="1" customWidth="1"/>
    <col min="38" max="38" width="7.21875" style="55" hidden="1" customWidth="1"/>
    <col min="39" max="39" width="0.44140625" style="55" hidden="1" customWidth="1"/>
    <col min="40" max="40" width="3.77734375" style="55" hidden="1" customWidth="1"/>
    <col min="41" max="41" width="0.109375" style="55" hidden="1" customWidth="1"/>
    <col min="42" max="42" width="3.77734375" style="55" hidden="1" customWidth="1"/>
    <col min="43" max="43" width="0.109375" style="55" hidden="1" customWidth="1"/>
    <col min="44" max="44" width="0.33203125" style="55" hidden="1" customWidth="1"/>
    <col min="45" max="45" width="0.109375" style="55" hidden="1" customWidth="1"/>
    <col min="46" max="47" width="3.77734375" style="55" hidden="1" customWidth="1"/>
    <col min="48" max="48" width="0.21875" style="55" hidden="1" customWidth="1"/>
    <col min="49" max="49" width="3.77734375" style="55" hidden="1" customWidth="1"/>
    <col min="50" max="50" width="7.5546875" style="55" hidden="1" customWidth="1"/>
    <col min="51" max="51" width="4.88671875" style="55" hidden="1" customWidth="1"/>
    <col min="52" max="52" width="6.6640625" style="55" hidden="1" customWidth="1"/>
    <col min="53" max="53" width="6.88671875" style="55" hidden="1" customWidth="1"/>
    <col min="54" max="54" width="6.5546875" style="55" hidden="1" customWidth="1"/>
    <col min="55" max="55" width="20.33203125" style="55" hidden="1" customWidth="1"/>
    <col min="56" max="56" width="9" style="55" hidden="1" customWidth="1"/>
    <col min="57" max="57" width="7.5546875" style="55" hidden="1" customWidth="1"/>
    <col min="58" max="58" width="7.6640625" style="55" hidden="1" customWidth="1"/>
    <col min="59" max="60" width="6.77734375" style="55" hidden="1" customWidth="1"/>
    <col min="61" max="61" width="8.109375" style="55" hidden="1" customWidth="1"/>
    <col min="62" max="62" width="9.33203125" style="55" hidden="1" customWidth="1"/>
    <col min="63" max="63" width="13.77734375" style="55" hidden="1" customWidth="1"/>
    <col min="64" max="64" width="13.77734375" style="55" customWidth="1"/>
    <col min="65" max="65" width="13.77734375" style="55" hidden="1" customWidth="1"/>
    <col min="66" max="66" width="7.21875" style="55" hidden="1" customWidth="1"/>
    <col min="67" max="68" width="12.21875" style="55" hidden="1" customWidth="1"/>
    <col min="69" max="69" width="15.21875" style="55" customWidth="1"/>
    <col min="70" max="95" width="8.88671875" style="55" customWidth="1"/>
    <col min="96" max="16384" width="8.88671875" style="55"/>
  </cols>
  <sheetData>
    <row r="1" spans="1:95" ht="19.5" customHeight="1">
      <c r="A1" s="769" t="s">
        <v>331</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row>
    <row r="2" spans="1:95" ht="19.5" customHeight="1">
      <c r="A2" s="770" t="s">
        <v>337</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c r="AZ2" s="770"/>
      <c r="BA2" s="770"/>
      <c r="BB2" s="770"/>
      <c r="BC2" s="770"/>
      <c r="BD2" s="770"/>
      <c r="BE2" s="770"/>
      <c r="BF2" s="770"/>
      <c r="BG2" s="770"/>
      <c r="BH2" s="770"/>
      <c r="BI2" s="770"/>
      <c r="BJ2" s="770"/>
      <c r="BK2" s="770"/>
      <c r="BL2" s="770"/>
      <c r="BM2" s="770"/>
      <c r="BN2" s="770"/>
      <c r="BO2" s="770"/>
    </row>
    <row r="3" spans="1:95" ht="19.5" customHeight="1">
      <c r="A3" s="771" t="s">
        <v>338</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771"/>
      <c r="AR3" s="771"/>
      <c r="AS3" s="771"/>
      <c r="AT3" s="771"/>
      <c r="AU3" s="771"/>
      <c r="AV3" s="771"/>
      <c r="AW3" s="771"/>
      <c r="AX3" s="771"/>
      <c r="AY3" s="771"/>
      <c r="AZ3" s="771"/>
      <c r="BA3" s="771"/>
      <c r="BB3" s="771"/>
      <c r="BC3" s="771"/>
      <c r="BD3" s="771"/>
      <c r="BE3" s="771"/>
      <c r="BF3" s="771"/>
      <c r="BG3" s="771"/>
      <c r="BH3" s="771"/>
      <c r="BI3" s="771"/>
      <c r="BJ3" s="771"/>
      <c r="BK3" s="771"/>
      <c r="BL3" s="771"/>
      <c r="BM3" s="771"/>
      <c r="BN3" s="771"/>
      <c r="BO3" s="771"/>
    </row>
    <row r="4" spans="1:95" ht="19.5" customHeight="1">
      <c r="A4" s="772" t="s">
        <v>330</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2"/>
      <c r="BO4" s="772"/>
    </row>
    <row r="5" spans="1:95" ht="20.100000000000001" customHeight="1">
      <c r="A5" s="765" t="s">
        <v>1</v>
      </c>
      <c r="B5" s="773" t="s">
        <v>2</v>
      </c>
      <c r="C5" s="765" t="s">
        <v>3</v>
      </c>
      <c r="D5" s="765" t="s">
        <v>4</v>
      </c>
      <c r="E5" s="765" t="s">
        <v>5</v>
      </c>
      <c r="F5" s="765" t="s">
        <v>6</v>
      </c>
      <c r="G5" s="774"/>
      <c r="H5" s="774"/>
      <c r="I5" s="774"/>
      <c r="J5" s="774"/>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c r="AL5" s="765"/>
      <c r="AM5" s="765"/>
      <c r="AN5" s="765"/>
      <c r="AO5" s="765"/>
      <c r="AP5" s="765"/>
      <c r="AQ5" s="765"/>
      <c r="AR5" s="765"/>
      <c r="AS5" s="765"/>
      <c r="AT5" s="765"/>
      <c r="AU5" s="765"/>
      <c r="AV5" s="765"/>
      <c r="AW5" s="765"/>
      <c r="AX5" s="765"/>
      <c r="AY5" s="765"/>
      <c r="AZ5" s="765"/>
      <c r="BA5" s="765"/>
      <c r="BB5" s="765"/>
      <c r="BC5" s="765"/>
      <c r="BD5" s="765"/>
      <c r="BE5" s="765"/>
      <c r="BF5" s="765"/>
      <c r="BG5" s="765"/>
      <c r="BH5" s="765"/>
      <c r="BI5" s="765"/>
      <c r="BJ5" s="765"/>
      <c r="BK5" s="765" t="s">
        <v>329</v>
      </c>
      <c r="BL5" s="765" t="s">
        <v>7</v>
      </c>
      <c r="BM5" s="766" t="s">
        <v>9</v>
      </c>
      <c r="BN5" s="765" t="s">
        <v>8</v>
      </c>
    </row>
    <row r="6" spans="1:95" ht="20.100000000000001" hidden="1" customHeight="1">
      <c r="A6" s="765"/>
      <c r="B6" s="773"/>
      <c r="C6" s="765"/>
      <c r="D6" s="765"/>
      <c r="E6" s="765"/>
      <c r="F6" s="765" t="s">
        <v>10</v>
      </c>
      <c r="G6" s="774"/>
      <c r="H6" s="765"/>
      <c r="I6" s="765"/>
      <c r="J6" s="765"/>
      <c r="K6" s="765"/>
      <c r="L6" s="765"/>
      <c r="M6" s="765"/>
      <c r="N6" s="765"/>
      <c r="O6" s="765"/>
      <c r="P6" s="765"/>
      <c r="Q6" s="765"/>
      <c r="R6" s="765"/>
      <c r="S6" s="765"/>
      <c r="T6" s="765"/>
      <c r="U6" s="765" t="s">
        <v>11</v>
      </c>
      <c r="V6" s="765"/>
      <c r="W6" s="765"/>
      <c r="X6" s="765"/>
      <c r="Y6" s="765"/>
      <c r="Z6" s="765"/>
      <c r="AA6" s="765"/>
      <c r="AB6" s="765"/>
      <c r="AC6" s="765"/>
      <c r="AD6" s="765"/>
      <c r="AE6" s="765"/>
      <c r="AF6" s="765"/>
      <c r="AG6" s="765"/>
      <c r="AH6" s="765"/>
      <c r="AI6" s="765"/>
      <c r="AJ6" s="765"/>
      <c r="AK6" s="765"/>
      <c r="AL6" s="765"/>
      <c r="AM6" s="765"/>
      <c r="AN6" s="765"/>
      <c r="AO6" s="765"/>
      <c r="AP6" s="765"/>
      <c r="AQ6" s="765"/>
      <c r="AR6" s="765"/>
      <c r="AS6" s="765"/>
      <c r="AT6" s="765"/>
      <c r="AU6" s="765"/>
      <c r="AV6" s="765"/>
      <c r="AW6" s="765"/>
      <c r="AX6" s="765"/>
      <c r="AY6" s="765"/>
      <c r="AZ6" s="765"/>
      <c r="BA6" s="765"/>
      <c r="BB6" s="765"/>
      <c r="BC6" s="765"/>
      <c r="BD6" s="765"/>
      <c r="BE6" s="765"/>
      <c r="BF6" s="765"/>
      <c r="BG6" s="765" t="s">
        <v>12</v>
      </c>
      <c r="BH6" s="765"/>
      <c r="BI6" s="765"/>
      <c r="BJ6" s="765"/>
      <c r="BK6" s="765"/>
      <c r="BL6" s="765"/>
      <c r="BM6" s="767"/>
      <c r="BN6" s="765"/>
    </row>
    <row r="7" spans="1:95" ht="20.100000000000001" hidden="1" customHeight="1">
      <c r="A7" s="765"/>
      <c r="B7" s="773"/>
      <c r="C7" s="765"/>
      <c r="D7" s="765"/>
      <c r="E7" s="765"/>
      <c r="F7" s="765" t="s">
        <v>13</v>
      </c>
      <c r="G7" s="774" t="s">
        <v>14</v>
      </c>
      <c r="H7" s="765"/>
      <c r="I7" s="765"/>
      <c r="J7" s="765"/>
      <c r="K7" s="765" t="s">
        <v>15</v>
      </c>
      <c r="L7" s="765" t="s">
        <v>16</v>
      </c>
      <c r="M7" s="765" t="s">
        <v>17</v>
      </c>
      <c r="N7" s="765"/>
      <c r="O7" s="765"/>
      <c r="P7" s="765"/>
      <c r="Q7" s="765"/>
      <c r="R7" s="765" t="s">
        <v>18</v>
      </c>
      <c r="S7" s="765" t="s">
        <v>19</v>
      </c>
      <c r="T7" s="765" t="s">
        <v>20</v>
      </c>
      <c r="U7" s="765" t="s">
        <v>11</v>
      </c>
      <c r="V7" s="765" t="s">
        <v>21</v>
      </c>
      <c r="W7" s="765" t="s">
        <v>22</v>
      </c>
      <c r="X7" s="765" t="s">
        <v>23</v>
      </c>
      <c r="Y7" s="765" t="s">
        <v>24</v>
      </c>
      <c r="Z7" s="765" t="s">
        <v>25</v>
      </c>
      <c r="AA7" s="765" t="s">
        <v>26</v>
      </c>
      <c r="AB7" s="765" t="s">
        <v>27</v>
      </c>
      <c r="AC7" s="760" t="s">
        <v>28</v>
      </c>
      <c r="AD7" s="765" t="s">
        <v>13</v>
      </c>
      <c r="AE7" s="765" t="s">
        <v>29</v>
      </c>
      <c r="AF7" s="765"/>
      <c r="AG7" s="765"/>
      <c r="AH7" s="765"/>
      <c r="AI7" s="765"/>
      <c r="AJ7" s="765"/>
      <c r="AK7" s="765"/>
      <c r="AL7" s="765"/>
      <c r="AM7" s="765"/>
      <c r="AN7" s="765"/>
      <c r="AO7" s="765"/>
      <c r="AP7" s="765"/>
      <c r="AQ7" s="765"/>
      <c r="AR7" s="765"/>
      <c r="AS7" s="765"/>
      <c r="AT7" s="765"/>
      <c r="AU7" s="760" t="s">
        <v>30</v>
      </c>
      <c r="AV7" s="765" t="s">
        <v>31</v>
      </c>
      <c r="AW7" s="765" t="s">
        <v>32</v>
      </c>
      <c r="AX7" s="765" t="s">
        <v>33</v>
      </c>
      <c r="AY7" s="765" t="s">
        <v>34</v>
      </c>
      <c r="AZ7" s="765" t="s">
        <v>35</v>
      </c>
      <c r="BA7" s="765" t="s">
        <v>36</v>
      </c>
      <c r="BB7" s="765" t="s">
        <v>37</v>
      </c>
      <c r="BC7" s="765" t="s">
        <v>38</v>
      </c>
      <c r="BD7" s="765" t="s">
        <v>39</v>
      </c>
      <c r="BE7" s="765" t="s">
        <v>40</v>
      </c>
      <c r="BF7" s="765" t="s">
        <v>41</v>
      </c>
      <c r="BG7" s="765" t="s">
        <v>12</v>
      </c>
      <c r="BH7" s="765" t="s">
        <v>42</v>
      </c>
      <c r="BI7" s="765" t="s">
        <v>43</v>
      </c>
      <c r="BJ7" s="765" t="s">
        <v>44</v>
      </c>
      <c r="BK7" s="765"/>
      <c r="BL7" s="765"/>
      <c r="BM7" s="767"/>
      <c r="BN7" s="765"/>
    </row>
    <row r="8" spans="1:95" ht="48.75" customHeight="1">
      <c r="A8" s="765"/>
      <c r="B8" s="773"/>
      <c r="C8" s="765"/>
      <c r="D8" s="765"/>
      <c r="E8" s="765"/>
      <c r="F8" s="765"/>
      <c r="G8" s="83" t="s">
        <v>14</v>
      </c>
      <c r="H8" s="83" t="s">
        <v>45</v>
      </c>
      <c r="I8" s="83" t="s">
        <v>46</v>
      </c>
      <c r="J8" s="83" t="s">
        <v>47</v>
      </c>
      <c r="K8" s="765"/>
      <c r="L8" s="765"/>
      <c r="M8" s="9" t="s">
        <v>13</v>
      </c>
      <c r="N8" s="9" t="s">
        <v>48</v>
      </c>
      <c r="O8" s="9" t="s">
        <v>49</v>
      </c>
      <c r="P8" s="9" t="s">
        <v>50</v>
      </c>
      <c r="Q8" s="6" t="s">
        <v>51</v>
      </c>
      <c r="R8" s="765"/>
      <c r="S8" s="765"/>
      <c r="T8" s="765"/>
      <c r="U8" s="765"/>
      <c r="V8" s="765"/>
      <c r="W8" s="765"/>
      <c r="X8" s="765"/>
      <c r="Y8" s="765"/>
      <c r="Z8" s="765"/>
      <c r="AA8" s="765"/>
      <c r="AB8" s="765"/>
      <c r="AC8" s="760"/>
      <c r="AD8" s="765"/>
      <c r="AE8" s="9" t="s">
        <v>52</v>
      </c>
      <c r="AF8" s="9" t="s">
        <v>53</v>
      </c>
      <c r="AG8" s="9" t="s">
        <v>54</v>
      </c>
      <c r="AH8" s="9" t="s">
        <v>55</v>
      </c>
      <c r="AI8" s="9" t="s">
        <v>56</v>
      </c>
      <c r="AJ8" s="9" t="s">
        <v>57</v>
      </c>
      <c r="AK8" s="9" t="s">
        <v>58</v>
      </c>
      <c r="AL8" s="9" t="s">
        <v>59</v>
      </c>
      <c r="AM8" s="6" t="s">
        <v>60</v>
      </c>
      <c r="AN8" s="9" t="s">
        <v>61</v>
      </c>
      <c r="AO8" s="9" t="s">
        <v>62</v>
      </c>
      <c r="AP8" s="9" t="s">
        <v>63</v>
      </c>
      <c r="AQ8" s="9" t="s">
        <v>64</v>
      </c>
      <c r="AR8" s="9" t="s">
        <v>65</v>
      </c>
      <c r="AS8" s="9" t="s">
        <v>66</v>
      </c>
      <c r="AT8" s="9" t="s">
        <v>67</v>
      </c>
      <c r="AU8" s="760"/>
      <c r="AV8" s="765"/>
      <c r="AW8" s="765"/>
      <c r="AX8" s="765"/>
      <c r="AY8" s="765"/>
      <c r="AZ8" s="765"/>
      <c r="BA8" s="765"/>
      <c r="BB8" s="765"/>
      <c r="BC8" s="765"/>
      <c r="BD8" s="765"/>
      <c r="BE8" s="765"/>
      <c r="BF8" s="765"/>
      <c r="BG8" s="765"/>
      <c r="BH8" s="765"/>
      <c r="BI8" s="765"/>
      <c r="BJ8" s="765"/>
      <c r="BK8" s="765"/>
      <c r="BL8" s="765"/>
      <c r="BM8" s="768"/>
      <c r="BN8" s="765"/>
    </row>
    <row r="9" spans="1:95" ht="29.25" customHeight="1">
      <c r="A9" s="9"/>
      <c r="B9" s="84"/>
      <c r="C9" s="9"/>
      <c r="D9" s="9"/>
      <c r="E9" s="9"/>
      <c r="F9" s="7" t="s">
        <v>68</v>
      </c>
      <c r="G9" s="8" t="s">
        <v>69</v>
      </c>
      <c r="H9" s="9" t="s">
        <v>70</v>
      </c>
      <c r="I9" s="9" t="s">
        <v>71</v>
      </c>
      <c r="J9" s="9" t="s">
        <v>72</v>
      </c>
      <c r="K9" s="9" t="s">
        <v>73</v>
      </c>
      <c r="L9" s="9" t="s">
        <v>74</v>
      </c>
      <c r="M9" s="9" t="s">
        <v>75</v>
      </c>
      <c r="N9" s="9" t="s">
        <v>76</v>
      </c>
      <c r="O9" s="9" t="s">
        <v>77</v>
      </c>
      <c r="P9" s="9" t="s">
        <v>78</v>
      </c>
      <c r="Q9" s="9" t="s">
        <v>79</v>
      </c>
      <c r="R9" s="9" t="s">
        <v>80</v>
      </c>
      <c r="S9" s="9" t="s">
        <v>81</v>
      </c>
      <c r="T9" s="9" t="s">
        <v>82</v>
      </c>
      <c r="U9" s="10" t="s">
        <v>83</v>
      </c>
      <c r="V9" s="10" t="s">
        <v>84</v>
      </c>
      <c r="W9" s="10" t="s">
        <v>85</v>
      </c>
      <c r="X9" s="9" t="s">
        <v>86</v>
      </c>
      <c r="Y9" s="9" t="s">
        <v>87</v>
      </c>
      <c r="Z9" s="9" t="s">
        <v>88</v>
      </c>
      <c r="AA9" s="9" t="s">
        <v>89</v>
      </c>
      <c r="AB9" s="9" t="s">
        <v>90</v>
      </c>
      <c r="AC9" s="9" t="s">
        <v>91</v>
      </c>
      <c r="AD9" s="9" t="s">
        <v>92</v>
      </c>
      <c r="AE9" s="11" t="s">
        <v>93</v>
      </c>
      <c r="AF9" s="11" t="s">
        <v>94</v>
      </c>
      <c r="AG9" s="11" t="s">
        <v>95</v>
      </c>
      <c r="AH9" s="11" t="s">
        <v>96</v>
      </c>
      <c r="AI9" s="11" t="s">
        <v>97</v>
      </c>
      <c r="AJ9" s="11" t="s">
        <v>98</v>
      </c>
      <c r="AK9" s="11" t="s">
        <v>99</v>
      </c>
      <c r="AL9" s="24" t="s">
        <v>100</v>
      </c>
      <c r="AM9" s="24" t="s">
        <v>101</v>
      </c>
      <c r="AN9" s="24" t="s">
        <v>102</v>
      </c>
      <c r="AO9" s="24" t="s">
        <v>103</v>
      </c>
      <c r="AP9" s="24" t="s">
        <v>104</v>
      </c>
      <c r="AQ9" s="24" t="s">
        <v>105</v>
      </c>
      <c r="AR9" s="24" t="s">
        <v>106</v>
      </c>
      <c r="AS9" s="24" t="s">
        <v>107</v>
      </c>
      <c r="AT9" s="24" t="s">
        <v>108</v>
      </c>
      <c r="AU9" s="24" t="s">
        <v>109</v>
      </c>
      <c r="AV9" s="24" t="s">
        <v>110</v>
      </c>
      <c r="AW9" s="24" t="s">
        <v>111</v>
      </c>
      <c r="AX9" s="24" t="s">
        <v>112</v>
      </c>
      <c r="AY9" s="24" t="s">
        <v>113</v>
      </c>
      <c r="AZ9" s="24" t="s">
        <v>114</v>
      </c>
      <c r="BA9" s="24" t="s">
        <v>115</v>
      </c>
      <c r="BB9" s="24" t="s">
        <v>116</v>
      </c>
      <c r="BC9" s="24" t="s">
        <v>117</v>
      </c>
      <c r="BD9" s="24" t="s">
        <v>118</v>
      </c>
      <c r="BE9" s="24" t="s">
        <v>119</v>
      </c>
      <c r="BF9" s="24" t="s">
        <v>120</v>
      </c>
      <c r="BG9" s="7" t="s">
        <v>121</v>
      </c>
      <c r="BH9" s="12" t="s">
        <v>122</v>
      </c>
      <c r="BI9" s="12" t="s">
        <v>123</v>
      </c>
      <c r="BJ9" s="12" t="s">
        <v>124</v>
      </c>
      <c r="BK9" s="9"/>
      <c r="BL9" s="9"/>
      <c r="BM9" s="9"/>
      <c r="BN9" s="9"/>
    </row>
    <row r="10" spans="1:95" s="81" customFormat="1" ht="37.5">
      <c r="A10" s="761">
        <v>1</v>
      </c>
      <c r="B10" s="762" t="s">
        <v>334</v>
      </c>
      <c r="C10" s="62">
        <v>11.3</v>
      </c>
      <c r="D10" s="63"/>
      <c r="E10" s="58">
        <v>11.3</v>
      </c>
      <c r="F10" s="58"/>
      <c r="G10" s="58">
        <v>1</v>
      </c>
      <c r="H10" s="58"/>
      <c r="I10" s="58"/>
      <c r="J10" s="58"/>
      <c r="K10" s="58">
        <v>7.55</v>
      </c>
      <c r="L10" s="58">
        <v>1.94</v>
      </c>
      <c r="M10" s="58"/>
      <c r="N10" s="58"/>
      <c r="O10" s="58"/>
      <c r="P10" s="58"/>
      <c r="Q10" s="58"/>
      <c r="R10" s="58"/>
      <c r="S10" s="58"/>
      <c r="T10" s="58"/>
      <c r="U10" s="58">
        <v>0.67</v>
      </c>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v>0.14000000000000001</v>
      </c>
      <c r="BH10" s="58"/>
      <c r="BI10" s="58"/>
      <c r="BJ10" s="58"/>
      <c r="BK10" s="61" t="s">
        <v>130</v>
      </c>
      <c r="BL10" s="70" t="s">
        <v>247</v>
      </c>
      <c r="BM10" s="27" t="s">
        <v>317</v>
      </c>
      <c r="BN10" s="61" t="s">
        <v>94</v>
      </c>
      <c r="BO10" s="80" t="s">
        <v>336</v>
      </c>
      <c r="BP10" s="80" t="s">
        <v>336</v>
      </c>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row>
    <row r="11" spans="1:95" s="81" customFormat="1" ht="37.5">
      <c r="A11" s="761"/>
      <c r="B11" s="763"/>
      <c r="C11" s="62">
        <v>53.19</v>
      </c>
      <c r="D11" s="63"/>
      <c r="E11" s="58">
        <v>53.19</v>
      </c>
      <c r="F11" s="58"/>
      <c r="G11" s="58">
        <v>1</v>
      </c>
      <c r="H11" s="58"/>
      <c r="I11" s="58"/>
      <c r="J11" s="58"/>
      <c r="K11" s="58">
        <v>45.48</v>
      </c>
      <c r="L11" s="58">
        <v>2.2599999999999998</v>
      </c>
      <c r="M11" s="58"/>
      <c r="N11" s="58"/>
      <c r="O11" s="58"/>
      <c r="P11" s="58"/>
      <c r="Q11" s="58"/>
      <c r="R11" s="58">
        <v>0.04</v>
      </c>
      <c r="S11" s="58"/>
      <c r="T11" s="58"/>
      <c r="U11" s="58">
        <v>4</v>
      </c>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v>0.41</v>
      </c>
      <c r="BH11" s="58"/>
      <c r="BI11" s="58"/>
      <c r="BJ11" s="58"/>
      <c r="BK11" s="61" t="s">
        <v>130</v>
      </c>
      <c r="BL11" s="79" t="s">
        <v>316</v>
      </c>
      <c r="BM11" s="27" t="s">
        <v>318</v>
      </c>
      <c r="BN11" s="61" t="s">
        <v>94</v>
      </c>
      <c r="BO11" s="80" t="s">
        <v>336</v>
      </c>
      <c r="BP11" s="80" t="s">
        <v>336</v>
      </c>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row>
    <row r="12" spans="1:95" s="81" customFormat="1">
      <c r="A12" s="761"/>
      <c r="B12" s="764"/>
      <c r="C12" s="62">
        <v>21.28</v>
      </c>
      <c r="D12" s="63"/>
      <c r="E12" s="58">
        <v>21.28</v>
      </c>
      <c r="F12" s="58"/>
      <c r="G12" s="58">
        <v>1</v>
      </c>
      <c r="H12" s="58"/>
      <c r="I12" s="58"/>
      <c r="J12" s="58"/>
      <c r="K12" s="58">
        <v>8.1999999999999993</v>
      </c>
      <c r="L12" s="58">
        <v>7.63</v>
      </c>
      <c r="M12" s="58"/>
      <c r="N12" s="58"/>
      <c r="O12" s="58"/>
      <c r="P12" s="58">
        <v>0.39</v>
      </c>
      <c r="Q12" s="58"/>
      <c r="R12" s="58"/>
      <c r="S12" s="58"/>
      <c r="T12" s="58"/>
      <c r="U12" s="58">
        <v>4.04</v>
      </c>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v>0.02</v>
      </c>
      <c r="BH12" s="58"/>
      <c r="BI12" s="58"/>
      <c r="BJ12" s="58"/>
      <c r="BK12" s="61" t="s">
        <v>130</v>
      </c>
      <c r="BL12" s="70" t="s">
        <v>249</v>
      </c>
      <c r="BM12" s="27" t="s">
        <v>319</v>
      </c>
      <c r="BN12" s="61" t="s">
        <v>94</v>
      </c>
      <c r="BO12" s="80" t="s">
        <v>336</v>
      </c>
      <c r="BP12" s="80" t="s">
        <v>336</v>
      </c>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row>
    <row r="13" spans="1:95" s="81" customFormat="1">
      <c r="A13" s="27">
        <v>2</v>
      </c>
      <c r="B13" s="85" t="s">
        <v>178</v>
      </c>
      <c r="C13" s="62">
        <f>D13+E13</f>
        <v>20.78</v>
      </c>
      <c r="D13" s="63"/>
      <c r="E13" s="58">
        <f>F13+U13+BG13</f>
        <v>20.78</v>
      </c>
      <c r="F13" s="58">
        <f>G13+K13+L13+M13+R13+S13+T13</f>
        <v>11.17</v>
      </c>
      <c r="G13" s="58">
        <f>H13+I13+J13</f>
        <v>0</v>
      </c>
      <c r="H13" s="58"/>
      <c r="I13" s="58"/>
      <c r="J13" s="58"/>
      <c r="K13" s="58">
        <v>5.01</v>
      </c>
      <c r="L13" s="58">
        <v>6.16</v>
      </c>
      <c r="M13" s="58">
        <f>+N13+O13+P13</f>
        <v>0</v>
      </c>
      <c r="N13" s="58"/>
      <c r="O13" s="58"/>
      <c r="P13" s="58"/>
      <c r="Q13" s="58"/>
      <c r="R13" s="58"/>
      <c r="S13" s="58"/>
      <c r="T13" s="58"/>
      <c r="U13" s="58">
        <f>V13+W13+X13+Y13+Z13+AA13+AB13+AC13+AD13+AU13+AV13+AW13+AX13+AY13+AZ13+BA13+BB13+BC13+BD13+BE13+BF13</f>
        <v>6.61</v>
      </c>
      <c r="V13" s="58"/>
      <c r="W13" s="58"/>
      <c r="X13" s="58"/>
      <c r="Y13" s="58"/>
      <c r="Z13" s="58"/>
      <c r="AA13" s="58"/>
      <c r="AB13" s="58"/>
      <c r="AC13" s="58"/>
      <c r="AD13" s="58">
        <f>SUM(AE13:AT13)</f>
        <v>0</v>
      </c>
      <c r="AE13" s="58"/>
      <c r="AF13" s="58"/>
      <c r="AG13" s="58"/>
      <c r="AH13" s="58"/>
      <c r="AI13" s="58"/>
      <c r="AJ13" s="58"/>
      <c r="AK13" s="58"/>
      <c r="AL13" s="58"/>
      <c r="AM13" s="58"/>
      <c r="AN13" s="58"/>
      <c r="AO13" s="58"/>
      <c r="AP13" s="58"/>
      <c r="AQ13" s="58"/>
      <c r="AR13" s="58"/>
      <c r="AS13" s="58">
        <v>0</v>
      </c>
      <c r="AT13" s="58"/>
      <c r="AU13" s="58"/>
      <c r="AV13" s="58"/>
      <c r="AW13" s="58"/>
      <c r="AX13" s="58"/>
      <c r="AY13" s="58"/>
      <c r="AZ13" s="58"/>
      <c r="BA13" s="58"/>
      <c r="BB13" s="58"/>
      <c r="BC13" s="58"/>
      <c r="BD13" s="58">
        <v>6.61</v>
      </c>
      <c r="BE13" s="58"/>
      <c r="BF13" s="58"/>
      <c r="BG13" s="58">
        <f>BH13+BI13+BJ13</f>
        <v>3</v>
      </c>
      <c r="BH13" s="58"/>
      <c r="BI13" s="58">
        <v>3</v>
      </c>
      <c r="BJ13" s="58"/>
      <c r="BK13" s="61" t="s">
        <v>130</v>
      </c>
      <c r="BL13" s="70" t="s">
        <v>249</v>
      </c>
      <c r="BM13" s="61" t="s">
        <v>179</v>
      </c>
      <c r="BN13" s="61" t="s">
        <v>99</v>
      </c>
      <c r="BO13" s="80" t="s">
        <v>336</v>
      </c>
      <c r="BP13" s="80" t="s">
        <v>336</v>
      </c>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row>
    <row r="14" spans="1:95" s="77" customFormat="1">
      <c r="A14" s="61">
        <v>3</v>
      </c>
      <c r="B14" s="85" t="s">
        <v>302</v>
      </c>
      <c r="C14" s="62">
        <v>4.01</v>
      </c>
      <c r="D14" s="63"/>
      <c r="E14" s="58">
        <v>4.01</v>
      </c>
      <c r="F14" s="58"/>
      <c r="G14" s="58"/>
      <c r="H14" s="58"/>
      <c r="I14" s="58"/>
      <c r="J14" s="58"/>
      <c r="K14" s="58"/>
      <c r="L14" s="58"/>
      <c r="M14" s="58"/>
      <c r="N14" s="58">
        <v>1.4</v>
      </c>
      <c r="O14" s="58"/>
      <c r="P14" s="58">
        <v>2.61</v>
      </c>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61" t="s">
        <v>130</v>
      </c>
      <c r="BL14" s="70" t="s">
        <v>250</v>
      </c>
      <c r="BM14" s="61" t="s">
        <v>321</v>
      </c>
      <c r="BN14" s="61" t="s">
        <v>99</v>
      </c>
      <c r="BO14" s="76" t="s">
        <v>336</v>
      </c>
      <c r="BP14" s="76" t="s">
        <v>336</v>
      </c>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row>
    <row r="15" spans="1:95" s="77" customFormat="1" ht="117.6" customHeight="1">
      <c r="A15" s="61">
        <v>4</v>
      </c>
      <c r="B15" s="85" t="s">
        <v>305</v>
      </c>
      <c r="C15" s="62">
        <v>0.4</v>
      </c>
      <c r="D15" s="63"/>
      <c r="E15" s="58">
        <v>0.4</v>
      </c>
      <c r="F15" s="58"/>
      <c r="G15" s="58"/>
      <c r="H15" s="58"/>
      <c r="I15" s="58"/>
      <c r="J15" s="58"/>
      <c r="K15" s="58"/>
      <c r="L15" s="58">
        <v>0.4</v>
      </c>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61" t="s">
        <v>130</v>
      </c>
      <c r="BL15" s="70" t="s">
        <v>248</v>
      </c>
      <c r="BM15" s="61"/>
      <c r="BN15" s="61" t="s">
        <v>99</v>
      </c>
      <c r="BO15" s="76" t="s">
        <v>336</v>
      </c>
      <c r="BP15" s="76" t="s">
        <v>336</v>
      </c>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row>
    <row r="16" spans="1:95" s="72" customFormat="1">
      <c r="A16" s="61">
        <v>5</v>
      </c>
      <c r="B16" s="66" t="s">
        <v>306</v>
      </c>
      <c r="C16" s="58">
        <v>0.15</v>
      </c>
      <c r="D16" s="58"/>
      <c r="E16" s="58">
        <v>0.15</v>
      </c>
      <c r="F16" s="5"/>
      <c r="G16" s="58"/>
      <c r="H16" s="5"/>
      <c r="I16" s="5"/>
      <c r="J16" s="5"/>
      <c r="K16" s="58">
        <v>0.15</v>
      </c>
      <c r="L16" s="58"/>
      <c r="M16" s="5"/>
      <c r="N16" s="5"/>
      <c r="O16" s="5"/>
      <c r="P16" s="58"/>
      <c r="Q16" s="5"/>
      <c r="R16" s="58"/>
      <c r="S16" s="5"/>
      <c r="T16" s="5"/>
      <c r="U16" s="58"/>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8"/>
      <c r="BH16" s="5"/>
      <c r="BI16" s="5"/>
      <c r="BJ16" s="5"/>
      <c r="BK16" s="61" t="s">
        <v>130</v>
      </c>
      <c r="BL16" s="79" t="s">
        <v>131</v>
      </c>
      <c r="BM16" s="71" t="s">
        <v>322</v>
      </c>
      <c r="BN16" s="61" t="s">
        <v>100</v>
      </c>
      <c r="BO16" s="69" t="s">
        <v>336</v>
      </c>
      <c r="BP16" s="69" t="s">
        <v>336</v>
      </c>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row>
    <row r="17" spans="1:95" s="72" customFormat="1" ht="18.75" customHeight="1">
      <c r="A17" s="61">
        <v>6</v>
      </c>
      <c r="B17" s="66" t="s">
        <v>307</v>
      </c>
      <c r="C17" s="58">
        <v>0.83</v>
      </c>
      <c r="D17" s="58"/>
      <c r="E17" s="58">
        <v>0.83</v>
      </c>
      <c r="F17" s="5"/>
      <c r="G17" s="58">
        <v>0.1</v>
      </c>
      <c r="H17" s="5"/>
      <c r="I17" s="5"/>
      <c r="J17" s="5"/>
      <c r="K17" s="58">
        <v>0.73</v>
      </c>
      <c r="L17" s="58"/>
      <c r="M17" s="5"/>
      <c r="N17" s="5"/>
      <c r="O17" s="5"/>
      <c r="P17" s="58"/>
      <c r="Q17" s="5"/>
      <c r="R17" s="58"/>
      <c r="S17" s="5"/>
      <c r="T17" s="5"/>
      <c r="U17" s="58"/>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8"/>
      <c r="BH17" s="5"/>
      <c r="BI17" s="5"/>
      <c r="BJ17" s="5"/>
      <c r="BK17" s="20"/>
      <c r="BL17" s="61" t="s">
        <v>247</v>
      </c>
      <c r="BM17" s="71" t="s">
        <v>324</v>
      </c>
      <c r="BN17" s="61" t="s">
        <v>108</v>
      </c>
      <c r="BO17" s="69" t="s">
        <v>333</v>
      </c>
      <c r="BP17" s="69" t="s">
        <v>333</v>
      </c>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row>
    <row r="18" spans="1:95" s="81" customFormat="1" ht="37.5" customHeight="1">
      <c r="A18" s="27">
        <v>7</v>
      </c>
      <c r="B18" s="82" t="s">
        <v>296</v>
      </c>
      <c r="C18" s="62">
        <f>D18+E18</f>
        <v>1.2</v>
      </c>
      <c r="D18" s="63"/>
      <c r="E18" s="58">
        <f>F18+U18+BG18</f>
        <v>1.2</v>
      </c>
      <c r="F18" s="58">
        <f>G18+K18+L18+M18+R18+S18+T18</f>
        <v>0</v>
      </c>
      <c r="G18" s="58">
        <f>H18+I18+J18</f>
        <v>0</v>
      </c>
      <c r="H18" s="59"/>
      <c r="I18" s="58"/>
      <c r="J18" s="58"/>
      <c r="K18" s="56"/>
      <c r="L18" s="56"/>
      <c r="M18" s="58">
        <f>+N18+O18+P18</f>
        <v>0</v>
      </c>
      <c r="N18" s="59"/>
      <c r="O18" s="58"/>
      <c r="P18" s="59"/>
      <c r="Q18" s="58"/>
      <c r="R18" s="58"/>
      <c r="S18" s="58"/>
      <c r="T18" s="58"/>
      <c r="U18" s="58">
        <f>V18+W18+X18+Y18+Z18+AA18+AB18+AC18+AD18+AU18+AV18+AW18+AX18+AY18+AZ18+BA18+BB18+BC18+BD18+BE18+BF18</f>
        <v>1.2</v>
      </c>
      <c r="V18" s="58"/>
      <c r="W18" s="58"/>
      <c r="X18" s="58"/>
      <c r="Y18" s="58"/>
      <c r="Z18" s="58"/>
      <c r="AA18" s="58"/>
      <c r="AB18" s="58"/>
      <c r="AC18" s="58"/>
      <c r="AD18" s="58">
        <f>SUM(AE18:AT18)</f>
        <v>0</v>
      </c>
      <c r="AE18" s="59"/>
      <c r="AF18" s="59"/>
      <c r="AG18" s="58"/>
      <c r="AH18" s="58"/>
      <c r="AI18" s="58"/>
      <c r="AJ18" s="58"/>
      <c r="AK18" s="58"/>
      <c r="AL18" s="58"/>
      <c r="AM18" s="58"/>
      <c r="AN18" s="58"/>
      <c r="AO18" s="58"/>
      <c r="AP18" s="58"/>
      <c r="AQ18" s="58"/>
      <c r="AR18" s="58"/>
      <c r="AS18" s="58">
        <v>0</v>
      </c>
      <c r="AT18" s="58"/>
      <c r="AU18" s="58"/>
      <c r="AV18" s="58"/>
      <c r="AW18" s="58"/>
      <c r="AX18" s="58"/>
      <c r="AY18" s="58"/>
      <c r="AZ18" s="58">
        <v>1.2</v>
      </c>
      <c r="BA18" s="58"/>
      <c r="BB18" s="58"/>
      <c r="BC18" s="58"/>
      <c r="BD18" s="59"/>
      <c r="BE18" s="58"/>
      <c r="BF18" s="58"/>
      <c r="BG18" s="58">
        <f>BH18+BI18+BJ18</f>
        <v>0</v>
      </c>
      <c r="BH18" s="58"/>
      <c r="BI18" s="56"/>
      <c r="BJ18" s="58"/>
      <c r="BK18" s="61" t="s">
        <v>130</v>
      </c>
      <c r="BL18" s="79" t="s">
        <v>248</v>
      </c>
      <c r="BM18" s="61" t="s">
        <v>113</v>
      </c>
      <c r="BN18" s="61" t="s">
        <v>113</v>
      </c>
      <c r="BO18" s="80" t="s">
        <v>336</v>
      </c>
      <c r="BP18" s="80" t="s">
        <v>336</v>
      </c>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row>
    <row r="19" spans="1:95" s="81" customFormat="1" ht="75">
      <c r="A19" s="61">
        <v>8</v>
      </c>
      <c r="B19" s="67" t="s">
        <v>213</v>
      </c>
      <c r="C19" s="62">
        <f>D19+E19</f>
        <v>1.4</v>
      </c>
      <c r="D19" s="63"/>
      <c r="E19" s="58">
        <f>F19+U19+BG19</f>
        <v>1.4</v>
      </c>
      <c r="F19" s="58">
        <f>G19+K19+L19+M19+R19+S19+T19</f>
        <v>1.4</v>
      </c>
      <c r="G19" s="58">
        <f>H19+I19+J19</f>
        <v>0</v>
      </c>
      <c r="H19" s="58"/>
      <c r="I19" s="58"/>
      <c r="J19" s="58"/>
      <c r="K19" s="58">
        <v>0.4</v>
      </c>
      <c r="L19" s="58">
        <v>1</v>
      </c>
      <c r="M19" s="58">
        <f>+N19+O19+P19</f>
        <v>0</v>
      </c>
      <c r="N19" s="58"/>
      <c r="O19" s="58"/>
      <c r="P19" s="58"/>
      <c r="Q19" s="58"/>
      <c r="R19" s="58"/>
      <c r="S19" s="58"/>
      <c r="T19" s="58"/>
      <c r="U19" s="58">
        <f>V19+W19+X19+Y19+Z19+AA19+AB19+AC19+AD19+AU19+AV19+AW19+AX19+AY19+AZ19+BA19+BB19+BC19+BD19+BE19+BF19</f>
        <v>0</v>
      </c>
      <c r="V19" s="58"/>
      <c r="W19" s="58"/>
      <c r="X19" s="58"/>
      <c r="Y19" s="58"/>
      <c r="Z19" s="58"/>
      <c r="AA19" s="58"/>
      <c r="AB19" s="58"/>
      <c r="AC19" s="58"/>
      <c r="AD19" s="58">
        <f>SUM(AE19:AT19)</f>
        <v>0</v>
      </c>
      <c r="AE19" s="58"/>
      <c r="AF19" s="58"/>
      <c r="AG19" s="58"/>
      <c r="AH19" s="58"/>
      <c r="AI19" s="58"/>
      <c r="AJ19" s="58"/>
      <c r="AK19" s="58"/>
      <c r="AL19" s="58"/>
      <c r="AM19" s="58"/>
      <c r="AN19" s="58"/>
      <c r="AO19" s="58"/>
      <c r="AP19" s="58"/>
      <c r="AQ19" s="58"/>
      <c r="AR19" s="58"/>
      <c r="AS19" s="58">
        <v>0</v>
      </c>
      <c r="AT19" s="58"/>
      <c r="AU19" s="58"/>
      <c r="AV19" s="58"/>
      <c r="AW19" s="58"/>
      <c r="AX19" s="58"/>
      <c r="AY19" s="58"/>
      <c r="AZ19" s="58"/>
      <c r="BA19" s="58"/>
      <c r="BB19" s="58"/>
      <c r="BC19" s="58"/>
      <c r="BD19" s="58"/>
      <c r="BE19" s="58"/>
      <c r="BF19" s="58"/>
      <c r="BG19" s="58">
        <f>BH19+BI19+BJ19</f>
        <v>0</v>
      </c>
      <c r="BH19" s="58"/>
      <c r="BI19" s="58"/>
      <c r="BJ19" s="58"/>
      <c r="BK19" s="61" t="s">
        <v>130</v>
      </c>
      <c r="BL19" s="79" t="s">
        <v>131</v>
      </c>
      <c r="BM19" s="61" t="s">
        <v>214</v>
      </c>
      <c r="BN19" s="61" t="s">
        <v>89</v>
      </c>
      <c r="BO19" s="80" t="s">
        <v>335</v>
      </c>
      <c r="BP19" s="80" t="s">
        <v>335</v>
      </c>
      <c r="BQ19" s="80" t="s">
        <v>310</v>
      </c>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row>
    <row r="20" spans="1:95" s="81" customFormat="1" ht="93.75">
      <c r="A20" s="61">
        <v>9</v>
      </c>
      <c r="B20" s="60" t="s">
        <v>217</v>
      </c>
      <c r="C20" s="62">
        <f t="shared" ref="C20:C22" si="0">D20+E20</f>
        <v>1.47</v>
      </c>
      <c r="D20" s="63"/>
      <c r="E20" s="58">
        <f t="shared" ref="E20:E22" si="1">F20+U20+BG20</f>
        <v>1.47</v>
      </c>
      <c r="F20" s="58">
        <f t="shared" ref="F20:F22" si="2">G20+K20+L20+M20+R20+S20+T20</f>
        <v>1.2</v>
      </c>
      <c r="G20" s="58">
        <f t="shared" ref="G20:G22" si="3">H20+I20+J20</f>
        <v>0</v>
      </c>
      <c r="H20" s="58"/>
      <c r="I20" s="58"/>
      <c r="J20" s="58"/>
      <c r="K20" s="58">
        <v>0.9</v>
      </c>
      <c r="L20" s="58">
        <v>0.3</v>
      </c>
      <c r="M20" s="58">
        <f t="shared" ref="M20:M22" si="4">+N20+O20+P20</f>
        <v>0</v>
      </c>
      <c r="N20" s="58"/>
      <c r="O20" s="58"/>
      <c r="P20" s="58"/>
      <c r="Q20" s="58"/>
      <c r="R20" s="58"/>
      <c r="S20" s="58"/>
      <c r="T20" s="58"/>
      <c r="U20" s="58">
        <f t="shared" ref="U20:U22" si="5">V20+W20+X20+Y20+Z20+AA20+AB20+AC20+AD20+AU20+AV20+AW20+AX20+AY20+AZ20+BA20+BB20+BC20+BD20+BE20+BF20</f>
        <v>0.26</v>
      </c>
      <c r="V20" s="58"/>
      <c r="W20" s="58"/>
      <c r="X20" s="58"/>
      <c r="Y20" s="58"/>
      <c r="Z20" s="58"/>
      <c r="AA20" s="58"/>
      <c r="AB20" s="58"/>
      <c r="AC20" s="58"/>
      <c r="AD20" s="58">
        <f t="shared" ref="AD20:AD22" si="6">SUM(AE20:AT20)</f>
        <v>0</v>
      </c>
      <c r="AE20" s="58"/>
      <c r="AF20" s="58"/>
      <c r="AG20" s="58"/>
      <c r="AH20" s="58"/>
      <c r="AI20" s="58"/>
      <c r="AJ20" s="58"/>
      <c r="AK20" s="58"/>
      <c r="AL20" s="58"/>
      <c r="AM20" s="58"/>
      <c r="AN20" s="58"/>
      <c r="AO20" s="58"/>
      <c r="AP20" s="58"/>
      <c r="AQ20" s="58"/>
      <c r="AR20" s="58"/>
      <c r="AS20" s="58">
        <v>0</v>
      </c>
      <c r="AT20" s="58"/>
      <c r="AU20" s="58"/>
      <c r="AV20" s="58"/>
      <c r="AW20" s="58"/>
      <c r="AX20" s="58"/>
      <c r="AY20" s="58"/>
      <c r="AZ20" s="58"/>
      <c r="BA20" s="58"/>
      <c r="BB20" s="58"/>
      <c r="BC20" s="58"/>
      <c r="BD20" s="58">
        <v>0.26</v>
      </c>
      <c r="BE20" s="58"/>
      <c r="BF20" s="58"/>
      <c r="BG20" s="58">
        <f t="shared" ref="BG20:BG22" si="7">BH20+BI20+BJ20</f>
        <v>0.01</v>
      </c>
      <c r="BH20" s="58"/>
      <c r="BI20" s="58">
        <v>0.01</v>
      </c>
      <c r="BJ20" s="58"/>
      <c r="BK20" s="61" t="s">
        <v>130</v>
      </c>
      <c r="BL20" s="79" t="s">
        <v>248</v>
      </c>
      <c r="BM20" s="61" t="s">
        <v>215</v>
      </c>
      <c r="BN20" s="61" t="s">
        <v>91</v>
      </c>
      <c r="BO20" s="80" t="s">
        <v>336</v>
      </c>
      <c r="BP20" s="80" t="s">
        <v>336</v>
      </c>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row>
    <row r="21" spans="1:95" s="81" customFormat="1" ht="131.25">
      <c r="A21" s="61">
        <v>10</v>
      </c>
      <c r="B21" s="68" t="s">
        <v>218</v>
      </c>
      <c r="C21" s="62">
        <f t="shared" si="0"/>
        <v>2.73</v>
      </c>
      <c r="D21" s="63"/>
      <c r="E21" s="58">
        <f t="shared" si="1"/>
        <v>2.73</v>
      </c>
      <c r="F21" s="58">
        <f t="shared" si="2"/>
        <v>1.73</v>
      </c>
      <c r="G21" s="58">
        <f t="shared" si="3"/>
        <v>0</v>
      </c>
      <c r="H21" s="58"/>
      <c r="I21" s="58"/>
      <c r="J21" s="58"/>
      <c r="K21" s="58">
        <v>1.73</v>
      </c>
      <c r="L21" s="58"/>
      <c r="M21" s="58">
        <f t="shared" si="4"/>
        <v>0</v>
      </c>
      <c r="N21" s="58"/>
      <c r="O21" s="58"/>
      <c r="P21" s="58"/>
      <c r="Q21" s="58"/>
      <c r="R21" s="58"/>
      <c r="S21" s="58"/>
      <c r="T21" s="58"/>
      <c r="U21" s="58">
        <f t="shared" si="5"/>
        <v>1</v>
      </c>
      <c r="V21" s="58"/>
      <c r="W21" s="58"/>
      <c r="X21" s="58"/>
      <c r="Y21" s="58"/>
      <c r="Z21" s="58"/>
      <c r="AA21" s="58"/>
      <c r="AB21" s="58"/>
      <c r="AC21" s="58"/>
      <c r="AD21" s="58">
        <f t="shared" si="6"/>
        <v>0</v>
      </c>
      <c r="AE21" s="58"/>
      <c r="AF21" s="58"/>
      <c r="AG21" s="58"/>
      <c r="AH21" s="58"/>
      <c r="AI21" s="58"/>
      <c r="AJ21" s="58"/>
      <c r="AK21" s="58"/>
      <c r="AL21" s="58"/>
      <c r="AM21" s="58"/>
      <c r="AN21" s="58"/>
      <c r="AO21" s="58"/>
      <c r="AP21" s="58"/>
      <c r="AQ21" s="58"/>
      <c r="AR21" s="58"/>
      <c r="AS21" s="58">
        <v>0</v>
      </c>
      <c r="AT21" s="58"/>
      <c r="AU21" s="58"/>
      <c r="AV21" s="58"/>
      <c r="AW21" s="58"/>
      <c r="AX21" s="58"/>
      <c r="AY21" s="58"/>
      <c r="AZ21" s="58"/>
      <c r="BA21" s="58"/>
      <c r="BB21" s="58"/>
      <c r="BC21" s="58"/>
      <c r="BD21" s="58">
        <v>1</v>
      </c>
      <c r="BE21" s="58"/>
      <c r="BF21" s="58"/>
      <c r="BG21" s="58">
        <f t="shared" si="7"/>
        <v>0</v>
      </c>
      <c r="BH21" s="58"/>
      <c r="BI21" s="58"/>
      <c r="BJ21" s="58"/>
      <c r="BK21" s="61" t="s">
        <v>130</v>
      </c>
      <c r="BL21" s="79" t="s">
        <v>131</v>
      </c>
      <c r="BM21" s="61" t="s">
        <v>216</v>
      </c>
      <c r="BN21" s="61" t="s">
        <v>91</v>
      </c>
      <c r="BO21" s="80" t="s">
        <v>336</v>
      </c>
      <c r="BP21" s="80" t="s">
        <v>336</v>
      </c>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row>
    <row r="22" spans="1:95" s="77" customFormat="1" ht="93.75">
      <c r="A22" s="61">
        <v>11</v>
      </c>
      <c r="B22" s="68" t="s">
        <v>219</v>
      </c>
      <c r="C22" s="62">
        <f t="shared" si="0"/>
        <v>2.5</v>
      </c>
      <c r="D22" s="63"/>
      <c r="E22" s="58">
        <f t="shared" si="1"/>
        <v>2.5</v>
      </c>
      <c r="F22" s="58">
        <f t="shared" si="2"/>
        <v>2</v>
      </c>
      <c r="G22" s="58">
        <f t="shared" si="3"/>
        <v>0</v>
      </c>
      <c r="H22" s="58"/>
      <c r="I22" s="58"/>
      <c r="J22" s="58"/>
      <c r="K22" s="58">
        <v>1.5</v>
      </c>
      <c r="L22" s="58">
        <v>0.5</v>
      </c>
      <c r="M22" s="58">
        <f t="shared" si="4"/>
        <v>0</v>
      </c>
      <c r="N22" s="58"/>
      <c r="O22" s="58"/>
      <c r="P22" s="58"/>
      <c r="Q22" s="58"/>
      <c r="R22" s="58"/>
      <c r="S22" s="58"/>
      <c r="T22" s="58"/>
      <c r="U22" s="58">
        <f t="shared" si="5"/>
        <v>0.49</v>
      </c>
      <c r="V22" s="58"/>
      <c r="W22" s="58"/>
      <c r="X22" s="58"/>
      <c r="Y22" s="58"/>
      <c r="Z22" s="58"/>
      <c r="AA22" s="58"/>
      <c r="AB22" s="58"/>
      <c r="AC22" s="58"/>
      <c r="AD22" s="58">
        <f t="shared" si="6"/>
        <v>0</v>
      </c>
      <c r="AE22" s="58"/>
      <c r="AF22" s="58"/>
      <c r="AG22" s="58"/>
      <c r="AH22" s="58"/>
      <c r="AI22" s="58"/>
      <c r="AJ22" s="58"/>
      <c r="AK22" s="58"/>
      <c r="AL22" s="58"/>
      <c r="AM22" s="58"/>
      <c r="AN22" s="58"/>
      <c r="AO22" s="58"/>
      <c r="AP22" s="58"/>
      <c r="AQ22" s="58"/>
      <c r="AR22" s="58"/>
      <c r="AS22" s="58">
        <v>0</v>
      </c>
      <c r="AT22" s="58"/>
      <c r="AU22" s="58"/>
      <c r="AV22" s="58"/>
      <c r="AW22" s="58"/>
      <c r="AX22" s="58"/>
      <c r="AY22" s="58"/>
      <c r="AZ22" s="58"/>
      <c r="BA22" s="58"/>
      <c r="BB22" s="58"/>
      <c r="BC22" s="58"/>
      <c r="BD22" s="58">
        <v>0.49</v>
      </c>
      <c r="BE22" s="58"/>
      <c r="BF22" s="58"/>
      <c r="BG22" s="58">
        <f t="shared" si="7"/>
        <v>0.01</v>
      </c>
      <c r="BH22" s="58"/>
      <c r="BI22" s="58">
        <v>0.01</v>
      </c>
      <c r="BJ22" s="58"/>
      <c r="BK22" s="61" t="s">
        <v>130</v>
      </c>
      <c r="BL22" s="79" t="s">
        <v>131</v>
      </c>
      <c r="BM22" s="61" t="s">
        <v>216</v>
      </c>
      <c r="BN22" s="61" t="s">
        <v>91</v>
      </c>
      <c r="BO22" s="80" t="s">
        <v>336</v>
      </c>
      <c r="BP22" s="80" t="s">
        <v>336</v>
      </c>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row>
    <row r="23" spans="1:95" s="2" customFormat="1">
      <c r="A23" s="29"/>
      <c r="B23" s="30" t="s">
        <v>225</v>
      </c>
      <c r="C23" s="31">
        <f>SUM(C10:C22)</f>
        <v>121.24000000000002</v>
      </c>
      <c r="D23" s="31">
        <f t="shared" ref="D23:BJ23" si="8">SUM(D10:D22)</f>
        <v>0</v>
      </c>
      <c r="E23" s="31">
        <f t="shared" si="8"/>
        <v>121.24000000000002</v>
      </c>
      <c r="F23" s="31">
        <f t="shared" si="8"/>
        <v>17.5</v>
      </c>
      <c r="G23" s="31">
        <f t="shared" si="8"/>
        <v>3.1</v>
      </c>
      <c r="H23" s="31">
        <f t="shared" si="8"/>
        <v>0</v>
      </c>
      <c r="I23" s="31">
        <f t="shared" si="8"/>
        <v>0</v>
      </c>
      <c r="J23" s="31">
        <f t="shared" si="8"/>
        <v>0</v>
      </c>
      <c r="K23" s="31">
        <f t="shared" si="8"/>
        <v>71.65000000000002</v>
      </c>
      <c r="L23" s="31">
        <f t="shared" si="8"/>
        <v>20.189999999999998</v>
      </c>
      <c r="M23" s="31">
        <f t="shared" si="8"/>
        <v>0</v>
      </c>
      <c r="N23" s="31">
        <f t="shared" si="8"/>
        <v>1.4</v>
      </c>
      <c r="O23" s="31">
        <f t="shared" si="8"/>
        <v>0</v>
      </c>
      <c r="P23" s="31">
        <f t="shared" si="8"/>
        <v>3</v>
      </c>
      <c r="Q23" s="31">
        <f t="shared" si="8"/>
        <v>0</v>
      </c>
      <c r="R23" s="31">
        <f t="shared" si="8"/>
        <v>0.04</v>
      </c>
      <c r="S23" s="31">
        <f t="shared" si="8"/>
        <v>0</v>
      </c>
      <c r="T23" s="31">
        <f t="shared" si="8"/>
        <v>0</v>
      </c>
      <c r="U23" s="31">
        <f t="shared" si="8"/>
        <v>18.27</v>
      </c>
      <c r="V23" s="31">
        <f t="shared" si="8"/>
        <v>0</v>
      </c>
      <c r="W23" s="31">
        <f t="shared" si="8"/>
        <v>0</v>
      </c>
      <c r="X23" s="31">
        <f t="shared" si="8"/>
        <v>0</v>
      </c>
      <c r="Y23" s="31">
        <f t="shared" si="8"/>
        <v>0</v>
      </c>
      <c r="Z23" s="31">
        <f t="shared" si="8"/>
        <v>0</v>
      </c>
      <c r="AA23" s="31">
        <f t="shared" si="8"/>
        <v>0</v>
      </c>
      <c r="AB23" s="31">
        <f t="shared" si="8"/>
        <v>0</v>
      </c>
      <c r="AC23" s="31">
        <f t="shared" si="8"/>
        <v>0</v>
      </c>
      <c r="AD23" s="31">
        <f t="shared" si="8"/>
        <v>0</v>
      </c>
      <c r="AE23" s="31">
        <f t="shared" si="8"/>
        <v>0</v>
      </c>
      <c r="AF23" s="31">
        <f t="shared" si="8"/>
        <v>0</v>
      </c>
      <c r="AG23" s="31">
        <f t="shared" si="8"/>
        <v>0</v>
      </c>
      <c r="AH23" s="31">
        <f t="shared" si="8"/>
        <v>0</v>
      </c>
      <c r="AI23" s="31">
        <f t="shared" si="8"/>
        <v>0</v>
      </c>
      <c r="AJ23" s="31">
        <f t="shared" si="8"/>
        <v>0</v>
      </c>
      <c r="AK23" s="31">
        <f t="shared" si="8"/>
        <v>0</v>
      </c>
      <c r="AL23" s="31">
        <f t="shared" si="8"/>
        <v>0</v>
      </c>
      <c r="AM23" s="31">
        <f t="shared" si="8"/>
        <v>0</v>
      </c>
      <c r="AN23" s="31">
        <f t="shared" si="8"/>
        <v>0</v>
      </c>
      <c r="AO23" s="31">
        <f t="shared" si="8"/>
        <v>0</v>
      </c>
      <c r="AP23" s="31">
        <f t="shared" si="8"/>
        <v>0</v>
      </c>
      <c r="AQ23" s="31">
        <f t="shared" si="8"/>
        <v>0</v>
      </c>
      <c r="AR23" s="31">
        <f t="shared" si="8"/>
        <v>0</v>
      </c>
      <c r="AS23" s="31">
        <f t="shared" si="8"/>
        <v>0</v>
      </c>
      <c r="AT23" s="31">
        <f t="shared" si="8"/>
        <v>0</v>
      </c>
      <c r="AU23" s="31">
        <f t="shared" si="8"/>
        <v>0</v>
      </c>
      <c r="AV23" s="31">
        <f t="shared" si="8"/>
        <v>0</v>
      </c>
      <c r="AW23" s="31">
        <f t="shared" si="8"/>
        <v>0</v>
      </c>
      <c r="AX23" s="31">
        <f t="shared" si="8"/>
        <v>0</v>
      </c>
      <c r="AY23" s="31">
        <f t="shared" si="8"/>
        <v>0</v>
      </c>
      <c r="AZ23" s="31">
        <f t="shared" si="8"/>
        <v>1.2</v>
      </c>
      <c r="BA23" s="31">
        <f t="shared" si="8"/>
        <v>0</v>
      </c>
      <c r="BB23" s="31">
        <f t="shared" si="8"/>
        <v>0</v>
      </c>
      <c r="BC23" s="31">
        <f t="shared" si="8"/>
        <v>0</v>
      </c>
      <c r="BD23" s="31">
        <f t="shared" si="8"/>
        <v>8.36</v>
      </c>
      <c r="BE23" s="31">
        <f t="shared" si="8"/>
        <v>0</v>
      </c>
      <c r="BF23" s="31">
        <f t="shared" si="8"/>
        <v>0</v>
      </c>
      <c r="BG23" s="31">
        <f t="shared" si="8"/>
        <v>3.59</v>
      </c>
      <c r="BH23" s="31">
        <f t="shared" si="8"/>
        <v>0</v>
      </c>
      <c r="BI23" s="31">
        <f t="shared" si="8"/>
        <v>3.0199999999999996</v>
      </c>
      <c r="BJ23" s="31">
        <f t="shared" si="8"/>
        <v>0</v>
      </c>
      <c r="BK23" s="9"/>
      <c r="BL23" s="9"/>
      <c r="BM23" s="9"/>
      <c r="BN23" s="29"/>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row>
  </sheetData>
  <autoFilter ref="A9:BO23"/>
  <mergeCells count="54">
    <mergeCell ref="F7:F8"/>
    <mergeCell ref="G7:J7"/>
    <mergeCell ref="K7:K8"/>
    <mergeCell ref="AB7:AB8"/>
    <mergeCell ref="AC7:AC8"/>
    <mergeCell ref="Y7:Y8"/>
    <mergeCell ref="Z7:Z8"/>
    <mergeCell ref="AA7:AA8"/>
    <mergeCell ref="AD7:AD8"/>
    <mergeCell ref="AE7:AT7"/>
    <mergeCell ref="A1:BO1"/>
    <mergeCell ref="A2:BO2"/>
    <mergeCell ref="A3:BO3"/>
    <mergeCell ref="A4:BO4"/>
    <mergeCell ref="A5:A8"/>
    <mergeCell ref="B5:B8"/>
    <mergeCell ref="C5:C8"/>
    <mergeCell ref="D5:D8"/>
    <mergeCell ref="E5:E8"/>
    <mergeCell ref="F5:BJ5"/>
    <mergeCell ref="F6:T6"/>
    <mergeCell ref="U6:BF6"/>
    <mergeCell ref="W7:W8"/>
    <mergeCell ref="X7:X8"/>
    <mergeCell ref="BK5:BK8"/>
    <mergeCell ref="BL5:BL8"/>
    <mergeCell ref="BM5:BM8"/>
    <mergeCell ref="BN5:BN8"/>
    <mergeCell ref="AV7:AV8"/>
    <mergeCell ref="BJ7:BJ8"/>
    <mergeCell ref="BC7:BC8"/>
    <mergeCell ref="BD7:BD8"/>
    <mergeCell ref="BE7:BE8"/>
    <mergeCell ref="BF7:BF8"/>
    <mergeCell ref="BG7:BG8"/>
    <mergeCell ref="BH7:BH8"/>
    <mergeCell ref="BB7:BB8"/>
    <mergeCell ref="BG6:BJ6"/>
    <mergeCell ref="AU7:AU8"/>
    <mergeCell ref="A10:A12"/>
    <mergeCell ref="B10:B12"/>
    <mergeCell ref="BI7:BI8"/>
    <mergeCell ref="AW7:AW8"/>
    <mergeCell ref="AX7:AX8"/>
    <mergeCell ref="AY7:AY8"/>
    <mergeCell ref="AZ7:AZ8"/>
    <mergeCell ref="BA7:BA8"/>
    <mergeCell ref="L7:L8"/>
    <mergeCell ref="M7:Q7"/>
    <mergeCell ref="R7:R8"/>
    <mergeCell ref="S7:S8"/>
    <mergeCell ref="T7:T8"/>
    <mergeCell ref="U7:U8"/>
    <mergeCell ref="V7:V8"/>
  </mergeCells>
  <pageMargins left="0.34" right="0.2" top="0.43307086614173201" bottom="0.35433070866141703" header="0.31496062992126" footer="0.31496062992126"/>
  <pageSetup paperSize="9"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CL123"/>
  <sheetViews>
    <sheetView showZeros="0" zoomScale="66" zoomScaleNormal="66" zoomScaleSheetLayoutView="70" workbookViewId="0">
      <pane xSplit="5" ySplit="9" topLeftCell="F118" activePane="bottomRight" state="frozen"/>
      <selection pane="topRight" activeCell="F1" sqref="F1"/>
      <selection pane="bottomLeft" activeCell="A10" sqref="A10"/>
      <selection pane="bottomRight" activeCell="A37" sqref="A37:XFD37"/>
    </sheetView>
  </sheetViews>
  <sheetFormatPr defaultColWidth="8.88671875" defaultRowHeight="18.75"/>
  <cols>
    <col min="1" max="1" width="8.44140625" style="55" customWidth="1"/>
    <col min="2" max="2" width="33.109375" style="55" customWidth="1"/>
    <col min="3" max="3" width="9.33203125" style="55" customWidth="1"/>
    <col min="4" max="4" width="9.33203125" style="55" hidden="1" customWidth="1"/>
    <col min="5" max="5" width="9.6640625" style="55" hidden="1" customWidth="1"/>
    <col min="6" max="6" width="8.5546875" style="55" hidden="1" customWidth="1"/>
    <col min="7" max="19" width="7.6640625" style="55" hidden="1" customWidth="1"/>
    <col min="20" max="20" width="6.21875" style="55" hidden="1" customWidth="1"/>
    <col min="21" max="21" width="9.21875" style="55" hidden="1" customWidth="1"/>
    <col min="22" max="29" width="9" style="55" hidden="1" customWidth="1"/>
    <col min="30" max="30" width="6.21875" style="55" hidden="1" customWidth="1"/>
    <col min="31" max="31" width="7" style="55" hidden="1" customWidth="1"/>
    <col min="32" max="32" width="7.21875" style="55" hidden="1" customWidth="1"/>
    <col min="33" max="45" width="9" style="55" hidden="1" customWidth="1"/>
    <col min="46" max="46" width="5.77734375" style="55" hidden="1" customWidth="1"/>
    <col min="47" max="49" width="9" style="55" hidden="1" customWidth="1"/>
    <col min="50" max="50" width="5.6640625" style="55" hidden="1" customWidth="1"/>
    <col min="51" max="51" width="9" style="55" hidden="1" customWidth="1"/>
    <col min="52" max="53" width="6.44140625" style="55" hidden="1" customWidth="1"/>
    <col min="54" max="54" width="9" style="55" hidden="1" customWidth="1"/>
    <col min="55" max="55" width="7.6640625" style="55" hidden="1" customWidth="1"/>
    <col min="56" max="56" width="7" style="55" hidden="1" customWidth="1"/>
    <col min="57" max="57" width="7.77734375" style="55" hidden="1" customWidth="1"/>
    <col min="58" max="58" width="11" style="55" hidden="1" customWidth="1"/>
    <col min="59" max="59" width="8.77734375" style="55" hidden="1" customWidth="1"/>
    <col min="60" max="62" width="8.6640625" style="55" hidden="1" customWidth="1"/>
    <col min="63" max="63" width="14.44140625" style="55" hidden="1" customWidth="1"/>
    <col min="64" max="64" width="15" style="55" customWidth="1"/>
    <col min="65" max="65" width="10.88671875" style="55" hidden="1" customWidth="1"/>
    <col min="66" max="66" width="8.77734375" style="55" customWidth="1"/>
    <col min="67" max="67" width="11.88671875" style="131" bestFit="1" customWidth="1"/>
    <col min="68" max="68" width="22.88671875" style="302" customWidth="1"/>
    <col min="69" max="69" width="13.6640625" style="55" customWidth="1"/>
    <col min="70" max="70" width="15.77734375" style="55" customWidth="1"/>
    <col min="71" max="71" width="15.109375" style="55" customWidth="1"/>
    <col min="72" max="72" width="14.6640625" style="55" customWidth="1"/>
    <col min="73" max="73" width="23.33203125" style="55" bestFit="1" customWidth="1"/>
    <col min="74" max="74" width="15.109375" style="55" customWidth="1"/>
    <col min="75" max="75" width="0.109375" style="55" customWidth="1"/>
    <col min="76" max="76" width="8.88671875" style="55" customWidth="1"/>
    <col min="77" max="77" width="0.21875" style="55" customWidth="1"/>
    <col min="78" max="78" width="0.109375" style="55" customWidth="1"/>
    <col min="79" max="79" width="14.6640625" style="55" customWidth="1"/>
    <col min="80" max="88" width="8.88671875" style="55" customWidth="1"/>
    <col min="89" max="89" width="3.5546875" style="55" customWidth="1"/>
    <col min="90" max="90" width="15.109375" style="55" customWidth="1"/>
    <col min="91" max="91" width="17.6640625" style="55" customWidth="1"/>
    <col min="92" max="102" width="8.88671875" style="55" customWidth="1"/>
    <col min="103" max="103" width="16.109375" style="55" customWidth="1"/>
    <col min="104" max="16384" width="8.88671875" style="55"/>
  </cols>
  <sheetData>
    <row r="1" spans="1:95" ht="19.5" customHeight="1">
      <c r="A1" s="769" t="s">
        <v>331</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809"/>
    </row>
    <row r="2" spans="1:95" ht="27.75" customHeight="1">
      <c r="A2" s="770" t="s">
        <v>635</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c r="AZ2" s="770"/>
      <c r="BA2" s="770"/>
      <c r="BB2" s="770"/>
      <c r="BC2" s="770"/>
      <c r="BD2" s="770"/>
      <c r="BE2" s="770"/>
      <c r="BF2" s="770"/>
      <c r="BG2" s="770"/>
      <c r="BH2" s="770"/>
      <c r="BI2" s="770"/>
      <c r="BJ2" s="770"/>
      <c r="BK2" s="770"/>
      <c r="BL2" s="770"/>
      <c r="BM2" s="770"/>
      <c r="BN2" s="770"/>
      <c r="BO2" s="770"/>
      <c r="BP2" s="770"/>
      <c r="BQ2" s="199"/>
    </row>
    <row r="3" spans="1:95" ht="24.75" customHeight="1">
      <c r="A3" s="771" t="s">
        <v>0</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771"/>
      <c r="AR3" s="771"/>
      <c r="AS3" s="771"/>
      <c r="AT3" s="771"/>
      <c r="AU3" s="771"/>
      <c r="AV3" s="771"/>
      <c r="AW3" s="771"/>
      <c r="AX3" s="771"/>
      <c r="AY3" s="771"/>
      <c r="AZ3" s="771"/>
      <c r="BA3" s="771"/>
      <c r="BB3" s="771"/>
      <c r="BC3" s="771"/>
      <c r="BD3" s="771"/>
      <c r="BE3" s="771"/>
      <c r="BF3" s="771"/>
      <c r="BG3" s="771"/>
      <c r="BH3" s="771"/>
      <c r="BI3" s="771"/>
      <c r="BJ3" s="771"/>
      <c r="BK3" s="771"/>
      <c r="BL3" s="771"/>
      <c r="BM3" s="771"/>
      <c r="BN3" s="771"/>
      <c r="BO3" s="771"/>
      <c r="BP3" s="771"/>
      <c r="BQ3" s="200"/>
    </row>
    <row r="4" spans="1:95" ht="19.5" customHeight="1">
      <c r="A4" s="772" t="s">
        <v>330</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2"/>
      <c r="BO4" s="772"/>
      <c r="BP4" s="772"/>
      <c r="BQ4" s="772"/>
    </row>
    <row r="5" spans="1:95" ht="26.25" customHeight="1">
      <c r="A5" s="765" t="s">
        <v>1</v>
      </c>
      <c r="B5" s="773" t="s">
        <v>2</v>
      </c>
      <c r="C5" s="765" t="s">
        <v>408</v>
      </c>
      <c r="D5" s="765" t="s">
        <v>4</v>
      </c>
      <c r="E5" s="765" t="s">
        <v>5</v>
      </c>
      <c r="F5" s="765" t="s">
        <v>6</v>
      </c>
      <c r="G5" s="774"/>
      <c r="H5" s="774"/>
      <c r="I5" s="774"/>
      <c r="J5" s="774"/>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c r="AL5" s="765"/>
      <c r="AM5" s="765"/>
      <c r="AN5" s="765"/>
      <c r="AO5" s="765"/>
      <c r="AP5" s="765"/>
      <c r="AQ5" s="765"/>
      <c r="AR5" s="765"/>
      <c r="AS5" s="765"/>
      <c r="AT5" s="765"/>
      <c r="AU5" s="765"/>
      <c r="AV5" s="765"/>
      <c r="AW5" s="765"/>
      <c r="AX5" s="765"/>
      <c r="AY5" s="765"/>
      <c r="AZ5" s="765"/>
      <c r="BA5" s="765"/>
      <c r="BB5" s="765"/>
      <c r="BC5" s="765"/>
      <c r="BD5" s="765"/>
      <c r="BE5" s="765"/>
      <c r="BF5" s="765"/>
      <c r="BG5" s="765"/>
      <c r="BH5" s="765"/>
      <c r="BI5" s="765"/>
      <c r="BJ5" s="765"/>
      <c r="BK5" s="765" t="s">
        <v>329</v>
      </c>
      <c r="BL5" s="765" t="s">
        <v>7</v>
      </c>
      <c r="BM5" s="765" t="s">
        <v>9</v>
      </c>
      <c r="BN5" s="765" t="s">
        <v>8</v>
      </c>
      <c r="BO5" s="129"/>
      <c r="BP5" s="765" t="s">
        <v>339</v>
      </c>
      <c r="BQ5" s="765" t="s">
        <v>372</v>
      </c>
      <c r="BR5" s="800" t="s">
        <v>495</v>
      </c>
      <c r="BS5" s="801"/>
      <c r="BT5" s="802"/>
    </row>
    <row r="6" spans="1:95" ht="20.100000000000001" hidden="1" customHeight="1">
      <c r="A6" s="765"/>
      <c r="B6" s="773"/>
      <c r="C6" s="765"/>
      <c r="D6" s="765"/>
      <c r="E6" s="765"/>
      <c r="F6" s="765" t="s">
        <v>10</v>
      </c>
      <c r="G6" s="774"/>
      <c r="H6" s="765"/>
      <c r="I6" s="765"/>
      <c r="J6" s="765"/>
      <c r="K6" s="765"/>
      <c r="L6" s="765"/>
      <c r="M6" s="765"/>
      <c r="N6" s="765"/>
      <c r="O6" s="765"/>
      <c r="P6" s="765"/>
      <c r="Q6" s="765"/>
      <c r="R6" s="765"/>
      <c r="S6" s="765"/>
      <c r="T6" s="765"/>
      <c r="U6" s="765" t="s">
        <v>11</v>
      </c>
      <c r="V6" s="765"/>
      <c r="W6" s="765"/>
      <c r="X6" s="765"/>
      <c r="Y6" s="765"/>
      <c r="Z6" s="765"/>
      <c r="AA6" s="765"/>
      <c r="AB6" s="765"/>
      <c r="AC6" s="765"/>
      <c r="AD6" s="765"/>
      <c r="AE6" s="765"/>
      <c r="AF6" s="765"/>
      <c r="AG6" s="765"/>
      <c r="AH6" s="765"/>
      <c r="AI6" s="765"/>
      <c r="AJ6" s="765"/>
      <c r="AK6" s="765"/>
      <c r="AL6" s="765"/>
      <c r="AM6" s="765"/>
      <c r="AN6" s="765"/>
      <c r="AO6" s="765"/>
      <c r="AP6" s="765"/>
      <c r="AQ6" s="765"/>
      <c r="AR6" s="765"/>
      <c r="AS6" s="765"/>
      <c r="AT6" s="765"/>
      <c r="AU6" s="765"/>
      <c r="AV6" s="765"/>
      <c r="AW6" s="765"/>
      <c r="AX6" s="765"/>
      <c r="AY6" s="765"/>
      <c r="AZ6" s="765"/>
      <c r="BA6" s="765"/>
      <c r="BB6" s="765"/>
      <c r="BC6" s="765"/>
      <c r="BD6" s="765"/>
      <c r="BE6" s="765"/>
      <c r="BF6" s="765"/>
      <c r="BG6" s="765" t="s">
        <v>12</v>
      </c>
      <c r="BH6" s="765"/>
      <c r="BI6" s="765"/>
      <c r="BJ6" s="765"/>
      <c r="BK6" s="765"/>
      <c r="BL6" s="765"/>
      <c r="BM6" s="765"/>
      <c r="BN6" s="765"/>
      <c r="BO6" s="86"/>
      <c r="BP6" s="765"/>
      <c r="BQ6" s="765"/>
      <c r="BR6" s="803"/>
      <c r="BS6" s="804"/>
      <c r="BT6" s="805"/>
    </row>
    <row r="7" spans="1:95" ht="20.100000000000001" hidden="1" customHeight="1">
      <c r="A7" s="765"/>
      <c r="B7" s="773"/>
      <c r="C7" s="765"/>
      <c r="D7" s="765"/>
      <c r="E7" s="765"/>
      <c r="F7" s="765" t="s">
        <v>10</v>
      </c>
      <c r="G7" s="774" t="s">
        <v>14</v>
      </c>
      <c r="H7" s="765"/>
      <c r="I7" s="765"/>
      <c r="J7" s="765"/>
      <c r="K7" s="765" t="s">
        <v>15</v>
      </c>
      <c r="L7" s="765" t="s">
        <v>16</v>
      </c>
      <c r="M7" s="765" t="s">
        <v>17</v>
      </c>
      <c r="N7" s="765"/>
      <c r="O7" s="765"/>
      <c r="P7" s="765"/>
      <c r="Q7" s="765"/>
      <c r="R7" s="765" t="s">
        <v>18</v>
      </c>
      <c r="S7" s="765" t="s">
        <v>19</v>
      </c>
      <c r="T7" s="765" t="s">
        <v>20</v>
      </c>
      <c r="U7" s="765" t="s">
        <v>11</v>
      </c>
      <c r="V7" s="765" t="s">
        <v>21</v>
      </c>
      <c r="W7" s="765" t="s">
        <v>22</v>
      </c>
      <c r="X7" s="765" t="s">
        <v>23</v>
      </c>
      <c r="Y7" s="765" t="s">
        <v>24</v>
      </c>
      <c r="Z7" s="765" t="s">
        <v>25</v>
      </c>
      <c r="AA7" s="765" t="s">
        <v>26</v>
      </c>
      <c r="AB7" s="765" t="s">
        <v>27</v>
      </c>
      <c r="AC7" s="760" t="s">
        <v>28</v>
      </c>
      <c r="AD7" s="765" t="s">
        <v>158</v>
      </c>
      <c r="AE7" s="765" t="s">
        <v>29</v>
      </c>
      <c r="AF7" s="765"/>
      <c r="AG7" s="765"/>
      <c r="AH7" s="765"/>
      <c r="AI7" s="765"/>
      <c r="AJ7" s="765"/>
      <c r="AK7" s="765"/>
      <c r="AL7" s="765"/>
      <c r="AM7" s="765"/>
      <c r="AN7" s="765"/>
      <c r="AO7" s="765"/>
      <c r="AP7" s="765"/>
      <c r="AQ7" s="765"/>
      <c r="AR7" s="765"/>
      <c r="AS7" s="765"/>
      <c r="AT7" s="765"/>
      <c r="AU7" s="760" t="s">
        <v>30</v>
      </c>
      <c r="AV7" s="765" t="s">
        <v>31</v>
      </c>
      <c r="AW7" s="765" t="s">
        <v>32</v>
      </c>
      <c r="AX7" s="765" t="s">
        <v>33</v>
      </c>
      <c r="AY7" s="765" t="s">
        <v>34</v>
      </c>
      <c r="AZ7" s="765" t="s">
        <v>35</v>
      </c>
      <c r="BA7" s="765" t="s">
        <v>36</v>
      </c>
      <c r="BB7" s="765" t="s">
        <v>37</v>
      </c>
      <c r="BC7" s="765" t="s">
        <v>38</v>
      </c>
      <c r="BD7" s="765" t="s">
        <v>39</v>
      </c>
      <c r="BE7" s="765" t="s">
        <v>40</v>
      </c>
      <c r="BF7" s="765" t="s">
        <v>41</v>
      </c>
      <c r="BG7" s="765" t="s">
        <v>12</v>
      </c>
      <c r="BH7" s="765" t="s">
        <v>42</v>
      </c>
      <c r="BI7" s="765" t="s">
        <v>43</v>
      </c>
      <c r="BJ7" s="765" t="s">
        <v>44</v>
      </c>
      <c r="BK7" s="765"/>
      <c r="BL7" s="765"/>
      <c r="BM7" s="765"/>
      <c r="BN7" s="765"/>
      <c r="BO7" s="86"/>
      <c r="BP7" s="765"/>
      <c r="BQ7" s="765"/>
      <c r="BR7" s="803"/>
      <c r="BS7" s="804"/>
      <c r="BT7" s="805"/>
    </row>
    <row r="8" spans="1:95" ht="67.5" customHeight="1">
      <c r="A8" s="765"/>
      <c r="B8" s="773"/>
      <c r="C8" s="765"/>
      <c r="D8" s="765"/>
      <c r="E8" s="765"/>
      <c r="F8" s="765"/>
      <c r="G8" s="83" t="s">
        <v>14</v>
      </c>
      <c r="H8" s="83" t="s">
        <v>45</v>
      </c>
      <c r="I8" s="83" t="s">
        <v>46</v>
      </c>
      <c r="J8" s="83" t="s">
        <v>47</v>
      </c>
      <c r="K8" s="765"/>
      <c r="L8" s="765"/>
      <c r="M8" s="9" t="s">
        <v>13</v>
      </c>
      <c r="N8" s="9" t="s">
        <v>48</v>
      </c>
      <c r="O8" s="9" t="s">
        <v>49</v>
      </c>
      <c r="P8" s="9" t="s">
        <v>50</v>
      </c>
      <c r="Q8" s="6" t="s">
        <v>51</v>
      </c>
      <c r="R8" s="765"/>
      <c r="S8" s="765"/>
      <c r="T8" s="765"/>
      <c r="U8" s="765"/>
      <c r="V8" s="765"/>
      <c r="W8" s="765"/>
      <c r="X8" s="765"/>
      <c r="Y8" s="765"/>
      <c r="Z8" s="765"/>
      <c r="AA8" s="765"/>
      <c r="AB8" s="765"/>
      <c r="AC8" s="760"/>
      <c r="AD8" s="765"/>
      <c r="AE8" s="9" t="s">
        <v>52</v>
      </c>
      <c r="AF8" s="9" t="s">
        <v>53</v>
      </c>
      <c r="AG8" s="9" t="s">
        <v>54</v>
      </c>
      <c r="AH8" s="9" t="s">
        <v>55</v>
      </c>
      <c r="AI8" s="9" t="s">
        <v>56</v>
      </c>
      <c r="AJ8" s="9" t="s">
        <v>57</v>
      </c>
      <c r="AK8" s="9" t="s">
        <v>58</v>
      </c>
      <c r="AL8" s="9" t="s">
        <v>59</v>
      </c>
      <c r="AM8" s="6" t="s">
        <v>60</v>
      </c>
      <c r="AN8" s="9" t="s">
        <v>61</v>
      </c>
      <c r="AO8" s="9" t="s">
        <v>62</v>
      </c>
      <c r="AP8" s="9" t="s">
        <v>63</v>
      </c>
      <c r="AQ8" s="9" t="s">
        <v>64</v>
      </c>
      <c r="AR8" s="9" t="s">
        <v>65</v>
      </c>
      <c r="AS8" s="9" t="s">
        <v>66</v>
      </c>
      <c r="AT8" s="9" t="s">
        <v>67</v>
      </c>
      <c r="AU8" s="760"/>
      <c r="AV8" s="765"/>
      <c r="AW8" s="765"/>
      <c r="AX8" s="765"/>
      <c r="AY8" s="765"/>
      <c r="AZ8" s="765"/>
      <c r="BA8" s="765"/>
      <c r="BB8" s="765"/>
      <c r="BC8" s="765"/>
      <c r="BD8" s="765"/>
      <c r="BE8" s="765"/>
      <c r="BF8" s="765"/>
      <c r="BG8" s="765"/>
      <c r="BH8" s="765"/>
      <c r="BI8" s="765"/>
      <c r="BJ8" s="765"/>
      <c r="BK8" s="765"/>
      <c r="BL8" s="765"/>
      <c r="BM8" s="765"/>
      <c r="BN8" s="765"/>
      <c r="BO8" s="129"/>
      <c r="BP8" s="765"/>
      <c r="BQ8" s="765"/>
      <c r="BR8" s="806"/>
      <c r="BS8" s="807"/>
      <c r="BT8" s="808"/>
      <c r="BU8" s="55" t="s">
        <v>650</v>
      </c>
    </row>
    <row r="9" spans="1:95" ht="32.25" customHeight="1">
      <c r="A9" s="9"/>
      <c r="B9" s="84"/>
      <c r="C9" s="9"/>
      <c r="D9" s="9"/>
      <c r="E9" s="9"/>
      <c r="F9" s="7" t="s">
        <v>68</v>
      </c>
      <c r="G9" s="8" t="s">
        <v>69</v>
      </c>
      <c r="H9" s="9" t="s">
        <v>70</v>
      </c>
      <c r="I9" s="9" t="s">
        <v>71</v>
      </c>
      <c r="J9" s="9" t="s">
        <v>72</v>
      </c>
      <c r="K9" s="9" t="s">
        <v>73</v>
      </c>
      <c r="L9" s="9" t="s">
        <v>74</v>
      </c>
      <c r="M9" s="9" t="s">
        <v>75</v>
      </c>
      <c r="N9" s="9" t="s">
        <v>76</v>
      </c>
      <c r="O9" s="9" t="s">
        <v>77</v>
      </c>
      <c r="P9" s="9" t="s">
        <v>78</v>
      </c>
      <c r="Q9" s="9" t="s">
        <v>79</v>
      </c>
      <c r="R9" s="9" t="s">
        <v>80</v>
      </c>
      <c r="S9" s="9" t="s">
        <v>81</v>
      </c>
      <c r="T9" s="9" t="s">
        <v>82</v>
      </c>
      <c r="U9" s="10" t="s">
        <v>83</v>
      </c>
      <c r="V9" s="10" t="s">
        <v>84</v>
      </c>
      <c r="W9" s="10" t="s">
        <v>85</v>
      </c>
      <c r="X9" s="9" t="s">
        <v>86</v>
      </c>
      <c r="Y9" s="9" t="s">
        <v>87</v>
      </c>
      <c r="Z9" s="9" t="s">
        <v>88</v>
      </c>
      <c r="AA9" s="9" t="s">
        <v>89</v>
      </c>
      <c r="AB9" s="9" t="s">
        <v>90</v>
      </c>
      <c r="AC9" s="9" t="s">
        <v>91</v>
      </c>
      <c r="AD9" s="9" t="s">
        <v>92</v>
      </c>
      <c r="AE9" s="11" t="s">
        <v>93</v>
      </c>
      <c r="AF9" s="11" t="s">
        <v>94</v>
      </c>
      <c r="AG9" s="11" t="s">
        <v>95</v>
      </c>
      <c r="AH9" s="11" t="s">
        <v>96</v>
      </c>
      <c r="AI9" s="11" t="s">
        <v>97</v>
      </c>
      <c r="AJ9" s="11" t="s">
        <v>98</v>
      </c>
      <c r="AK9" s="11" t="s">
        <v>99</v>
      </c>
      <c r="AL9" s="24" t="s">
        <v>100</v>
      </c>
      <c r="AM9" s="24" t="s">
        <v>101</v>
      </c>
      <c r="AN9" s="24" t="s">
        <v>102</v>
      </c>
      <c r="AO9" s="24" t="s">
        <v>103</v>
      </c>
      <c r="AP9" s="24" t="s">
        <v>104</v>
      </c>
      <c r="AQ9" s="24" t="s">
        <v>105</v>
      </c>
      <c r="AR9" s="24" t="s">
        <v>106</v>
      </c>
      <c r="AS9" s="24" t="s">
        <v>107</v>
      </c>
      <c r="AT9" s="24" t="s">
        <v>108</v>
      </c>
      <c r="AU9" s="24" t="s">
        <v>109</v>
      </c>
      <c r="AV9" s="24" t="s">
        <v>110</v>
      </c>
      <c r="AW9" s="24" t="s">
        <v>111</v>
      </c>
      <c r="AX9" s="24" t="s">
        <v>112</v>
      </c>
      <c r="AY9" s="24" t="s">
        <v>113</v>
      </c>
      <c r="AZ9" s="24" t="s">
        <v>114</v>
      </c>
      <c r="BA9" s="24" t="s">
        <v>115</v>
      </c>
      <c r="BB9" s="24" t="s">
        <v>116</v>
      </c>
      <c r="BC9" s="24" t="s">
        <v>117</v>
      </c>
      <c r="BD9" s="24" t="s">
        <v>118</v>
      </c>
      <c r="BE9" s="24" t="s">
        <v>119</v>
      </c>
      <c r="BF9" s="24" t="s">
        <v>120</v>
      </c>
      <c r="BG9" s="7" t="s">
        <v>121</v>
      </c>
      <c r="BH9" s="12" t="s">
        <v>122</v>
      </c>
      <c r="BI9" s="12" t="s">
        <v>123</v>
      </c>
      <c r="BJ9" s="12" t="s">
        <v>124</v>
      </c>
      <c r="BK9" s="61" t="s">
        <v>130</v>
      </c>
      <c r="BL9" s="9"/>
      <c r="BM9" s="9"/>
      <c r="BN9" s="9"/>
      <c r="BO9" s="129"/>
      <c r="BP9" s="39"/>
      <c r="BQ9" s="129"/>
      <c r="BR9" s="205" t="s">
        <v>496</v>
      </c>
      <c r="BS9" s="205" t="s">
        <v>497</v>
      </c>
      <c r="BT9" s="205" t="s">
        <v>498</v>
      </c>
    </row>
    <row r="10" spans="1:95" s="2" customFormat="1" ht="37.5">
      <c r="A10" s="13">
        <v>1</v>
      </c>
      <c r="B10" s="14" t="s">
        <v>125</v>
      </c>
      <c r="C10" s="15">
        <f>D10+E10</f>
        <v>12.799999999999997</v>
      </c>
      <c r="D10" s="15">
        <f t="shared" ref="D10:AI10" si="0">D11+D16</f>
        <v>0</v>
      </c>
      <c r="E10" s="15">
        <f t="shared" si="0"/>
        <v>12.799999999999997</v>
      </c>
      <c r="F10" s="15">
        <f t="shared" si="0"/>
        <v>12.559999999999999</v>
      </c>
      <c r="G10" s="15">
        <f t="shared" si="0"/>
        <v>0.29000000000000004</v>
      </c>
      <c r="H10" s="15">
        <f t="shared" si="0"/>
        <v>0.23</v>
      </c>
      <c r="I10" s="15">
        <f t="shared" si="0"/>
        <v>0.06</v>
      </c>
      <c r="J10" s="15">
        <f t="shared" si="0"/>
        <v>0</v>
      </c>
      <c r="K10" s="15">
        <f t="shared" si="0"/>
        <v>11.25</v>
      </c>
      <c r="L10" s="15">
        <f t="shared" si="0"/>
        <v>0.98</v>
      </c>
      <c r="M10" s="15">
        <f t="shared" si="0"/>
        <v>0</v>
      </c>
      <c r="N10" s="15">
        <f t="shared" si="0"/>
        <v>0</v>
      </c>
      <c r="O10" s="15">
        <f t="shared" si="0"/>
        <v>0</v>
      </c>
      <c r="P10" s="15">
        <f t="shared" si="0"/>
        <v>0</v>
      </c>
      <c r="Q10" s="15">
        <f t="shared" si="0"/>
        <v>0</v>
      </c>
      <c r="R10" s="15">
        <f t="shared" si="0"/>
        <v>0.04</v>
      </c>
      <c r="S10" s="15">
        <f t="shared" si="0"/>
        <v>0</v>
      </c>
      <c r="T10" s="15">
        <f t="shared" si="0"/>
        <v>0</v>
      </c>
      <c r="U10" s="15">
        <f t="shared" si="0"/>
        <v>0.24</v>
      </c>
      <c r="V10" s="15">
        <f t="shared" si="0"/>
        <v>0</v>
      </c>
      <c r="W10" s="15">
        <f t="shared" si="0"/>
        <v>0</v>
      </c>
      <c r="X10" s="15">
        <f t="shared" si="0"/>
        <v>0</v>
      </c>
      <c r="Y10" s="15">
        <f t="shared" si="0"/>
        <v>0</v>
      </c>
      <c r="Z10" s="15">
        <f t="shared" si="0"/>
        <v>0</v>
      </c>
      <c r="AA10" s="15">
        <f t="shared" si="0"/>
        <v>0</v>
      </c>
      <c r="AB10" s="15">
        <f t="shared" si="0"/>
        <v>0</v>
      </c>
      <c r="AC10" s="15">
        <f t="shared" si="0"/>
        <v>0</v>
      </c>
      <c r="AD10" s="15">
        <f t="shared" si="0"/>
        <v>0</v>
      </c>
      <c r="AE10" s="15">
        <f t="shared" si="0"/>
        <v>0</v>
      </c>
      <c r="AF10" s="15">
        <f t="shared" si="0"/>
        <v>0</v>
      </c>
      <c r="AG10" s="15">
        <f t="shared" si="0"/>
        <v>0</v>
      </c>
      <c r="AH10" s="15">
        <f t="shared" si="0"/>
        <v>0</v>
      </c>
      <c r="AI10" s="15">
        <f t="shared" si="0"/>
        <v>0</v>
      </c>
      <c r="AJ10" s="15">
        <f t="shared" ref="AJ10:BJ10" si="1">AJ11+AJ16</f>
        <v>0</v>
      </c>
      <c r="AK10" s="15">
        <f t="shared" si="1"/>
        <v>0</v>
      </c>
      <c r="AL10" s="15">
        <f t="shared" si="1"/>
        <v>0</v>
      </c>
      <c r="AM10" s="15">
        <f t="shared" si="1"/>
        <v>0</v>
      </c>
      <c r="AN10" s="15">
        <f t="shared" si="1"/>
        <v>0</v>
      </c>
      <c r="AO10" s="15">
        <f t="shared" si="1"/>
        <v>0</v>
      </c>
      <c r="AP10" s="15">
        <f t="shared" si="1"/>
        <v>0</v>
      </c>
      <c r="AQ10" s="15">
        <f t="shared" si="1"/>
        <v>0</v>
      </c>
      <c r="AR10" s="15">
        <f t="shared" si="1"/>
        <v>0</v>
      </c>
      <c r="AS10" s="15">
        <f t="shared" si="1"/>
        <v>0</v>
      </c>
      <c r="AT10" s="15">
        <f t="shared" si="1"/>
        <v>0</v>
      </c>
      <c r="AU10" s="15">
        <f t="shared" si="1"/>
        <v>0</v>
      </c>
      <c r="AV10" s="15">
        <f t="shared" si="1"/>
        <v>0</v>
      </c>
      <c r="AW10" s="15">
        <f t="shared" si="1"/>
        <v>0</v>
      </c>
      <c r="AX10" s="15">
        <f t="shared" si="1"/>
        <v>0</v>
      </c>
      <c r="AY10" s="15">
        <f t="shared" si="1"/>
        <v>0</v>
      </c>
      <c r="AZ10" s="15">
        <f t="shared" si="1"/>
        <v>0</v>
      </c>
      <c r="BA10" s="15">
        <f t="shared" si="1"/>
        <v>0</v>
      </c>
      <c r="BB10" s="15">
        <f t="shared" si="1"/>
        <v>0</v>
      </c>
      <c r="BC10" s="15">
        <f t="shared" si="1"/>
        <v>0</v>
      </c>
      <c r="BD10" s="15">
        <f t="shared" si="1"/>
        <v>0.24</v>
      </c>
      <c r="BE10" s="15">
        <f t="shared" si="1"/>
        <v>0</v>
      </c>
      <c r="BF10" s="15">
        <f t="shared" si="1"/>
        <v>0</v>
      </c>
      <c r="BG10" s="15">
        <f t="shared" si="1"/>
        <v>0</v>
      </c>
      <c r="BH10" s="15">
        <f t="shared" si="1"/>
        <v>0</v>
      </c>
      <c r="BI10" s="15">
        <f t="shared" si="1"/>
        <v>0</v>
      </c>
      <c r="BJ10" s="15">
        <f t="shared" si="1"/>
        <v>0</v>
      </c>
      <c r="BK10" s="16"/>
      <c r="BL10" s="16"/>
      <c r="BM10" s="87"/>
      <c r="BN10" s="13"/>
      <c r="BO10" s="86"/>
      <c r="BP10" s="39"/>
      <c r="BQ10" s="86"/>
      <c r="BR10" s="135"/>
      <c r="BS10" s="135"/>
      <c r="BT10" s="135"/>
      <c r="BU10" s="55"/>
      <c r="BV10" s="55"/>
      <c r="BW10" s="55"/>
      <c r="BX10" s="55"/>
      <c r="BY10" s="55"/>
      <c r="BZ10" s="55"/>
      <c r="CA10" s="55"/>
      <c r="CB10" s="55"/>
      <c r="CC10" s="55"/>
      <c r="CD10" s="55"/>
      <c r="CE10" s="55"/>
      <c r="CF10" s="55"/>
      <c r="CG10" s="55"/>
      <c r="CH10" s="55"/>
      <c r="CI10" s="55"/>
      <c r="CJ10" s="55"/>
      <c r="CK10" s="55"/>
      <c r="CL10" s="55"/>
      <c r="CM10" s="55"/>
      <c r="CN10" s="55"/>
      <c r="CO10" s="55"/>
      <c r="CP10" s="55"/>
      <c r="CQ10" s="55"/>
    </row>
    <row r="11" spans="1:95" s="2" customFormat="1" ht="37.5">
      <c r="A11" s="17" t="s">
        <v>126</v>
      </c>
      <c r="B11" s="14" t="s">
        <v>127</v>
      </c>
      <c r="C11" s="15">
        <f>D11+E11</f>
        <v>12.799999999999997</v>
      </c>
      <c r="D11" s="15">
        <f t="shared" ref="D11:AI11" si="2">D12+D15</f>
        <v>0</v>
      </c>
      <c r="E11" s="15">
        <f t="shared" si="2"/>
        <v>12.799999999999997</v>
      </c>
      <c r="F11" s="15">
        <f t="shared" si="2"/>
        <v>12.559999999999999</v>
      </c>
      <c r="G11" s="15">
        <f t="shared" si="2"/>
        <v>0.29000000000000004</v>
      </c>
      <c r="H11" s="15">
        <f t="shared" si="2"/>
        <v>0.23</v>
      </c>
      <c r="I11" s="15">
        <f t="shared" si="2"/>
        <v>0.06</v>
      </c>
      <c r="J11" s="15">
        <f t="shared" si="2"/>
        <v>0</v>
      </c>
      <c r="K11" s="15">
        <f t="shared" si="2"/>
        <v>11.25</v>
      </c>
      <c r="L11" s="15">
        <f t="shared" si="2"/>
        <v>0.98</v>
      </c>
      <c r="M11" s="15">
        <f t="shared" si="2"/>
        <v>0</v>
      </c>
      <c r="N11" s="15">
        <f t="shared" si="2"/>
        <v>0</v>
      </c>
      <c r="O11" s="15">
        <f t="shared" si="2"/>
        <v>0</v>
      </c>
      <c r="P11" s="15">
        <f t="shared" si="2"/>
        <v>0</v>
      </c>
      <c r="Q11" s="15">
        <f t="shared" si="2"/>
        <v>0</v>
      </c>
      <c r="R11" s="15">
        <f t="shared" si="2"/>
        <v>0.04</v>
      </c>
      <c r="S11" s="15">
        <f t="shared" si="2"/>
        <v>0</v>
      </c>
      <c r="T11" s="15">
        <f t="shared" si="2"/>
        <v>0</v>
      </c>
      <c r="U11" s="15">
        <f t="shared" si="2"/>
        <v>0.24</v>
      </c>
      <c r="V11" s="15">
        <f t="shared" si="2"/>
        <v>0</v>
      </c>
      <c r="W11" s="15">
        <f t="shared" si="2"/>
        <v>0</v>
      </c>
      <c r="X11" s="15">
        <f t="shared" si="2"/>
        <v>0</v>
      </c>
      <c r="Y11" s="15">
        <f t="shared" si="2"/>
        <v>0</v>
      </c>
      <c r="Z11" s="15">
        <f t="shared" si="2"/>
        <v>0</v>
      </c>
      <c r="AA11" s="15">
        <f t="shared" si="2"/>
        <v>0</v>
      </c>
      <c r="AB11" s="15">
        <f t="shared" si="2"/>
        <v>0</v>
      </c>
      <c r="AC11" s="15">
        <f t="shared" si="2"/>
        <v>0</v>
      </c>
      <c r="AD11" s="15">
        <f t="shared" si="2"/>
        <v>0</v>
      </c>
      <c r="AE11" s="15">
        <f t="shared" si="2"/>
        <v>0</v>
      </c>
      <c r="AF11" s="15">
        <f t="shared" si="2"/>
        <v>0</v>
      </c>
      <c r="AG11" s="15">
        <f t="shared" si="2"/>
        <v>0</v>
      </c>
      <c r="AH11" s="15">
        <f t="shared" si="2"/>
        <v>0</v>
      </c>
      <c r="AI11" s="15">
        <f t="shared" si="2"/>
        <v>0</v>
      </c>
      <c r="AJ11" s="15">
        <f t="shared" ref="AJ11:BJ11" si="3">AJ12+AJ15</f>
        <v>0</v>
      </c>
      <c r="AK11" s="15">
        <f t="shared" si="3"/>
        <v>0</v>
      </c>
      <c r="AL11" s="15">
        <f t="shared" si="3"/>
        <v>0</v>
      </c>
      <c r="AM11" s="15">
        <f t="shared" si="3"/>
        <v>0</v>
      </c>
      <c r="AN11" s="15">
        <f t="shared" si="3"/>
        <v>0</v>
      </c>
      <c r="AO11" s="15">
        <f t="shared" si="3"/>
        <v>0</v>
      </c>
      <c r="AP11" s="15">
        <f t="shared" si="3"/>
        <v>0</v>
      </c>
      <c r="AQ11" s="15">
        <f t="shared" si="3"/>
        <v>0</v>
      </c>
      <c r="AR11" s="15">
        <f t="shared" si="3"/>
        <v>0</v>
      </c>
      <c r="AS11" s="15">
        <f t="shared" si="3"/>
        <v>0</v>
      </c>
      <c r="AT11" s="15">
        <f t="shared" si="3"/>
        <v>0</v>
      </c>
      <c r="AU11" s="15">
        <f t="shared" si="3"/>
        <v>0</v>
      </c>
      <c r="AV11" s="15">
        <f t="shared" si="3"/>
        <v>0</v>
      </c>
      <c r="AW11" s="15">
        <f t="shared" si="3"/>
        <v>0</v>
      </c>
      <c r="AX11" s="15">
        <f t="shared" si="3"/>
        <v>0</v>
      </c>
      <c r="AY11" s="15">
        <f t="shared" si="3"/>
        <v>0</v>
      </c>
      <c r="AZ11" s="15">
        <f t="shared" si="3"/>
        <v>0</v>
      </c>
      <c r="BA11" s="15">
        <f t="shared" si="3"/>
        <v>0</v>
      </c>
      <c r="BB11" s="15">
        <f t="shared" si="3"/>
        <v>0</v>
      </c>
      <c r="BC11" s="15">
        <f t="shared" si="3"/>
        <v>0</v>
      </c>
      <c r="BD11" s="15">
        <f t="shared" si="3"/>
        <v>0.24</v>
      </c>
      <c r="BE11" s="15">
        <f t="shared" si="3"/>
        <v>0</v>
      </c>
      <c r="BF11" s="15">
        <f t="shared" si="3"/>
        <v>0</v>
      </c>
      <c r="BG11" s="15">
        <f t="shared" si="3"/>
        <v>0</v>
      </c>
      <c r="BH11" s="15">
        <f t="shared" si="3"/>
        <v>0</v>
      </c>
      <c r="BI11" s="15">
        <f t="shared" si="3"/>
        <v>0</v>
      </c>
      <c r="BJ11" s="15">
        <f t="shared" si="3"/>
        <v>0</v>
      </c>
      <c r="BK11" s="9"/>
      <c r="BL11" s="9"/>
      <c r="BM11" s="87"/>
      <c r="BN11" s="17"/>
      <c r="BO11" s="86"/>
      <c r="BP11" s="39"/>
      <c r="BQ11" s="86"/>
      <c r="BR11" s="135"/>
      <c r="BS11" s="135"/>
      <c r="BT11" s="135"/>
      <c r="BU11" s="55"/>
      <c r="BV11" s="55"/>
      <c r="BW11" s="55"/>
      <c r="BX11" s="55"/>
      <c r="BY11" s="55"/>
      <c r="BZ11" s="55"/>
      <c r="CA11" s="55"/>
      <c r="CB11" s="55"/>
      <c r="CC11" s="55"/>
      <c r="CD11" s="55"/>
      <c r="CE11" s="55"/>
      <c r="CF11" s="55"/>
      <c r="CG11" s="55"/>
      <c r="CH11" s="55"/>
      <c r="CI11" s="55"/>
      <c r="CJ11" s="55"/>
      <c r="CK11" s="55"/>
      <c r="CL11" s="55"/>
      <c r="CM11" s="55"/>
      <c r="CN11" s="55"/>
      <c r="CO11" s="55"/>
      <c r="CP11" s="55"/>
      <c r="CQ11" s="55"/>
    </row>
    <row r="12" spans="1:95" s="2" customFormat="1" ht="37.5">
      <c r="A12" s="17" t="s">
        <v>128</v>
      </c>
      <c r="B12" s="14" t="s">
        <v>129</v>
      </c>
      <c r="C12" s="15">
        <f>D12+E12</f>
        <v>12.799999999999997</v>
      </c>
      <c r="D12" s="15"/>
      <c r="E12" s="15">
        <f t="shared" ref="E12:AJ12" si="4">SUM(E13:E14)</f>
        <v>12.799999999999997</v>
      </c>
      <c r="F12" s="15">
        <f t="shared" si="4"/>
        <v>12.559999999999999</v>
      </c>
      <c r="G12" s="15">
        <f t="shared" si="4"/>
        <v>0.29000000000000004</v>
      </c>
      <c r="H12" s="15">
        <f t="shared" si="4"/>
        <v>0.23</v>
      </c>
      <c r="I12" s="15">
        <f t="shared" si="4"/>
        <v>0.06</v>
      </c>
      <c r="J12" s="15">
        <f t="shared" si="4"/>
        <v>0</v>
      </c>
      <c r="K12" s="15">
        <f t="shared" si="4"/>
        <v>11.25</v>
      </c>
      <c r="L12" s="15">
        <f t="shared" si="4"/>
        <v>0.98</v>
      </c>
      <c r="M12" s="15">
        <f t="shared" si="4"/>
        <v>0</v>
      </c>
      <c r="N12" s="15">
        <f t="shared" si="4"/>
        <v>0</v>
      </c>
      <c r="O12" s="15">
        <f t="shared" si="4"/>
        <v>0</v>
      </c>
      <c r="P12" s="15">
        <f t="shared" si="4"/>
        <v>0</v>
      </c>
      <c r="Q12" s="15">
        <f t="shared" si="4"/>
        <v>0</v>
      </c>
      <c r="R12" s="15">
        <f t="shared" si="4"/>
        <v>0.04</v>
      </c>
      <c r="S12" s="15">
        <f t="shared" si="4"/>
        <v>0</v>
      </c>
      <c r="T12" s="15">
        <f t="shared" si="4"/>
        <v>0</v>
      </c>
      <c r="U12" s="15">
        <f t="shared" si="4"/>
        <v>0.24</v>
      </c>
      <c r="V12" s="15">
        <f t="shared" si="4"/>
        <v>0</v>
      </c>
      <c r="W12" s="15">
        <f t="shared" si="4"/>
        <v>0</v>
      </c>
      <c r="X12" s="15">
        <f t="shared" si="4"/>
        <v>0</v>
      </c>
      <c r="Y12" s="15">
        <f t="shared" si="4"/>
        <v>0</v>
      </c>
      <c r="Z12" s="15">
        <f t="shared" si="4"/>
        <v>0</v>
      </c>
      <c r="AA12" s="15">
        <f t="shared" si="4"/>
        <v>0</v>
      </c>
      <c r="AB12" s="15">
        <f t="shared" si="4"/>
        <v>0</v>
      </c>
      <c r="AC12" s="15">
        <f t="shared" si="4"/>
        <v>0</v>
      </c>
      <c r="AD12" s="15">
        <f t="shared" si="4"/>
        <v>0</v>
      </c>
      <c r="AE12" s="15">
        <f t="shared" si="4"/>
        <v>0</v>
      </c>
      <c r="AF12" s="15">
        <f t="shared" si="4"/>
        <v>0</v>
      </c>
      <c r="AG12" s="15">
        <f t="shared" si="4"/>
        <v>0</v>
      </c>
      <c r="AH12" s="15">
        <f t="shared" si="4"/>
        <v>0</v>
      </c>
      <c r="AI12" s="15">
        <f t="shared" si="4"/>
        <v>0</v>
      </c>
      <c r="AJ12" s="15">
        <f t="shared" si="4"/>
        <v>0</v>
      </c>
      <c r="AK12" s="15">
        <f t="shared" ref="AK12:BJ12" si="5">SUM(AK13:AK14)</f>
        <v>0</v>
      </c>
      <c r="AL12" s="15">
        <f t="shared" si="5"/>
        <v>0</v>
      </c>
      <c r="AM12" s="15">
        <f t="shared" si="5"/>
        <v>0</v>
      </c>
      <c r="AN12" s="15">
        <f t="shared" si="5"/>
        <v>0</v>
      </c>
      <c r="AO12" s="15">
        <f t="shared" si="5"/>
        <v>0</v>
      </c>
      <c r="AP12" s="15">
        <f t="shared" si="5"/>
        <v>0</v>
      </c>
      <c r="AQ12" s="15">
        <f t="shared" si="5"/>
        <v>0</v>
      </c>
      <c r="AR12" s="15">
        <f t="shared" si="5"/>
        <v>0</v>
      </c>
      <c r="AS12" s="15">
        <f t="shared" si="5"/>
        <v>0</v>
      </c>
      <c r="AT12" s="15">
        <f t="shared" si="5"/>
        <v>0</v>
      </c>
      <c r="AU12" s="15">
        <f t="shared" si="5"/>
        <v>0</v>
      </c>
      <c r="AV12" s="15">
        <f t="shared" si="5"/>
        <v>0</v>
      </c>
      <c r="AW12" s="15">
        <f t="shared" si="5"/>
        <v>0</v>
      </c>
      <c r="AX12" s="15">
        <f t="shared" si="5"/>
        <v>0</v>
      </c>
      <c r="AY12" s="15">
        <f t="shared" si="5"/>
        <v>0</v>
      </c>
      <c r="AZ12" s="15">
        <f t="shared" si="5"/>
        <v>0</v>
      </c>
      <c r="BA12" s="15">
        <f t="shared" si="5"/>
        <v>0</v>
      </c>
      <c r="BB12" s="15">
        <f t="shared" si="5"/>
        <v>0</v>
      </c>
      <c r="BC12" s="15">
        <f t="shared" si="5"/>
        <v>0</v>
      </c>
      <c r="BD12" s="15">
        <f t="shared" si="5"/>
        <v>0.24</v>
      </c>
      <c r="BE12" s="15">
        <f t="shared" si="5"/>
        <v>0</v>
      </c>
      <c r="BF12" s="15">
        <f t="shared" si="5"/>
        <v>0</v>
      </c>
      <c r="BG12" s="15">
        <f t="shared" si="5"/>
        <v>0</v>
      </c>
      <c r="BH12" s="15">
        <f t="shared" si="5"/>
        <v>0</v>
      </c>
      <c r="BI12" s="15">
        <f t="shared" si="5"/>
        <v>0</v>
      </c>
      <c r="BJ12" s="15">
        <f t="shared" si="5"/>
        <v>0</v>
      </c>
      <c r="BK12" s="9"/>
      <c r="BL12" s="210"/>
      <c r="BM12" s="87"/>
      <c r="BN12" s="17"/>
      <c r="BO12" s="86"/>
      <c r="BP12" s="39"/>
      <c r="BQ12" s="86"/>
      <c r="BR12" s="135"/>
      <c r="BS12" s="135"/>
      <c r="BT12" s="135"/>
      <c r="BU12" s="55"/>
      <c r="BV12" s="55"/>
      <c r="BW12" s="55"/>
      <c r="BX12" s="55"/>
      <c r="BY12" s="55"/>
      <c r="BZ12" s="55"/>
      <c r="CA12" s="55"/>
      <c r="CB12" s="55"/>
      <c r="CC12" s="55"/>
      <c r="CD12" s="55"/>
      <c r="CE12" s="55"/>
      <c r="CF12" s="55"/>
      <c r="CG12" s="55"/>
      <c r="CH12" s="55"/>
      <c r="CI12" s="55"/>
      <c r="CJ12" s="55"/>
      <c r="CK12" s="55"/>
      <c r="CL12" s="55"/>
      <c r="CM12" s="55"/>
      <c r="CN12" s="55"/>
      <c r="CO12" s="55"/>
      <c r="CP12" s="55"/>
      <c r="CQ12" s="55"/>
    </row>
    <row r="13" spans="1:95" s="379" customFormat="1" ht="93" customHeight="1">
      <c r="A13" s="373">
        <v>1</v>
      </c>
      <c r="B13" s="126" t="s">
        <v>378</v>
      </c>
      <c r="C13" s="96">
        <f>D13+E13</f>
        <v>2.8</v>
      </c>
      <c r="D13" s="97"/>
      <c r="E13" s="96">
        <f>F13+U13+BG13</f>
        <v>2.8</v>
      </c>
      <c r="F13" s="96">
        <f>G13+K13+L13+M13+R13+S13+T13</f>
        <v>2.8</v>
      </c>
      <c r="G13" s="96">
        <f>H13+I13+J13</f>
        <v>0</v>
      </c>
      <c r="H13" s="96"/>
      <c r="I13" s="96"/>
      <c r="J13" s="96"/>
      <c r="K13" s="96">
        <v>2.8</v>
      </c>
      <c r="L13" s="96"/>
      <c r="M13" s="96">
        <f>+N13+O13+P13</f>
        <v>0</v>
      </c>
      <c r="N13" s="96"/>
      <c r="O13" s="96"/>
      <c r="P13" s="96"/>
      <c r="Q13" s="96"/>
      <c r="R13" s="96"/>
      <c r="S13" s="96"/>
      <c r="T13" s="96"/>
      <c r="U13" s="96">
        <f>V13+W13+X13+Y13+Z13+AA13+AB13+AC13+AD13+AU13+AV13+AW13+AX13+AY13+AZ13+BA13+BB13+BC13+BD13+BE13+BF13</f>
        <v>0</v>
      </c>
      <c r="V13" s="96"/>
      <c r="W13" s="96"/>
      <c r="X13" s="96"/>
      <c r="Y13" s="96"/>
      <c r="Z13" s="96"/>
      <c r="AA13" s="96"/>
      <c r="AB13" s="96"/>
      <c r="AC13" s="96"/>
      <c r="AD13" s="96">
        <f>SUM(AE13:AT13)</f>
        <v>0</v>
      </c>
      <c r="AE13" s="96"/>
      <c r="AF13" s="96"/>
      <c r="AG13" s="96"/>
      <c r="AH13" s="96"/>
      <c r="AI13" s="96"/>
      <c r="AJ13" s="96"/>
      <c r="AK13" s="96"/>
      <c r="AL13" s="96"/>
      <c r="AM13" s="96"/>
      <c r="AN13" s="96"/>
      <c r="AO13" s="96"/>
      <c r="AP13" s="96"/>
      <c r="AQ13" s="96"/>
      <c r="AR13" s="96"/>
      <c r="AS13" s="96">
        <v>0</v>
      </c>
      <c r="AT13" s="96"/>
      <c r="AU13" s="96"/>
      <c r="AV13" s="96"/>
      <c r="AW13" s="96"/>
      <c r="AX13" s="96"/>
      <c r="AY13" s="96"/>
      <c r="AZ13" s="96"/>
      <c r="BA13" s="96"/>
      <c r="BB13" s="96"/>
      <c r="BC13" s="96"/>
      <c r="BD13" s="96"/>
      <c r="BE13" s="96"/>
      <c r="BF13" s="96"/>
      <c r="BG13" s="96">
        <f t="shared" ref="BG13:BG28" si="6">BH13+BI13+BJ13</f>
        <v>0</v>
      </c>
      <c r="BH13" s="96"/>
      <c r="BI13" s="96"/>
      <c r="BJ13" s="96"/>
      <c r="BK13" s="104" t="s">
        <v>130</v>
      </c>
      <c r="BL13" s="104" t="s">
        <v>400</v>
      </c>
      <c r="BM13" s="103"/>
      <c r="BN13" s="374" t="s">
        <v>84</v>
      </c>
      <c r="BO13" s="134" t="s">
        <v>369</v>
      </c>
      <c r="BP13" s="375" t="s">
        <v>404</v>
      </c>
      <c r="BQ13" s="102" t="s">
        <v>558</v>
      </c>
      <c r="BR13" s="376"/>
      <c r="BS13" s="377"/>
      <c r="BT13" s="377"/>
      <c r="BU13" s="105" t="s">
        <v>559</v>
      </c>
      <c r="BV13" s="378"/>
      <c r="BW13" s="378"/>
      <c r="BX13" s="378"/>
      <c r="BY13" s="378"/>
      <c r="BZ13" s="378"/>
      <c r="CA13" s="378"/>
      <c r="CB13" s="378"/>
      <c r="CC13" s="378"/>
      <c r="CD13" s="378"/>
      <c r="CE13" s="378"/>
      <c r="CF13" s="378"/>
      <c r="CG13" s="378"/>
      <c r="CH13" s="378"/>
      <c r="CI13" s="378"/>
      <c r="CJ13" s="378"/>
      <c r="CK13" s="378"/>
      <c r="CL13" s="378"/>
      <c r="CM13" s="378"/>
      <c r="CN13" s="378"/>
      <c r="CO13" s="378"/>
      <c r="CP13" s="378"/>
      <c r="CQ13" s="378"/>
    </row>
    <row r="14" spans="1:95" s="337" customFormat="1" ht="114" customHeight="1">
      <c r="A14" s="324">
        <v>2</v>
      </c>
      <c r="B14" s="325" t="s">
        <v>379</v>
      </c>
      <c r="C14" s="326">
        <f t="shared" ref="C14" si="7">D14+E14</f>
        <v>9.9999999999999982</v>
      </c>
      <c r="D14" s="327"/>
      <c r="E14" s="326">
        <f t="shared" ref="E14" si="8">F14+U14+BG14</f>
        <v>9.9999999999999982</v>
      </c>
      <c r="F14" s="326">
        <f t="shared" ref="F14" si="9">G14+K14+L14+M14+R14+S14+T14</f>
        <v>9.759999999999998</v>
      </c>
      <c r="G14" s="326">
        <f t="shared" ref="G14" si="10">H14+I14+J14</f>
        <v>0.29000000000000004</v>
      </c>
      <c r="H14" s="326">
        <v>0.23</v>
      </c>
      <c r="I14" s="326">
        <v>0.06</v>
      </c>
      <c r="J14" s="326"/>
      <c r="K14" s="326">
        <v>8.4499999999999993</v>
      </c>
      <c r="L14" s="326">
        <v>0.98</v>
      </c>
      <c r="M14" s="326">
        <f t="shared" ref="M14" si="11">+N14+O14+P14</f>
        <v>0</v>
      </c>
      <c r="N14" s="326"/>
      <c r="O14" s="326"/>
      <c r="P14" s="326"/>
      <c r="Q14" s="326"/>
      <c r="R14" s="326">
        <v>0.04</v>
      </c>
      <c r="S14" s="326"/>
      <c r="T14" s="326"/>
      <c r="U14" s="326">
        <f t="shared" ref="U14" si="12">V14+W14+X14+Y14+Z14+AA14+AB14+AC14+AD14+AU14+AV14+AW14+AX14+AY14+AZ14+BA14+BB14+BC14+BD14+BE14+BF14</f>
        <v>0.24</v>
      </c>
      <c r="V14" s="326"/>
      <c r="W14" s="326"/>
      <c r="X14" s="326"/>
      <c r="Y14" s="326"/>
      <c r="Z14" s="326"/>
      <c r="AA14" s="326"/>
      <c r="AB14" s="326"/>
      <c r="AC14" s="326"/>
      <c r="AD14" s="326">
        <f t="shared" ref="AD14" si="13">SUM(AE14:AT14)</f>
        <v>0</v>
      </c>
      <c r="AE14" s="326"/>
      <c r="AF14" s="326"/>
      <c r="AG14" s="326"/>
      <c r="AH14" s="326"/>
      <c r="AI14" s="326"/>
      <c r="AJ14" s="326"/>
      <c r="AK14" s="326"/>
      <c r="AL14" s="326"/>
      <c r="AM14" s="326"/>
      <c r="AN14" s="326"/>
      <c r="AO14" s="326"/>
      <c r="AP14" s="326"/>
      <c r="AQ14" s="326"/>
      <c r="AR14" s="326"/>
      <c r="AS14" s="326">
        <v>0</v>
      </c>
      <c r="AT14" s="326"/>
      <c r="AU14" s="326"/>
      <c r="AV14" s="326"/>
      <c r="AW14" s="326"/>
      <c r="AX14" s="326"/>
      <c r="AY14" s="326"/>
      <c r="AZ14" s="326"/>
      <c r="BA14" s="326"/>
      <c r="BB14" s="326"/>
      <c r="BC14" s="326"/>
      <c r="BD14" s="326">
        <v>0.24</v>
      </c>
      <c r="BE14" s="326"/>
      <c r="BF14" s="326"/>
      <c r="BG14" s="326">
        <f t="shared" si="6"/>
        <v>0</v>
      </c>
      <c r="BH14" s="326"/>
      <c r="BI14" s="326"/>
      <c r="BJ14" s="326"/>
      <c r="BK14" s="328" t="s">
        <v>130</v>
      </c>
      <c r="BL14" s="329" t="s">
        <v>316</v>
      </c>
      <c r="BM14" s="329"/>
      <c r="BN14" s="330" t="s">
        <v>84</v>
      </c>
      <c r="BO14" s="331" t="s">
        <v>369</v>
      </c>
      <c r="BP14" s="332" t="s">
        <v>412</v>
      </c>
      <c r="BQ14" s="333" t="s">
        <v>558</v>
      </c>
      <c r="BR14" s="334"/>
      <c r="BS14" s="335"/>
      <c r="BT14" s="335"/>
      <c r="BU14" s="336"/>
      <c r="BV14" s="336"/>
      <c r="BW14" s="336"/>
      <c r="BX14" s="336"/>
      <c r="BY14" s="336"/>
      <c r="BZ14" s="336"/>
      <c r="CA14" s="336" t="s">
        <v>621</v>
      </c>
      <c r="CB14" s="336"/>
      <c r="CC14" s="336"/>
      <c r="CD14" s="336"/>
      <c r="CE14" s="336"/>
      <c r="CF14" s="336"/>
      <c r="CG14" s="336"/>
      <c r="CH14" s="336"/>
      <c r="CI14" s="336"/>
      <c r="CJ14" s="336"/>
      <c r="CK14" s="336"/>
      <c r="CL14" s="336"/>
      <c r="CM14" s="336"/>
      <c r="CN14" s="336"/>
      <c r="CO14" s="336"/>
      <c r="CP14" s="336"/>
      <c r="CQ14" s="336"/>
    </row>
    <row r="15" spans="1:95" s="2" customFormat="1" ht="37.5">
      <c r="A15" s="17" t="s">
        <v>132</v>
      </c>
      <c r="B15" s="14" t="s">
        <v>133</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9"/>
      <c r="BL15" s="9"/>
      <c r="BM15" s="87"/>
      <c r="BN15" s="17"/>
      <c r="BO15" s="86"/>
      <c r="BP15" s="39"/>
      <c r="BQ15" s="86"/>
      <c r="BR15" s="135"/>
      <c r="BS15" s="135"/>
      <c r="BT15" s="135"/>
      <c r="BU15" s="55"/>
      <c r="BV15" s="55"/>
      <c r="BW15" s="55"/>
      <c r="BX15" s="55"/>
      <c r="BY15" s="55"/>
      <c r="BZ15" s="55"/>
      <c r="CA15" s="55"/>
      <c r="CB15" s="55"/>
      <c r="CC15" s="55"/>
      <c r="CD15" s="55"/>
      <c r="CE15" s="55"/>
      <c r="CF15" s="55"/>
      <c r="CG15" s="55"/>
      <c r="CH15" s="55"/>
      <c r="CI15" s="55"/>
      <c r="CJ15" s="55"/>
      <c r="CK15" s="55"/>
      <c r="CL15" s="55"/>
      <c r="CM15" s="55"/>
      <c r="CN15" s="55"/>
      <c r="CO15" s="55"/>
      <c r="CP15" s="55"/>
      <c r="CQ15" s="55"/>
    </row>
    <row r="16" spans="1:95" s="2" customFormat="1" ht="56.25">
      <c r="A16" s="22" t="s">
        <v>134</v>
      </c>
      <c r="B16" s="14" t="s">
        <v>135</v>
      </c>
      <c r="C16" s="15">
        <f t="shared" ref="C16:C27" si="14">D16+E16</f>
        <v>0</v>
      </c>
      <c r="D16" s="15">
        <v>0</v>
      </c>
      <c r="E16" s="15">
        <v>0</v>
      </c>
      <c r="F16" s="19">
        <v>0</v>
      </c>
      <c r="G16" s="15">
        <v>0</v>
      </c>
      <c r="H16" s="19">
        <v>0</v>
      </c>
      <c r="I16" s="19">
        <v>0</v>
      </c>
      <c r="J16" s="19">
        <v>0</v>
      </c>
      <c r="K16" s="15">
        <v>0</v>
      </c>
      <c r="L16" s="15">
        <v>0</v>
      </c>
      <c r="M16" s="19">
        <v>0</v>
      </c>
      <c r="N16" s="19">
        <v>0</v>
      </c>
      <c r="O16" s="19">
        <v>0</v>
      </c>
      <c r="P16" s="15">
        <v>0</v>
      </c>
      <c r="Q16" s="19">
        <v>0</v>
      </c>
      <c r="R16" s="15">
        <v>0</v>
      </c>
      <c r="S16" s="19">
        <v>0</v>
      </c>
      <c r="T16" s="19">
        <v>0</v>
      </c>
      <c r="U16" s="15">
        <v>0</v>
      </c>
      <c r="V16" s="19">
        <v>0</v>
      </c>
      <c r="W16" s="19">
        <v>0</v>
      </c>
      <c r="X16" s="19">
        <v>0</v>
      </c>
      <c r="Y16" s="19">
        <v>0</v>
      </c>
      <c r="Z16" s="19">
        <v>0</v>
      </c>
      <c r="AA16" s="19">
        <v>0</v>
      </c>
      <c r="AB16" s="19">
        <v>0</v>
      </c>
      <c r="AC16" s="19">
        <v>0</v>
      </c>
      <c r="AD16" s="19">
        <v>0</v>
      </c>
      <c r="AE16" s="19">
        <v>0</v>
      </c>
      <c r="AF16" s="19">
        <v>0</v>
      </c>
      <c r="AG16" s="19">
        <v>0</v>
      </c>
      <c r="AH16" s="19">
        <v>0</v>
      </c>
      <c r="AI16" s="19">
        <v>0</v>
      </c>
      <c r="AJ16" s="19">
        <v>0</v>
      </c>
      <c r="AK16" s="19">
        <v>0</v>
      </c>
      <c r="AL16" s="19">
        <v>0</v>
      </c>
      <c r="AM16" s="19">
        <v>0</v>
      </c>
      <c r="AN16" s="19">
        <v>0</v>
      </c>
      <c r="AO16" s="19">
        <v>0</v>
      </c>
      <c r="AP16" s="19">
        <v>0</v>
      </c>
      <c r="AQ16" s="19">
        <v>0</v>
      </c>
      <c r="AR16" s="19">
        <v>0</v>
      </c>
      <c r="AS16" s="19">
        <v>0</v>
      </c>
      <c r="AT16" s="19">
        <v>0</v>
      </c>
      <c r="AU16" s="19">
        <v>0</v>
      </c>
      <c r="AV16" s="19">
        <v>0</v>
      </c>
      <c r="AW16" s="19">
        <v>0</v>
      </c>
      <c r="AX16" s="19">
        <v>0</v>
      </c>
      <c r="AY16" s="19">
        <v>0</v>
      </c>
      <c r="AZ16" s="19">
        <v>0</v>
      </c>
      <c r="BA16" s="19">
        <v>0</v>
      </c>
      <c r="BB16" s="19">
        <v>0</v>
      </c>
      <c r="BC16" s="19">
        <v>0</v>
      </c>
      <c r="BD16" s="19">
        <v>0</v>
      </c>
      <c r="BE16" s="19">
        <v>0</v>
      </c>
      <c r="BF16" s="19">
        <v>0</v>
      </c>
      <c r="BG16" s="1">
        <f t="shared" si="6"/>
        <v>0</v>
      </c>
      <c r="BH16" s="19">
        <v>0</v>
      </c>
      <c r="BI16" s="19">
        <v>0</v>
      </c>
      <c r="BJ16" s="19">
        <v>0</v>
      </c>
      <c r="BK16" s="20"/>
      <c r="BL16" s="9"/>
      <c r="BM16" s="87"/>
      <c r="BN16" s="22"/>
      <c r="BO16" s="86"/>
      <c r="BP16" s="39"/>
      <c r="BQ16" s="86"/>
      <c r="BR16" s="135"/>
      <c r="BS16" s="135"/>
      <c r="BT16" s="135"/>
      <c r="BU16" s="55"/>
      <c r="BV16" s="55"/>
      <c r="BW16" s="55"/>
      <c r="BX16" s="55"/>
      <c r="BY16" s="55"/>
      <c r="BZ16" s="55"/>
      <c r="CA16" s="55"/>
      <c r="CB16" s="55"/>
      <c r="CC16" s="55"/>
      <c r="CD16" s="55"/>
      <c r="CE16" s="55"/>
      <c r="CF16" s="55"/>
      <c r="CG16" s="55"/>
      <c r="CH16" s="55"/>
      <c r="CI16" s="55"/>
      <c r="CJ16" s="55"/>
      <c r="CK16" s="55"/>
      <c r="CL16" s="55"/>
      <c r="CM16" s="55"/>
      <c r="CN16" s="55"/>
      <c r="CO16" s="55"/>
      <c r="CP16" s="55"/>
      <c r="CQ16" s="55"/>
    </row>
    <row r="17" spans="1:101" s="2" customFormat="1" ht="75">
      <c r="A17" s="9" t="s">
        <v>136</v>
      </c>
      <c r="B17" s="14" t="s">
        <v>137</v>
      </c>
      <c r="C17" s="15">
        <f t="shared" si="14"/>
        <v>0</v>
      </c>
      <c r="D17" s="16"/>
      <c r="E17" s="18">
        <v>0</v>
      </c>
      <c r="F17" s="5">
        <v>0</v>
      </c>
      <c r="G17" s="18">
        <v>0</v>
      </c>
      <c r="H17" s="5"/>
      <c r="I17" s="5"/>
      <c r="J17" s="5"/>
      <c r="K17" s="18"/>
      <c r="L17" s="18"/>
      <c r="M17" s="5">
        <v>0</v>
      </c>
      <c r="N17" s="5"/>
      <c r="O17" s="5"/>
      <c r="P17" s="18"/>
      <c r="Q17" s="5"/>
      <c r="R17" s="18"/>
      <c r="S17" s="5"/>
      <c r="T17" s="5"/>
      <c r="U17" s="18">
        <v>0</v>
      </c>
      <c r="V17" s="5"/>
      <c r="W17" s="5"/>
      <c r="X17" s="5"/>
      <c r="Y17" s="5"/>
      <c r="Z17" s="5"/>
      <c r="AA17" s="5"/>
      <c r="AB17" s="5"/>
      <c r="AC17" s="5"/>
      <c r="AD17" s="5">
        <v>0</v>
      </c>
      <c r="AE17" s="5"/>
      <c r="AF17" s="5"/>
      <c r="AG17" s="5"/>
      <c r="AH17" s="5"/>
      <c r="AI17" s="5"/>
      <c r="AJ17" s="5"/>
      <c r="AK17" s="5"/>
      <c r="AL17" s="5"/>
      <c r="AM17" s="5"/>
      <c r="AN17" s="5"/>
      <c r="AO17" s="5"/>
      <c r="AP17" s="5"/>
      <c r="AQ17" s="5"/>
      <c r="AR17" s="5"/>
      <c r="AS17" s="5">
        <v>0</v>
      </c>
      <c r="AT17" s="5"/>
      <c r="AU17" s="5"/>
      <c r="AV17" s="5"/>
      <c r="AW17" s="5"/>
      <c r="AX17" s="5"/>
      <c r="AY17" s="5"/>
      <c r="AZ17" s="5"/>
      <c r="BA17" s="5"/>
      <c r="BB17" s="5"/>
      <c r="BC17" s="5"/>
      <c r="BD17" s="5"/>
      <c r="BE17" s="5"/>
      <c r="BF17" s="5"/>
      <c r="BG17" s="1">
        <f t="shared" si="6"/>
        <v>0</v>
      </c>
      <c r="BH17" s="5"/>
      <c r="BI17" s="5"/>
      <c r="BJ17" s="5"/>
      <c r="BK17" s="20"/>
      <c r="BL17" s="9"/>
      <c r="BM17" s="87"/>
      <c r="BN17" s="9"/>
      <c r="BO17" s="86"/>
      <c r="BP17" s="39"/>
      <c r="BQ17" s="86"/>
      <c r="BR17" s="135"/>
      <c r="BS17" s="135"/>
      <c r="BT17" s="135"/>
      <c r="BU17" s="55"/>
      <c r="BV17" s="55"/>
      <c r="BW17" s="55"/>
      <c r="BX17" s="55"/>
      <c r="BY17" s="55"/>
      <c r="BZ17" s="55"/>
      <c r="CA17" s="55"/>
      <c r="CB17" s="55"/>
      <c r="CC17" s="55"/>
      <c r="CD17" s="55"/>
      <c r="CE17" s="55"/>
      <c r="CF17" s="55"/>
      <c r="CG17" s="55"/>
      <c r="CH17" s="55"/>
      <c r="CI17" s="55"/>
      <c r="CJ17" s="55"/>
      <c r="CK17" s="55"/>
      <c r="CL17" s="55"/>
      <c r="CM17" s="55"/>
      <c r="CN17" s="55"/>
      <c r="CO17" s="55"/>
      <c r="CP17" s="55"/>
      <c r="CQ17" s="55"/>
    </row>
    <row r="18" spans="1:101" s="2" customFormat="1" ht="56.25">
      <c r="A18" s="9" t="s">
        <v>138</v>
      </c>
      <c r="B18" s="14" t="s">
        <v>139</v>
      </c>
      <c r="C18" s="15">
        <f t="shared" si="14"/>
        <v>0</v>
      </c>
      <c r="D18" s="16"/>
      <c r="E18" s="18">
        <v>0</v>
      </c>
      <c r="F18" s="5">
        <v>0</v>
      </c>
      <c r="G18" s="18">
        <v>0</v>
      </c>
      <c r="H18" s="5"/>
      <c r="I18" s="5"/>
      <c r="J18" s="5"/>
      <c r="K18" s="18"/>
      <c r="L18" s="18"/>
      <c r="M18" s="5">
        <v>0</v>
      </c>
      <c r="N18" s="5"/>
      <c r="O18" s="5"/>
      <c r="P18" s="18"/>
      <c r="Q18" s="5"/>
      <c r="R18" s="18"/>
      <c r="S18" s="5"/>
      <c r="T18" s="5"/>
      <c r="U18" s="18">
        <v>0</v>
      </c>
      <c r="V18" s="5"/>
      <c r="W18" s="5"/>
      <c r="X18" s="5"/>
      <c r="Y18" s="5"/>
      <c r="Z18" s="5"/>
      <c r="AA18" s="5"/>
      <c r="AB18" s="5"/>
      <c r="AC18" s="5"/>
      <c r="AD18" s="5">
        <v>0</v>
      </c>
      <c r="AE18" s="5"/>
      <c r="AF18" s="5"/>
      <c r="AG18" s="5"/>
      <c r="AH18" s="5"/>
      <c r="AI18" s="5"/>
      <c r="AJ18" s="5"/>
      <c r="AK18" s="5"/>
      <c r="AL18" s="5"/>
      <c r="AM18" s="5"/>
      <c r="AN18" s="5"/>
      <c r="AO18" s="5"/>
      <c r="AP18" s="5"/>
      <c r="AQ18" s="5"/>
      <c r="AR18" s="5"/>
      <c r="AS18" s="5">
        <v>0</v>
      </c>
      <c r="AT18" s="5"/>
      <c r="AU18" s="5"/>
      <c r="AV18" s="5"/>
      <c r="AW18" s="5"/>
      <c r="AX18" s="5"/>
      <c r="AY18" s="5"/>
      <c r="AZ18" s="5"/>
      <c r="BA18" s="5"/>
      <c r="BB18" s="5"/>
      <c r="BC18" s="5"/>
      <c r="BD18" s="5"/>
      <c r="BE18" s="5"/>
      <c r="BF18" s="5"/>
      <c r="BG18" s="1">
        <f t="shared" si="6"/>
        <v>0</v>
      </c>
      <c r="BH18" s="5"/>
      <c r="BI18" s="5"/>
      <c r="BJ18" s="5"/>
      <c r="BK18" s="21"/>
      <c r="BL18" s="73"/>
      <c r="BM18" s="87"/>
      <c r="BN18" s="9"/>
      <c r="BO18" s="86"/>
      <c r="BP18" s="39"/>
      <c r="BQ18" s="86"/>
      <c r="BR18" s="135"/>
      <c r="BS18" s="135"/>
      <c r="BT18" s="135"/>
      <c r="BU18" s="55"/>
      <c r="BV18" s="55"/>
      <c r="BW18" s="55"/>
      <c r="BX18" s="55"/>
      <c r="BY18" s="55"/>
      <c r="BZ18" s="55"/>
      <c r="CA18" s="55"/>
      <c r="CB18" s="55"/>
      <c r="CC18" s="55"/>
      <c r="CD18" s="55"/>
      <c r="CE18" s="55"/>
      <c r="CF18" s="55"/>
      <c r="CG18" s="55"/>
      <c r="CH18" s="55"/>
      <c r="CI18" s="55"/>
      <c r="CJ18" s="55"/>
      <c r="CK18" s="55"/>
      <c r="CL18" s="55"/>
      <c r="CM18" s="55"/>
      <c r="CN18" s="55"/>
      <c r="CO18" s="55"/>
      <c r="CP18" s="55"/>
      <c r="CQ18" s="55"/>
    </row>
    <row r="19" spans="1:101" s="2" customFormat="1">
      <c r="A19" s="13">
        <v>2</v>
      </c>
      <c r="B19" s="84" t="s">
        <v>140</v>
      </c>
      <c r="C19" s="15" t="e">
        <f t="shared" si="14"/>
        <v>#REF!</v>
      </c>
      <c r="D19" s="32">
        <f t="shared" ref="D19:AI19" si="15">D20+D86+D111</f>
        <v>9.4500000000000011</v>
      </c>
      <c r="E19" s="32" t="e">
        <f t="shared" si="15"/>
        <v>#REF!</v>
      </c>
      <c r="F19" s="32" t="e">
        <f t="shared" si="15"/>
        <v>#REF!</v>
      </c>
      <c r="G19" s="32" t="e">
        <f t="shared" si="15"/>
        <v>#REF!</v>
      </c>
      <c r="H19" s="32" t="e">
        <f t="shared" si="15"/>
        <v>#REF!</v>
      </c>
      <c r="I19" s="32" t="e">
        <f t="shared" si="15"/>
        <v>#REF!</v>
      </c>
      <c r="J19" s="32" t="e">
        <f t="shared" si="15"/>
        <v>#REF!</v>
      </c>
      <c r="K19" s="32" t="e">
        <f t="shared" si="15"/>
        <v>#REF!</v>
      </c>
      <c r="L19" s="32" t="e">
        <f t="shared" si="15"/>
        <v>#REF!</v>
      </c>
      <c r="M19" s="32" t="e">
        <f t="shared" si="15"/>
        <v>#REF!</v>
      </c>
      <c r="N19" s="32" t="e">
        <f t="shared" si="15"/>
        <v>#REF!</v>
      </c>
      <c r="O19" s="32" t="e">
        <f t="shared" si="15"/>
        <v>#REF!</v>
      </c>
      <c r="P19" s="32" t="e">
        <f t="shared" si="15"/>
        <v>#REF!</v>
      </c>
      <c r="Q19" s="32" t="e">
        <f t="shared" si="15"/>
        <v>#REF!</v>
      </c>
      <c r="R19" s="32" t="e">
        <f t="shared" si="15"/>
        <v>#REF!</v>
      </c>
      <c r="S19" s="32" t="e">
        <f t="shared" si="15"/>
        <v>#REF!</v>
      </c>
      <c r="T19" s="32" t="e">
        <f t="shared" si="15"/>
        <v>#REF!</v>
      </c>
      <c r="U19" s="32" t="e">
        <f t="shared" si="15"/>
        <v>#REF!</v>
      </c>
      <c r="V19" s="32" t="e">
        <f t="shared" si="15"/>
        <v>#REF!</v>
      </c>
      <c r="W19" s="32" t="e">
        <f t="shared" si="15"/>
        <v>#REF!</v>
      </c>
      <c r="X19" s="32" t="e">
        <f t="shared" si="15"/>
        <v>#REF!</v>
      </c>
      <c r="Y19" s="32" t="e">
        <f t="shared" si="15"/>
        <v>#REF!</v>
      </c>
      <c r="Z19" s="32" t="e">
        <f t="shared" si="15"/>
        <v>#REF!</v>
      </c>
      <c r="AA19" s="32" t="e">
        <f t="shared" si="15"/>
        <v>#REF!</v>
      </c>
      <c r="AB19" s="32" t="e">
        <f t="shared" si="15"/>
        <v>#REF!</v>
      </c>
      <c r="AC19" s="32" t="e">
        <f t="shared" si="15"/>
        <v>#REF!</v>
      </c>
      <c r="AD19" s="32" t="e">
        <f t="shared" si="15"/>
        <v>#REF!</v>
      </c>
      <c r="AE19" s="32" t="e">
        <f t="shared" si="15"/>
        <v>#REF!</v>
      </c>
      <c r="AF19" s="32" t="e">
        <f t="shared" si="15"/>
        <v>#REF!</v>
      </c>
      <c r="AG19" s="32" t="e">
        <f t="shared" si="15"/>
        <v>#REF!</v>
      </c>
      <c r="AH19" s="32" t="e">
        <f t="shared" si="15"/>
        <v>#REF!</v>
      </c>
      <c r="AI19" s="32" t="e">
        <f t="shared" si="15"/>
        <v>#REF!</v>
      </c>
      <c r="AJ19" s="32" t="e">
        <f t="shared" ref="AJ19:BF19" si="16">AJ20+AJ86+AJ111</f>
        <v>#REF!</v>
      </c>
      <c r="AK19" s="32" t="e">
        <f t="shared" si="16"/>
        <v>#REF!</v>
      </c>
      <c r="AL19" s="32" t="e">
        <f t="shared" si="16"/>
        <v>#REF!</v>
      </c>
      <c r="AM19" s="32" t="e">
        <f t="shared" si="16"/>
        <v>#REF!</v>
      </c>
      <c r="AN19" s="32" t="e">
        <f t="shared" si="16"/>
        <v>#REF!</v>
      </c>
      <c r="AO19" s="32" t="e">
        <f t="shared" si="16"/>
        <v>#REF!</v>
      </c>
      <c r="AP19" s="32" t="e">
        <f t="shared" si="16"/>
        <v>#REF!</v>
      </c>
      <c r="AQ19" s="32" t="e">
        <f t="shared" si="16"/>
        <v>#REF!</v>
      </c>
      <c r="AR19" s="32" t="e">
        <f t="shared" si="16"/>
        <v>#REF!</v>
      </c>
      <c r="AS19" s="32" t="e">
        <f t="shared" si="16"/>
        <v>#REF!</v>
      </c>
      <c r="AT19" s="32" t="e">
        <f t="shared" si="16"/>
        <v>#REF!</v>
      </c>
      <c r="AU19" s="32" t="e">
        <f t="shared" si="16"/>
        <v>#REF!</v>
      </c>
      <c r="AV19" s="32" t="e">
        <f t="shared" si="16"/>
        <v>#REF!</v>
      </c>
      <c r="AW19" s="32" t="e">
        <f t="shared" si="16"/>
        <v>#REF!</v>
      </c>
      <c r="AX19" s="32" t="e">
        <f t="shared" si="16"/>
        <v>#REF!</v>
      </c>
      <c r="AY19" s="32" t="e">
        <f t="shared" si="16"/>
        <v>#REF!</v>
      </c>
      <c r="AZ19" s="32" t="e">
        <f t="shared" si="16"/>
        <v>#REF!</v>
      </c>
      <c r="BA19" s="32" t="e">
        <f t="shared" si="16"/>
        <v>#REF!</v>
      </c>
      <c r="BB19" s="32" t="e">
        <f t="shared" si="16"/>
        <v>#REF!</v>
      </c>
      <c r="BC19" s="32" t="e">
        <f t="shared" si="16"/>
        <v>#REF!</v>
      </c>
      <c r="BD19" s="32" t="e">
        <f t="shared" si="16"/>
        <v>#REF!</v>
      </c>
      <c r="BE19" s="32" t="e">
        <f t="shared" si="16"/>
        <v>#REF!</v>
      </c>
      <c r="BF19" s="32" t="e">
        <f t="shared" si="16"/>
        <v>#REF!</v>
      </c>
      <c r="BG19" s="1" t="e">
        <f t="shared" si="6"/>
        <v>#REF!</v>
      </c>
      <c r="BH19" s="32" t="e">
        <f>BH20+BH86+BH111</f>
        <v>#REF!</v>
      </c>
      <c r="BI19" s="32" t="e">
        <f>BI20+BI86+BI111</f>
        <v>#REF!</v>
      </c>
      <c r="BJ19" s="32" t="e">
        <f>BJ20+BJ86+BJ111</f>
        <v>#REF!</v>
      </c>
      <c r="BK19" s="9"/>
      <c r="BL19" s="9"/>
      <c r="BM19" s="87"/>
      <c r="BN19" s="13"/>
      <c r="BO19" s="129"/>
      <c r="BP19" s="39"/>
      <c r="BQ19" s="129"/>
      <c r="BR19" s="135"/>
      <c r="BS19" s="135"/>
      <c r="BT19" s="135"/>
      <c r="BU19" s="55"/>
      <c r="BV19" s="55"/>
      <c r="BW19" s="55"/>
      <c r="BX19" s="55"/>
      <c r="BY19" s="55"/>
      <c r="BZ19" s="55"/>
      <c r="CA19" s="55"/>
      <c r="CB19" s="55"/>
      <c r="CC19" s="55"/>
      <c r="CD19" s="55"/>
      <c r="CE19" s="55"/>
      <c r="CF19" s="55"/>
      <c r="CG19" s="55"/>
      <c r="CH19" s="55"/>
      <c r="CI19" s="55"/>
      <c r="CJ19" s="55"/>
      <c r="CK19" s="55"/>
      <c r="CL19" s="55"/>
      <c r="CM19" s="55"/>
      <c r="CN19" s="55"/>
      <c r="CO19" s="55"/>
      <c r="CP19" s="55"/>
      <c r="CQ19" s="55"/>
    </row>
    <row r="20" spans="1:101" s="3" customFormat="1" ht="56.25">
      <c r="A20" s="179" t="s">
        <v>141</v>
      </c>
      <c r="B20" s="84" t="s">
        <v>142</v>
      </c>
      <c r="C20" s="18" t="e">
        <f t="shared" si="14"/>
        <v>#REF!</v>
      </c>
      <c r="D20" s="180">
        <f t="shared" ref="D20:AI20" si="17">D21+D27</f>
        <v>9.4</v>
      </c>
      <c r="E20" s="180" t="e">
        <f t="shared" si="17"/>
        <v>#REF!</v>
      </c>
      <c r="F20" s="180" t="e">
        <f t="shared" si="17"/>
        <v>#REF!</v>
      </c>
      <c r="G20" s="180" t="e">
        <f t="shared" si="17"/>
        <v>#REF!</v>
      </c>
      <c r="H20" s="180" t="e">
        <f t="shared" si="17"/>
        <v>#REF!</v>
      </c>
      <c r="I20" s="180" t="e">
        <f t="shared" si="17"/>
        <v>#REF!</v>
      </c>
      <c r="J20" s="180" t="e">
        <f t="shared" si="17"/>
        <v>#REF!</v>
      </c>
      <c r="K20" s="180" t="e">
        <f t="shared" si="17"/>
        <v>#REF!</v>
      </c>
      <c r="L20" s="180" t="e">
        <f t="shared" si="17"/>
        <v>#REF!</v>
      </c>
      <c r="M20" s="180" t="e">
        <f t="shared" si="17"/>
        <v>#REF!</v>
      </c>
      <c r="N20" s="180" t="e">
        <f t="shared" si="17"/>
        <v>#REF!</v>
      </c>
      <c r="O20" s="180" t="e">
        <f t="shared" si="17"/>
        <v>#REF!</v>
      </c>
      <c r="P20" s="180" t="e">
        <f t="shared" si="17"/>
        <v>#REF!</v>
      </c>
      <c r="Q20" s="180" t="e">
        <f t="shared" si="17"/>
        <v>#REF!</v>
      </c>
      <c r="R20" s="180" t="e">
        <f t="shared" si="17"/>
        <v>#REF!</v>
      </c>
      <c r="S20" s="180" t="e">
        <f t="shared" si="17"/>
        <v>#REF!</v>
      </c>
      <c r="T20" s="180" t="e">
        <f t="shared" si="17"/>
        <v>#REF!</v>
      </c>
      <c r="U20" s="180" t="e">
        <f t="shared" si="17"/>
        <v>#REF!</v>
      </c>
      <c r="V20" s="180" t="e">
        <f t="shared" si="17"/>
        <v>#REF!</v>
      </c>
      <c r="W20" s="180" t="e">
        <f t="shared" si="17"/>
        <v>#REF!</v>
      </c>
      <c r="X20" s="180" t="e">
        <f t="shared" si="17"/>
        <v>#REF!</v>
      </c>
      <c r="Y20" s="180" t="e">
        <f t="shared" si="17"/>
        <v>#REF!</v>
      </c>
      <c r="Z20" s="180" t="e">
        <f t="shared" si="17"/>
        <v>#REF!</v>
      </c>
      <c r="AA20" s="180" t="e">
        <f t="shared" si="17"/>
        <v>#REF!</v>
      </c>
      <c r="AB20" s="180" t="e">
        <f t="shared" si="17"/>
        <v>#REF!</v>
      </c>
      <c r="AC20" s="180" t="e">
        <f t="shared" si="17"/>
        <v>#REF!</v>
      </c>
      <c r="AD20" s="180" t="e">
        <f t="shared" si="17"/>
        <v>#REF!</v>
      </c>
      <c r="AE20" s="180" t="e">
        <f t="shared" si="17"/>
        <v>#REF!</v>
      </c>
      <c r="AF20" s="180" t="e">
        <f t="shared" si="17"/>
        <v>#REF!</v>
      </c>
      <c r="AG20" s="180" t="e">
        <f t="shared" si="17"/>
        <v>#REF!</v>
      </c>
      <c r="AH20" s="180" t="e">
        <f t="shared" si="17"/>
        <v>#REF!</v>
      </c>
      <c r="AI20" s="180" t="e">
        <f t="shared" si="17"/>
        <v>#REF!</v>
      </c>
      <c r="AJ20" s="180" t="e">
        <f t="shared" ref="AJ20:BF20" si="18">AJ21+AJ27</f>
        <v>#REF!</v>
      </c>
      <c r="AK20" s="180" t="e">
        <f t="shared" si="18"/>
        <v>#REF!</v>
      </c>
      <c r="AL20" s="180" t="e">
        <f t="shared" si="18"/>
        <v>#REF!</v>
      </c>
      <c r="AM20" s="180" t="e">
        <f t="shared" si="18"/>
        <v>#REF!</v>
      </c>
      <c r="AN20" s="180" t="e">
        <f t="shared" si="18"/>
        <v>#REF!</v>
      </c>
      <c r="AO20" s="180" t="e">
        <f t="shared" si="18"/>
        <v>#REF!</v>
      </c>
      <c r="AP20" s="180" t="e">
        <f t="shared" si="18"/>
        <v>#REF!</v>
      </c>
      <c r="AQ20" s="180" t="e">
        <f t="shared" si="18"/>
        <v>#REF!</v>
      </c>
      <c r="AR20" s="180" t="e">
        <f t="shared" si="18"/>
        <v>#REF!</v>
      </c>
      <c r="AS20" s="180" t="e">
        <f t="shared" si="18"/>
        <v>#REF!</v>
      </c>
      <c r="AT20" s="180" t="e">
        <f t="shared" si="18"/>
        <v>#REF!</v>
      </c>
      <c r="AU20" s="180" t="e">
        <f t="shared" si="18"/>
        <v>#REF!</v>
      </c>
      <c r="AV20" s="180" t="e">
        <f t="shared" si="18"/>
        <v>#REF!</v>
      </c>
      <c r="AW20" s="180" t="e">
        <f t="shared" si="18"/>
        <v>#REF!</v>
      </c>
      <c r="AX20" s="180" t="e">
        <f t="shared" si="18"/>
        <v>#REF!</v>
      </c>
      <c r="AY20" s="180" t="e">
        <f t="shared" si="18"/>
        <v>#REF!</v>
      </c>
      <c r="AZ20" s="180" t="e">
        <f t="shared" si="18"/>
        <v>#REF!</v>
      </c>
      <c r="BA20" s="180" t="e">
        <f t="shared" si="18"/>
        <v>#REF!</v>
      </c>
      <c r="BB20" s="180" t="e">
        <f t="shared" si="18"/>
        <v>#REF!</v>
      </c>
      <c r="BC20" s="180" t="e">
        <f t="shared" si="18"/>
        <v>#REF!</v>
      </c>
      <c r="BD20" s="180" t="e">
        <f t="shared" si="18"/>
        <v>#REF!</v>
      </c>
      <c r="BE20" s="180" t="e">
        <f t="shared" si="18"/>
        <v>#REF!</v>
      </c>
      <c r="BF20" s="180" t="e">
        <f t="shared" si="18"/>
        <v>#REF!</v>
      </c>
      <c r="BG20" s="58" t="e">
        <f t="shared" si="6"/>
        <v>#REF!</v>
      </c>
      <c r="BH20" s="180" t="e">
        <f>BH21+BH27</f>
        <v>#REF!</v>
      </c>
      <c r="BI20" s="180" t="e">
        <f>BI21+BI27</f>
        <v>#REF!</v>
      </c>
      <c r="BJ20" s="180" t="e">
        <f>BJ21+BJ27</f>
        <v>#REF!</v>
      </c>
      <c r="BK20" s="9"/>
      <c r="BL20" s="9"/>
      <c r="BM20" s="93"/>
      <c r="BN20" s="179"/>
      <c r="BO20" s="181"/>
      <c r="BP20" s="128"/>
      <c r="BQ20" s="181"/>
      <c r="BR20" s="207"/>
      <c r="BS20" s="207"/>
      <c r="BT20" s="207"/>
      <c r="BU20" s="69"/>
      <c r="BV20" s="69"/>
      <c r="BW20" s="69"/>
      <c r="BX20" s="69"/>
      <c r="BY20" s="69"/>
      <c r="BZ20" s="69"/>
      <c r="CA20" s="69"/>
      <c r="CB20" s="69"/>
      <c r="CC20" s="69"/>
      <c r="CD20" s="69"/>
      <c r="CE20" s="69"/>
      <c r="CF20" s="69"/>
      <c r="CG20" s="69"/>
      <c r="CH20" s="69"/>
      <c r="CI20" s="69"/>
      <c r="CJ20" s="69"/>
      <c r="CK20" s="69"/>
      <c r="CL20" s="69"/>
      <c r="CM20" s="69"/>
      <c r="CN20" s="69"/>
      <c r="CO20" s="69"/>
      <c r="CP20" s="69"/>
      <c r="CQ20" s="69"/>
    </row>
    <row r="21" spans="1:101" s="2" customFormat="1">
      <c r="A21" s="16" t="s">
        <v>143</v>
      </c>
      <c r="B21" s="23" t="s">
        <v>10</v>
      </c>
      <c r="C21" s="15">
        <f t="shared" si="14"/>
        <v>109.5</v>
      </c>
      <c r="D21" s="32">
        <f>D23</f>
        <v>0</v>
      </c>
      <c r="E21" s="32">
        <f>E23</f>
        <v>109.5</v>
      </c>
      <c r="F21" s="32">
        <f>F23</f>
        <v>109.5</v>
      </c>
      <c r="G21" s="58">
        <f t="shared" ref="G21:G28" si="19">H21+I21+J21</f>
        <v>0</v>
      </c>
      <c r="H21" s="32">
        <f t="shared" ref="H21:T21" si="20">H23</f>
        <v>0</v>
      </c>
      <c r="I21" s="32">
        <f t="shared" si="20"/>
        <v>0</v>
      </c>
      <c r="J21" s="32">
        <f t="shared" si="20"/>
        <v>0</v>
      </c>
      <c r="K21" s="32">
        <f t="shared" si="20"/>
        <v>64.2</v>
      </c>
      <c r="L21" s="32">
        <f t="shared" si="20"/>
        <v>45.3</v>
      </c>
      <c r="M21" s="32">
        <f t="shared" si="20"/>
        <v>0</v>
      </c>
      <c r="N21" s="32">
        <f t="shared" si="20"/>
        <v>0</v>
      </c>
      <c r="O21" s="32">
        <f t="shared" si="20"/>
        <v>0</v>
      </c>
      <c r="P21" s="32">
        <f t="shared" si="20"/>
        <v>0</v>
      </c>
      <c r="Q21" s="32">
        <f t="shared" si="20"/>
        <v>0</v>
      </c>
      <c r="R21" s="32">
        <f t="shared" si="20"/>
        <v>0</v>
      </c>
      <c r="S21" s="32">
        <f t="shared" si="20"/>
        <v>0</v>
      </c>
      <c r="T21" s="32">
        <f t="shared" si="20"/>
        <v>0</v>
      </c>
      <c r="U21" s="58">
        <f t="shared" ref="U21:U28" si="21">V21+W21+X21+Y21+Z21+AA21+AB21+AC21+AD21+AU21+AV21+AW21+AX21+AY21+AZ21+BA21+BB21+BC21+BD21+BE21+BF21</f>
        <v>0</v>
      </c>
      <c r="V21" s="32">
        <f t="shared" ref="V21:BF21" si="22">V23</f>
        <v>0</v>
      </c>
      <c r="W21" s="32">
        <f t="shared" si="22"/>
        <v>0</v>
      </c>
      <c r="X21" s="32">
        <f t="shared" si="22"/>
        <v>0</v>
      </c>
      <c r="Y21" s="32">
        <f t="shared" si="22"/>
        <v>0</v>
      </c>
      <c r="Z21" s="32">
        <f t="shared" si="22"/>
        <v>0</v>
      </c>
      <c r="AA21" s="32">
        <f t="shared" si="22"/>
        <v>0</v>
      </c>
      <c r="AB21" s="32">
        <f t="shared" si="22"/>
        <v>0</v>
      </c>
      <c r="AC21" s="32">
        <f t="shared" si="22"/>
        <v>0</v>
      </c>
      <c r="AD21" s="32">
        <f t="shared" si="22"/>
        <v>0</v>
      </c>
      <c r="AE21" s="32">
        <f t="shared" si="22"/>
        <v>0</v>
      </c>
      <c r="AF21" s="32">
        <f t="shared" si="22"/>
        <v>0</v>
      </c>
      <c r="AG21" s="32">
        <f t="shared" si="22"/>
        <v>0</v>
      </c>
      <c r="AH21" s="32">
        <f t="shared" si="22"/>
        <v>0</v>
      </c>
      <c r="AI21" s="32">
        <f t="shared" si="22"/>
        <v>0</v>
      </c>
      <c r="AJ21" s="32">
        <f t="shared" si="22"/>
        <v>0</v>
      </c>
      <c r="AK21" s="32">
        <f t="shared" si="22"/>
        <v>0</v>
      </c>
      <c r="AL21" s="32">
        <f t="shared" si="22"/>
        <v>0</v>
      </c>
      <c r="AM21" s="32">
        <f t="shared" si="22"/>
        <v>0</v>
      </c>
      <c r="AN21" s="32">
        <f t="shared" si="22"/>
        <v>0</v>
      </c>
      <c r="AO21" s="32">
        <f t="shared" si="22"/>
        <v>0</v>
      </c>
      <c r="AP21" s="32">
        <f t="shared" si="22"/>
        <v>0</v>
      </c>
      <c r="AQ21" s="32">
        <f t="shared" si="22"/>
        <v>0</v>
      </c>
      <c r="AR21" s="32">
        <f t="shared" si="22"/>
        <v>0</v>
      </c>
      <c r="AS21" s="32">
        <f t="shared" si="22"/>
        <v>0</v>
      </c>
      <c r="AT21" s="32">
        <f t="shared" si="22"/>
        <v>0</v>
      </c>
      <c r="AU21" s="32">
        <f t="shared" si="22"/>
        <v>0</v>
      </c>
      <c r="AV21" s="32">
        <f t="shared" si="22"/>
        <v>0</v>
      </c>
      <c r="AW21" s="32">
        <f t="shared" si="22"/>
        <v>0</v>
      </c>
      <c r="AX21" s="32">
        <f t="shared" si="22"/>
        <v>0</v>
      </c>
      <c r="AY21" s="32">
        <f t="shared" si="22"/>
        <v>0</v>
      </c>
      <c r="AZ21" s="32">
        <f t="shared" si="22"/>
        <v>0</v>
      </c>
      <c r="BA21" s="32">
        <f t="shared" si="22"/>
        <v>0</v>
      </c>
      <c r="BB21" s="32">
        <f t="shared" si="22"/>
        <v>0</v>
      </c>
      <c r="BC21" s="32">
        <f t="shared" si="22"/>
        <v>0</v>
      </c>
      <c r="BD21" s="32">
        <f t="shared" si="22"/>
        <v>0</v>
      </c>
      <c r="BE21" s="32">
        <f t="shared" si="22"/>
        <v>0</v>
      </c>
      <c r="BF21" s="32">
        <f t="shared" si="22"/>
        <v>0</v>
      </c>
      <c r="BG21" s="1">
        <f t="shared" si="6"/>
        <v>0</v>
      </c>
      <c r="BH21" s="32">
        <f>BH23</f>
        <v>0</v>
      </c>
      <c r="BI21" s="32">
        <f>BI23</f>
        <v>0</v>
      </c>
      <c r="BJ21" s="32">
        <f>BJ23</f>
        <v>0</v>
      </c>
      <c r="BK21" s="9"/>
      <c r="BL21" s="9"/>
      <c r="BM21" s="87"/>
      <c r="BN21" s="16"/>
      <c r="BO21" s="86"/>
      <c r="BP21" s="39"/>
      <c r="BQ21" s="86"/>
      <c r="BR21" s="135"/>
      <c r="BS21" s="135"/>
      <c r="BT21" s="135"/>
      <c r="BU21" s="55"/>
      <c r="BV21" s="55"/>
      <c r="BW21" s="55"/>
      <c r="BX21" s="55"/>
      <c r="BY21" s="55"/>
      <c r="BZ21" s="55"/>
      <c r="CA21" s="55"/>
      <c r="CB21" s="55"/>
      <c r="CC21" s="55"/>
      <c r="CD21" s="55"/>
      <c r="CE21" s="55"/>
      <c r="CF21" s="55"/>
      <c r="CG21" s="55"/>
      <c r="CH21" s="55"/>
      <c r="CI21" s="55"/>
      <c r="CJ21" s="55"/>
      <c r="CK21" s="55"/>
      <c r="CL21" s="55"/>
      <c r="CM21" s="55"/>
      <c r="CN21" s="55"/>
      <c r="CO21" s="55"/>
      <c r="CP21" s="55"/>
      <c r="CQ21" s="55"/>
    </row>
    <row r="22" spans="1:101" s="2" customFormat="1">
      <c r="A22" s="16" t="s">
        <v>144</v>
      </c>
      <c r="B22" s="23" t="s">
        <v>50</v>
      </c>
      <c r="C22" s="15">
        <f t="shared" si="14"/>
        <v>0</v>
      </c>
      <c r="D22" s="16"/>
      <c r="E22" s="18">
        <v>0</v>
      </c>
      <c r="F22" s="5">
        <v>0</v>
      </c>
      <c r="G22" s="58">
        <f t="shared" si="19"/>
        <v>0</v>
      </c>
      <c r="H22" s="5"/>
      <c r="I22" s="5"/>
      <c r="J22" s="5"/>
      <c r="K22" s="18"/>
      <c r="L22" s="18"/>
      <c r="M22" s="5">
        <v>0</v>
      </c>
      <c r="N22" s="5"/>
      <c r="O22" s="5"/>
      <c r="P22" s="18"/>
      <c r="Q22" s="5"/>
      <c r="R22" s="18"/>
      <c r="S22" s="5"/>
      <c r="T22" s="5"/>
      <c r="U22" s="58">
        <f t="shared" si="21"/>
        <v>0</v>
      </c>
      <c r="V22" s="5"/>
      <c r="W22" s="5"/>
      <c r="X22" s="5"/>
      <c r="Y22" s="5"/>
      <c r="Z22" s="5"/>
      <c r="AA22" s="5"/>
      <c r="AB22" s="5"/>
      <c r="AC22" s="5"/>
      <c r="AD22" s="5">
        <v>0</v>
      </c>
      <c r="AE22" s="5"/>
      <c r="AF22" s="5"/>
      <c r="AG22" s="5"/>
      <c r="AH22" s="5"/>
      <c r="AI22" s="5"/>
      <c r="AJ22" s="5"/>
      <c r="AK22" s="5"/>
      <c r="AL22" s="5"/>
      <c r="AM22" s="5"/>
      <c r="AN22" s="5"/>
      <c r="AO22" s="5"/>
      <c r="AP22" s="5"/>
      <c r="AQ22" s="5"/>
      <c r="AR22" s="5"/>
      <c r="AS22" s="5">
        <v>0</v>
      </c>
      <c r="AT22" s="5"/>
      <c r="AU22" s="5"/>
      <c r="AV22" s="5"/>
      <c r="AW22" s="5"/>
      <c r="AX22" s="5"/>
      <c r="AY22" s="5"/>
      <c r="AZ22" s="5"/>
      <c r="BA22" s="5"/>
      <c r="BB22" s="5"/>
      <c r="BC22" s="5"/>
      <c r="BD22" s="5"/>
      <c r="BE22" s="5"/>
      <c r="BF22" s="5"/>
      <c r="BG22" s="1">
        <f t="shared" si="6"/>
        <v>0</v>
      </c>
      <c r="BH22" s="5"/>
      <c r="BI22" s="5"/>
      <c r="BJ22" s="5"/>
      <c r="BK22" s="20"/>
      <c r="BL22" s="9"/>
      <c r="BM22" s="87"/>
      <c r="BN22" s="16"/>
      <c r="BO22" s="86"/>
      <c r="BP22" s="39"/>
      <c r="BQ22" s="86"/>
      <c r="BR22" s="135"/>
      <c r="BS22" s="135"/>
      <c r="BT22" s="135"/>
      <c r="BU22" s="55"/>
      <c r="BV22" s="55"/>
      <c r="BW22" s="55"/>
      <c r="BX22" s="55"/>
      <c r="BY22" s="55"/>
      <c r="BZ22" s="55"/>
      <c r="CA22" s="55"/>
      <c r="CB22" s="55"/>
      <c r="CC22" s="55"/>
      <c r="CD22" s="55"/>
      <c r="CE22" s="55"/>
      <c r="CF22" s="55"/>
      <c r="CG22" s="55"/>
      <c r="CH22" s="55"/>
      <c r="CI22" s="55"/>
      <c r="CJ22" s="55"/>
      <c r="CK22" s="55"/>
      <c r="CL22" s="55"/>
      <c r="CM22" s="55"/>
      <c r="CN22" s="55"/>
      <c r="CO22" s="55"/>
      <c r="CP22" s="55"/>
      <c r="CQ22" s="55"/>
    </row>
    <row r="23" spans="1:101" s="2" customFormat="1">
      <c r="A23" s="16" t="s">
        <v>145</v>
      </c>
      <c r="B23" s="23" t="s">
        <v>20</v>
      </c>
      <c r="C23" s="15">
        <f t="shared" si="14"/>
        <v>109.5</v>
      </c>
      <c r="D23" s="15">
        <f>SUM(D24:D24)</f>
        <v>0</v>
      </c>
      <c r="E23" s="15">
        <f t="shared" ref="E23:AJ23" si="23">SUM(E24:E26)</f>
        <v>109.5</v>
      </c>
      <c r="F23" s="15">
        <f t="shared" si="23"/>
        <v>109.5</v>
      </c>
      <c r="G23" s="15">
        <f t="shared" si="23"/>
        <v>0</v>
      </c>
      <c r="H23" s="15">
        <f t="shared" si="23"/>
        <v>0</v>
      </c>
      <c r="I23" s="15">
        <f t="shared" si="23"/>
        <v>0</v>
      </c>
      <c r="J23" s="15">
        <f t="shared" si="23"/>
        <v>0</v>
      </c>
      <c r="K23" s="15">
        <f t="shared" si="23"/>
        <v>64.2</v>
      </c>
      <c r="L23" s="15">
        <f t="shared" si="23"/>
        <v>45.3</v>
      </c>
      <c r="M23" s="15">
        <f t="shared" si="23"/>
        <v>0</v>
      </c>
      <c r="N23" s="15">
        <f t="shared" si="23"/>
        <v>0</v>
      </c>
      <c r="O23" s="15">
        <f t="shared" si="23"/>
        <v>0</v>
      </c>
      <c r="P23" s="15">
        <f t="shared" si="23"/>
        <v>0</v>
      </c>
      <c r="Q23" s="15">
        <f t="shared" si="23"/>
        <v>0</v>
      </c>
      <c r="R23" s="15">
        <f t="shared" si="23"/>
        <v>0</v>
      </c>
      <c r="S23" s="15">
        <f t="shared" si="23"/>
        <v>0</v>
      </c>
      <c r="T23" s="15">
        <f t="shared" si="23"/>
        <v>0</v>
      </c>
      <c r="U23" s="15">
        <f t="shared" si="23"/>
        <v>0</v>
      </c>
      <c r="V23" s="15">
        <f t="shared" si="23"/>
        <v>0</v>
      </c>
      <c r="W23" s="15">
        <f t="shared" si="23"/>
        <v>0</v>
      </c>
      <c r="X23" s="15">
        <f t="shared" si="23"/>
        <v>0</v>
      </c>
      <c r="Y23" s="15">
        <f t="shared" si="23"/>
        <v>0</v>
      </c>
      <c r="Z23" s="15">
        <f t="shared" si="23"/>
        <v>0</v>
      </c>
      <c r="AA23" s="15">
        <f t="shared" si="23"/>
        <v>0</v>
      </c>
      <c r="AB23" s="15">
        <f t="shared" si="23"/>
        <v>0</v>
      </c>
      <c r="AC23" s="15">
        <f t="shared" si="23"/>
        <v>0</v>
      </c>
      <c r="AD23" s="15">
        <f t="shared" si="23"/>
        <v>0</v>
      </c>
      <c r="AE23" s="15">
        <f t="shared" si="23"/>
        <v>0</v>
      </c>
      <c r="AF23" s="15">
        <f t="shared" si="23"/>
        <v>0</v>
      </c>
      <c r="AG23" s="15">
        <f t="shared" si="23"/>
        <v>0</v>
      </c>
      <c r="AH23" s="15">
        <f t="shared" si="23"/>
        <v>0</v>
      </c>
      <c r="AI23" s="15">
        <f t="shared" si="23"/>
        <v>0</v>
      </c>
      <c r="AJ23" s="15">
        <f t="shared" si="23"/>
        <v>0</v>
      </c>
      <c r="AK23" s="15">
        <f t="shared" ref="AK23:BJ23" si="24">SUM(AK24:AK26)</f>
        <v>0</v>
      </c>
      <c r="AL23" s="15">
        <f t="shared" si="24"/>
        <v>0</v>
      </c>
      <c r="AM23" s="15">
        <f t="shared" si="24"/>
        <v>0</v>
      </c>
      <c r="AN23" s="15">
        <f t="shared" si="24"/>
        <v>0</v>
      </c>
      <c r="AO23" s="15">
        <f t="shared" si="24"/>
        <v>0</v>
      </c>
      <c r="AP23" s="15">
        <f t="shared" si="24"/>
        <v>0</v>
      </c>
      <c r="AQ23" s="15">
        <f t="shared" si="24"/>
        <v>0</v>
      </c>
      <c r="AR23" s="15">
        <f t="shared" si="24"/>
        <v>0</v>
      </c>
      <c r="AS23" s="15">
        <f t="shared" si="24"/>
        <v>0</v>
      </c>
      <c r="AT23" s="15">
        <f t="shared" si="24"/>
        <v>0</v>
      </c>
      <c r="AU23" s="15">
        <f t="shared" si="24"/>
        <v>0</v>
      </c>
      <c r="AV23" s="15">
        <f t="shared" si="24"/>
        <v>0</v>
      </c>
      <c r="AW23" s="15">
        <f t="shared" si="24"/>
        <v>0</v>
      </c>
      <c r="AX23" s="15">
        <f t="shared" si="24"/>
        <v>0</v>
      </c>
      <c r="AY23" s="15">
        <f t="shared" si="24"/>
        <v>0</v>
      </c>
      <c r="AZ23" s="15">
        <f t="shared" si="24"/>
        <v>0</v>
      </c>
      <c r="BA23" s="15">
        <f t="shared" si="24"/>
        <v>0</v>
      </c>
      <c r="BB23" s="15">
        <f t="shared" si="24"/>
        <v>0</v>
      </c>
      <c r="BC23" s="15">
        <f t="shared" si="24"/>
        <v>0</v>
      </c>
      <c r="BD23" s="15">
        <f t="shared" si="24"/>
        <v>0</v>
      </c>
      <c r="BE23" s="15">
        <f t="shared" si="24"/>
        <v>0</v>
      </c>
      <c r="BF23" s="15">
        <f t="shared" si="24"/>
        <v>0</v>
      </c>
      <c r="BG23" s="15">
        <f t="shared" si="24"/>
        <v>0</v>
      </c>
      <c r="BH23" s="15">
        <f t="shared" si="24"/>
        <v>0</v>
      </c>
      <c r="BI23" s="15">
        <f t="shared" si="24"/>
        <v>0</v>
      </c>
      <c r="BJ23" s="15">
        <f t="shared" si="24"/>
        <v>0</v>
      </c>
      <c r="BK23" s="9"/>
      <c r="BL23" s="9"/>
      <c r="BM23" s="87"/>
      <c r="BN23" s="16"/>
      <c r="BO23" s="86"/>
      <c r="BP23" s="39"/>
      <c r="BQ23" s="86"/>
      <c r="BR23" s="135"/>
      <c r="BS23" s="135"/>
      <c r="BT23" s="135"/>
      <c r="BU23" s="55"/>
      <c r="BV23" s="55"/>
      <c r="BW23" s="55"/>
      <c r="BX23" s="55"/>
      <c r="BY23" s="55"/>
      <c r="BZ23" s="55"/>
      <c r="CA23" s="55"/>
      <c r="CB23" s="55"/>
      <c r="CC23" s="55"/>
      <c r="CD23" s="55"/>
      <c r="CE23" s="55"/>
      <c r="CF23" s="55"/>
      <c r="CG23" s="55"/>
      <c r="CH23" s="55"/>
      <c r="CI23" s="55"/>
      <c r="CJ23" s="55"/>
      <c r="CK23" s="55"/>
      <c r="CL23" s="55"/>
      <c r="CM23" s="55"/>
      <c r="CN23" s="55"/>
      <c r="CO23" s="55"/>
      <c r="CP23" s="55"/>
      <c r="CQ23" s="55"/>
    </row>
    <row r="24" spans="1:101" s="110" customFormat="1" ht="75">
      <c r="A24" s="106">
        <v>1</v>
      </c>
      <c r="B24" s="120" t="s">
        <v>289</v>
      </c>
      <c r="C24" s="108">
        <f t="shared" si="14"/>
        <v>10.5</v>
      </c>
      <c r="D24" s="63"/>
      <c r="E24" s="1">
        <f t="shared" ref="E24:E26" si="25">F24+U24+BG24</f>
        <v>10.5</v>
      </c>
      <c r="F24" s="1">
        <f t="shared" ref="F24:F26" si="26">G24+K24+L24+M24+R24+S24+T24</f>
        <v>10.5</v>
      </c>
      <c r="G24" s="58">
        <f t="shared" si="19"/>
        <v>0</v>
      </c>
      <c r="H24" s="58"/>
      <c r="I24" s="58"/>
      <c r="J24" s="58"/>
      <c r="K24" s="62">
        <v>5.2</v>
      </c>
      <c r="L24" s="62">
        <v>5.3</v>
      </c>
      <c r="M24" s="58">
        <f t="shared" ref="M24:M28" si="27">+N24+O24+P24</f>
        <v>0</v>
      </c>
      <c r="N24" s="58"/>
      <c r="O24" s="58"/>
      <c r="P24" s="58"/>
      <c r="Q24" s="58"/>
      <c r="R24" s="58"/>
      <c r="S24" s="58"/>
      <c r="T24" s="58"/>
      <c r="U24" s="58">
        <f t="shared" si="21"/>
        <v>0</v>
      </c>
      <c r="V24" s="58"/>
      <c r="W24" s="58"/>
      <c r="X24" s="58"/>
      <c r="Y24" s="58"/>
      <c r="Z24" s="58"/>
      <c r="AA24" s="58"/>
      <c r="AB24" s="58"/>
      <c r="AC24" s="58"/>
      <c r="AD24" s="58">
        <f>SUM(AE24:AT24)</f>
        <v>0</v>
      </c>
      <c r="AE24" s="58"/>
      <c r="AF24" s="58"/>
      <c r="AG24" s="58"/>
      <c r="AH24" s="58"/>
      <c r="AI24" s="58"/>
      <c r="AJ24" s="58"/>
      <c r="AK24" s="58"/>
      <c r="AL24" s="58"/>
      <c r="AM24" s="58"/>
      <c r="AN24" s="58"/>
      <c r="AO24" s="58"/>
      <c r="AP24" s="58"/>
      <c r="AQ24" s="58"/>
      <c r="AR24" s="58"/>
      <c r="AS24" s="58">
        <v>0</v>
      </c>
      <c r="AT24" s="58"/>
      <c r="AU24" s="58"/>
      <c r="AV24" s="58"/>
      <c r="AW24" s="58"/>
      <c r="AX24" s="58"/>
      <c r="AY24" s="58"/>
      <c r="AZ24" s="58"/>
      <c r="BA24" s="58"/>
      <c r="BB24" s="58"/>
      <c r="BC24" s="58"/>
      <c r="BD24" s="58"/>
      <c r="BE24" s="58"/>
      <c r="BF24" s="58"/>
      <c r="BG24" s="1">
        <f t="shared" si="6"/>
        <v>0</v>
      </c>
      <c r="BH24" s="58"/>
      <c r="BI24" s="58"/>
      <c r="BJ24" s="58"/>
      <c r="BK24" s="61" t="s">
        <v>130</v>
      </c>
      <c r="BL24" s="98" t="s">
        <v>397</v>
      </c>
      <c r="BM24" s="61" t="s">
        <v>288</v>
      </c>
      <c r="BN24" s="104" t="s">
        <v>82</v>
      </c>
      <c r="BO24" s="382"/>
      <c r="BP24" s="103" t="s">
        <v>350</v>
      </c>
      <c r="BQ24" s="102" t="s">
        <v>557</v>
      </c>
      <c r="BR24" s="141"/>
      <c r="BS24" s="141"/>
      <c r="BT24" s="141"/>
    </row>
    <row r="25" spans="1:101" s="110" customFormat="1" ht="75">
      <c r="A25" s="106">
        <v>3</v>
      </c>
      <c r="B25" s="126" t="s">
        <v>290</v>
      </c>
      <c r="C25" s="108">
        <f>D25+E25</f>
        <v>49</v>
      </c>
      <c r="D25" s="63"/>
      <c r="E25" s="1">
        <f>F25+U25+BG25</f>
        <v>49</v>
      </c>
      <c r="F25" s="1">
        <f>G25+K25+L25+M25+R25+S25+T25</f>
        <v>49</v>
      </c>
      <c r="G25" s="58">
        <f>H25+I25+J25</f>
        <v>0</v>
      </c>
      <c r="H25" s="58"/>
      <c r="I25" s="58"/>
      <c r="J25" s="58"/>
      <c r="K25" s="58">
        <v>39</v>
      </c>
      <c r="L25" s="58">
        <v>10</v>
      </c>
      <c r="M25" s="58">
        <f>+N25+O25+P25</f>
        <v>0</v>
      </c>
      <c r="N25" s="58"/>
      <c r="O25" s="58"/>
      <c r="P25" s="58"/>
      <c r="Q25" s="58"/>
      <c r="R25" s="58"/>
      <c r="S25" s="58"/>
      <c r="T25" s="58"/>
      <c r="U25" s="58">
        <f>V25+W25+X25+Y25+Z25+AA25+AB25+AC25+AD25+AU25+AV25+AW25+AX25+AY25+AZ25+BA25+BB25+BC25+BD25+BE25+BF25</f>
        <v>0</v>
      </c>
      <c r="V25" s="58"/>
      <c r="W25" s="58"/>
      <c r="X25" s="58"/>
      <c r="Y25" s="58"/>
      <c r="Z25" s="58"/>
      <c r="AA25" s="58"/>
      <c r="AB25" s="58"/>
      <c r="AC25" s="58"/>
      <c r="AD25" s="58">
        <f>SUM(AE25:AT25)</f>
        <v>0</v>
      </c>
      <c r="AE25" s="58"/>
      <c r="AF25" s="58"/>
      <c r="AG25" s="58"/>
      <c r="AH25" s="58"/>
      <c r="AI25" s="58"/>
      <c r="AJ25" s="58"/>
      <c r="AK25" s="58"/>
      <c r="AL25" s="58"/>
      <c r="AM25" s="58"/>
      <c r="AN25" s="58"/>
      <c r="AO25" s="58"/>
      <c r="AP25" s="58"/>
      <c r="AQ25" s="58"/>
      <c r="AR25" s="58"/>
      <c r="AS25" s="58">
        <v>0</v>
      </c>
      <c r="AT25" s="58"/>
      <c r="AU25" s="58"/>
      <c r="AV25" s="58"/>
      <c r="AW25" s="58"/>
      <c r="AX25" s="58"/>
      <c r="AY25" s="58"/>
      <c r="AZ25" s="58"/>
      <c r="BA25" s="58"/>
      <c r="BB25" s="58"/>
      <c r="BC25" s="58"/>
      <c r="BD25" s="58"/>
      <c r="BE25" s="58"/>
      <c r="BF25" s="58"/>
      <c r="BG25" s="1">
        <f t="shared" si="6"/>
        <v>0</v>
      </c>
      <c r="BH25" s="58"/>
      <c r="BI25" s="58"/>
      <c r="BJ25" s="58"/>
      <c r="BK25" s="61" t="s">
        <v>130</v>
      </c>
      <c r="BL25" s="98" t="s">
        <v>397</v>
      </c>
      <c r="BM25" s="61" t="s">
        <v>291</v>
      </c>
      <c r="BN25" s="104" t="s">
        <v>82</v>
      </c>
      <c r="BO25" s="382"/>
      <c r="BP25" s="103" t="s">
        <v>350</v>
      </c>
      <c r="BQ25" s="102" t="s">
        <v>557</v>
      </c>
      <c r="BR25" s="141"/>
      <c r="BS25" s="141"/>
      <c r="BT25" s="141"/>
      <c r="CG25" s="283" t="s">
        <v>565</v>
      </c>
      <c r="CH25" s="283" t="s">
        <v>567</v>
      </c>
    </row>
    <row r="26" spans="1:101" s="110" customFormat="1" ht="75">
      <c r="A26" s="106">
        <v>3</v>
      </c>
      <c r="B26" s="120" t="s">
        <v>148</v>
      </c>
      <c r="C26" s="108">
        <f t="shared" si="14"/>
        <v>50</v>
      </c>
      <c r="D26" s="102"/>
      <c r="E26" s="96">
        <f t="shared" si="25"/>
        <v>50</v>
      </c>
      <c r="F26" s="96">
        <f t="shared" si="26"/>
        <v>50</v>
      </c>
      <c r="G26" s="101">
        <f t="shared" si="19"/>
        <v>0</v>
      </c>
      <c r="H26" s="273"/>
      <c r="I26" s="101"/>
      <c r="J26" s="101"/>
      <c r="K26" s="273">
        <v>20</v>
      </c>
      <c r="L26" s="273">
        <v>30</v>
      </c>
      <c r="M26" s="101">
        <f t="shared" si="27"/>
        <v>0</v>
      </c>
      <c r="N26" s="101"/>
      <c r="O26" s="101"/>
      <c r="P26" s="273"/>
      <c r="Q26" s="101"/>
      <c r="R26" s="101"/>
      <c r="S26" s="101"/>
      <c r="T26" s="101"/>
      <c r="U26" s="101">
        <f t="shared" si="21"/>
        <v>0</v>
      </c>
      <c r="V26" s="101"/>
      <c r="W26" s="101"/>
      <c r="X26" s="101"/>
      <c r="Y26" s="101"/>
      <c r="Z26" s="101"/>
      <c r="AA26" s="101"/>
      <c r="AB26" s="101"/>
      <c r="AC26" s="101"/>
      <c r="AD26" s="101"/>
      <c r="AE26" s="101"/>
      <c r="AF26" s="273"/>
      <c r="AG26" s="101"/>
      <c r="AH26" s="101"/>
      <c r="AI26" s="101"/>
      <c r="AJ26" s="101"/>
      <c r="AK26" s="101"/>
      <c r="AL26" s="101"/>
      <c r="AM26" s="101"/>
      <c r="AN26" s="101"/>
      <c r="AO26" s="101"/>
      <c r="AP26" s="101"/>
      <c r="AQ26" s="101"/>
      <c r="AR26" s="101"/>
      <c r="AS26" s="101">
        <v>0</v>
      </c>
      <c r="AT26" s="101"/>
      <c r="AU26" s="101"/>
      <c r="AV26" s="101"/>
      <c r="AW26" s="101"/>
      <c r="AX26" s="101"/>
      <c r="AY26" s="101"/>
      <c r="AZ26" s="101"/>
      <c r="BA26" s="101"/>
      <c r="BB26" s="101"/>
      <c r="BC26" s="101"/>
      <c r="BD26" s="273"/>
      <c r="BE26" s="101"/>
      <c r="BF26" s="101"/>
      <c r="BG26" s="96">
        <f t="shared" si="6"/>
        <v>0</v>
      </c>
      <c r="BH26" s="101"/>
      <c r="BI26" s="273"/>
      <c r="BJ26" s="101"/>
      <c r="BK26" s="104" t="s">
        <v>130</v>
      </c>
      <c r="BL26" s="274" t="s">
        <v>398</v>
      </c>
      <c r="BM26" s="104" t="s">
        <v>149</v>
      </c>
      <c r="BN26" s="104" t="s">
        <v>82</v>
      </c>
      <c r="BO26" s="382"/>
      <c r="BP26" s="103" t="s">
        <v>350</v>
      </c>
      <c r="BQ26" s="102" t="s">
        <v>557</v>
      </c>
      <c r="BR26" s="141"/>
      <c r="BS26" s="141"/>
      <c r="BT26" s="141"/>
    </row>
    <row r="27" spans="1:101" s="2" customFormat="1">
      <c r="A27" s="16" t="s">
        <v>154</v>
      </c>
      <c r="B27" s="23" t="s">
        <v>11</v>
      </c>
      <c r="C27" s="15" t="e">
        <f t="shared" si="14"/>
        <v>#REF!</v>
      </c>
      <c r="D27" s="33">
        <f>D28+D29+D31+D67+D68+D69+D70+D72+D75+D76+D79+D80+D81</f>
        <v>9.4</v>
      </c>
      <c r="E27" s="33" t="e">
        <f>E28+E29+E31+E67+E68+E69+E70+E72+E75+E76+E79+E80+E81</f>
        <v>#REF!</v>
      </c>
      <c r="F27" s="33" t="e">
        <f>F28+F29+F31+F67+F68+F69+F70+F72+F75+F76+F79+F80+F81</f>
        <v>#REF!</v>
      </c>
      <c r="G27" s="18" t="e">
        <f t="shared" si="19"/>
        <v>#REF!</v>
      </c>
      <c r="H27" s="33" t="e">
        <f>H28+H29+H31+H67+H68+H69+H70+H72+H75+H76+H79+H80+H81</f>
        <v>#REF!</v>
      </c>
      <c r="I27" s="33" t="e">
        <f>I28+I29+I31+I67+I68+I69+I70+I72+I75+I76+I79+I80+I81</f>
        <v>#REF!</v>
      </c>
      <c r="J27" s="33" t="e">
        <f>J28+J29+J31+J67+J68+J69+J70+J72+J75+J76+J79+J80+J81</f>
        <v>#REF!</v>
      </c>
      <c r="K27" s="33" t="e">
        <f>K28+K29+K31+K67+K68+K69+K70+K72+K75+K76+K79+K80+K81</f>
        <v>#REF!</v>
      </c>
      <c r="L27" s="33" t="e">
        <f>L28+L29+L31+L67+L68+L69+L70+L72+L75+L76+L79+L80+L81</f>
        <v>#REF!</v>
      </c>
      <c r="M27" s="58" t="e">
        <f t="shared" si="27"/>
        <v>#REF!</v>
      </c>
      <c r="N27" s="33" t="e">
        <f t="shared" ref="N27:T27" si="28">N28+N29+N31+N67+N68+N69+N70+N72+N75+N76+N79+N80+N81</f>
        <v>#REF!</v>
      </c>
      <c r="O27" s="33" t="e">
        <f t="shared" si="28"/>
        <v>#REF!</v>
      </c>
      <c r="P27" s="33" t="e">
        <f t="shared" si="28"/>
        <v>#REF!</v>
      </c>
      <c r="Q27" s="33" t="e">
        <f t="shared" si="28"/>
        <v>#REF!</v>
      </c>
      <c r="R27" s="33" t="e">
        <f t="shared" si="28"/>
        <v>#REF!</v>
      </c>
      <c r="S27" s="33" t="e">
        <f t="shared" si="28"/>
        <v>#REF!</v>
      </c>
      <c r="T27" s="33" t="e">
        <f t="shared" si="28"/>
        <v>#REF!</v>
      </c>
      <c r="U27" s="58" t="e">
        <f t="shared" si="21"/>
        <v>#REF!</v>
      </c>
      <c r="V27" s="33" t="e">
        <f t="shared" ref="V27:BF27" si="29">V28+V29+V31+V67+V68+V69+V70+V72+V75+V76+V79+V80+V81</f>
        <v>#REF!</v>
      </c>
      <c r="W27" s="33" t="e">
        <f t="shared" si="29"/>
        <v>#REF!</v>
      </c>
      <c r="X27" s="33" t="e">
        <f t="shared" si="29"/>
        <v>#REF!</v>
      </c>
      <c r="Y27" s="33" t="e">
        <f t="shared" si="29"/>
        <v>#REF!</v>
      </c>
      <c r="Z27" s="33" t="e">
        <f t="shared" si="29"/>
        <v>#REF!</v>
      </c>
      <c r="AA27" s="33" t="e">
        <f t="shared" si="29"/>
        <v>#REF!</v>
      </c>
      <c r="AB27" s="33" t="e">
        <f t="shared" si="29"/>
        <v>#REF!</v>
      </c>
      <c r="AC27" s="33" t="e">
        <f t="shared" si="29"/>
        <v>#REF!</v>
      </c>
      <c r="AD27" s="33" t="e">
        <f t="shared" si="29"/>
        <v>#REF!</v>
      </c>
      <c r="AE27" s="33" t="e">
        <f t="shared" si="29"/>
        <v>#REF!</v>
      </c>
      <c r="AF27" s="33" t="e">
        <f t="shared" si="29"/>
        <v>#REF!</v>
      </c>
      <c r="AG27" s="33" t="e">
        <f t="shared" si="29"/>
        <v>#REF!</v>
      </c>
      <c r="AH27" s="33" t="e">
        <f t="shared" si="29"/>
        <v>#REF!</v>
      </c>
      <c r="AI27" s="33" t="e">
        <f t="shared" si="29"/>
        <v>#REF!</v>
      </c>
      <c r="AJ27" s="33" t="e">
        <f t="shared" si="29"/>
        <v>#REF!</v>
      </c>
      <c r="AK27" s="33" t="e">
        <f t="shared" si="29"/>
        <v>#REF!</v>
      </c>
      <c r="AL27" s="33" t="e">
        <f t="shared" si="29"/>
        <v>#REF!</v>
      </c>
      <c r="AM27" s="33" t="e">
        <f t="shared" si="29"/>
        <v>#REF!</v>
      </c>
      <c r="AN27" s="33" t="e">
        <f t="shared" si="29"/>
        <v>#REF!</v>
      </c>
      <c r="AO27" s="33" t="e">
        <f t="shared" si="29"/>
        <v>#REF!</v>
      </c>
      <c r="AP27" s="33" t="e">
        <f t="shared" si="29"/>
        <v>#REF!</v>
      </c>
      <c r="AQ27" s="33" t="e">
        <f t="shared" si="29"/>
        <v>#REF!</v>
      </c>
      <c r="AR27" s="33" t="e">
        <f t="shared" si="29"/>
        <v>#REF!</v>
      </c>
      <c r="AS27" s="33" t="e">
        <f t="shared" si="29"/>
        <v>#REF!</v>
      </c>
      <c r="AT27" s="33" t="e">
        <f t="shared" si="29"/>
        <v>#REF!</v>
      </c>
      <c r="AU27" s="33" t="e">
        <f t="shared" si="29"/>
        <v>#REF!</v>
      </c>
      <c r="AV27" s="33" t="e">
        <f t="shared" si="29"/>
        <v>#REF!</v>
      </c>
      <c r="AW27" s="33" t="e">
        <f t="shared" si="29"/>
        <v>#REF!</v>
      </c>
      <c r="AX27" s="33" t="e">
        <f t="shared" si="29"/>
        <v>#REF!</v>
      </c>
      <c r="AY27" s="33" t="e">
        <f t="shared" si="29"/>
        <v>#REF!</v>
      </c>
      <c r="AZ27" s="33" t="e">
        <f t="shared" si="29"/>
        <v>#REF!</v>
      </c>
      <c r="BA27" s="33" t="e">
        <f t="shared" si="29"/>
        <v>#REF!</v>
      </c>
      <c r="BB27" s="33" t="e">
        <f t="shared" si="29"/>
        <v>#REF!</v>
      </c>
      <c r="BC27" s="33" t="e">
        <f t="shared" si="29"/>
        <v>#REF!</v>
      </c>
      <c r="BD27" s="33" t="e">
        <f t="shared" si="29"/>
        <v>#REF!</v>
      </c>
      <c r="BE27" s="33" t="e">
        <f t="shared" si="29"/>
        <v>#REF!</v>
      </c>
      <c r="BF27" s="33" t="e">
        <f t="shared" si="29"/>
        <v>#REF!</v>
      </c>
      <c r="BG27" s="1" t="e">
        <f t="shared" si="6"/>
        <v>#REF!</v>
      </c>
      <c r="BH27" s="33" t="e">
        <f>BH28+BH29+BH31+BH67+BH68+BH69+BH70+BH72+BH75+BH76+BH79+BH80+BH81</f>
        <v>#REF!</v>
      </c>
      <c r="BI27" s="33" t="e">
        <f>BI28+BI29+BI31+BI67+BI68+BI69+BI70+BI72+BI75+BI76+BI79+BI80+BI81</f>
        <v>#REF!</v>
      </c>
      <c r="BJ27" s="33" t="e">
        <f>BJ28+BJ29+BJ31+BJ67+BJ68+BJ69+BJ70+BJ72+BJ75+BJ76+BJ79+BJ80+BJ81</f>
        <v>#REF!</v>
      </c>
      <c r="BK27" s="9"/>
      <c r="BL27" s="9"/>
      <c r="BM27" s="87"/>
      <c r="BN27" s="16"/>
      <c r="BO27" s="129"/>
      <c r="BP27" s="39"/>
      <c r="BQ27" s="129"/>
      <c r="BR27" s="135"/>
      <c r="BS27" s="135"/>
      <c r="BT27" s="135"/>
      <c r="BU27" s="55"/>
      <c r="BV27" s="55"/>
      <c r="BW27" s="55"/>
      <c r="BX27" s="55"/>
      <c r="BY27" s="55"/>
      <c r="BZ27" s="55"/>
      <c r="CA27" s="55"/>
      <c r="CB27" s="55"/>
      <c r="CC27" s="55"/>
      <c r="CD27" s="55"/>
      <c r="CE27" s="55"/>
      <c r="CF27" s="55"/>
      <c r="CG27" s="55"/>
      <c r="CH27" s="55"/>
      <c r="CI27" s="55"/>
      <c r="CJ27" s="55"/>
      <c r="CK27" s="55"/>
      <c r="CL27" s="55"/>
      <c r="CM27" s="55"/>
      <c r="CN27" s="55"/>
      <c r="CO27" s="55"/>
      <c r="CP27" s="55"/>
      <c r="CQ27" s="55"/>
    </row>
    <row r="28" spans="1:101" s="2" customFormat="1">
      <c r="A28" s="16" t="s">
        <v>233</v>
      </c>
      <c r="B28" s="23" t="s">
        <v>24</v>
      </c>
      <c r="C28" s="15"/>
      <c r="D28" s="15"/>
      <c r="E28" s="15"/>
      <c r="F28" s="15"/>
      <c r="G28" s="58">
        <f t="shared" si="19"/>
        <v>0</v>
      </c>
      <c r="H28" s="15"/>
      <c r="I28" s="15"/>
      <c r="J28" s="15"/>
      <c r="K28" s="15"/>
      <c r="L28" s="15"/>
      <c r="M28" s="58">
        <f t="shared" si="27"/>
        <v>0</v>
      </c>
      <c r="N28" s="15"/>
      <c r="O28" s="15"/>
      <c r="P28" s="15"/>
      <c r="Q28" s="15"/>
      <c r="R28" s="15"/>
      <c r="S28" s="15"/>
      <c r="T28" s="15"/>
      <c r="U28" s="58">
        <f t="shared" si="21"/>
        <v>0</v>
      </c>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
        <f t="shared" si="6"/>
        <v>0</v>
      </c>
      <c r="BH28" s="15"/>
      <c r="BI28" s="15"/>
      <c r="BJ28" s="15"/>
      <c r="BK28" s="9"/>
      <c r="BL28" s="9"/>
      <c r="BM28" s="87"/>
      <c r="BN28" s="16"/>
      <c r="BO28" s="86"/>
      <c r="BP28" s="39"/>
      <c r="BQ28" s="86"/>
      <c r="BR28" s="135"/>
      <c r="BS28" s="135"/>
      <c r="BT28" s="135"/>
      <c r="BU28" s="55"/>
      <c r="BV28" s="55"/>
      <c r="BW28" s="55"/>
      <c r="BX28" s="55"/>
      <c r="BY28" s="55"/>
      <c r="BZ28" s="55"/>
      <c r="CA28" s="55"/>
      <c r="CB28" s="55"/>
      <c r="CC28" s="55"/>
      <c r="CD28" s="55"/>
      <c r="CE28" s="55"/>
      <c r="CF28" s="55"/>
      <c r="CG28" s="55"/>
      <c r="CH28" s="55"/>
      <c r="CI28" s="55"/>
      <c r="CJ28" s="55"/>
      <c r="CK28" s="55"/>
      <c r="CL28" s="55"/>
      <c r="CM28" s="55"/>
      <c r="CN28" s="55"/>
      <c r="CO28" s="55"/>
      <c r="CP28" s="55"/>
      <c r="CQ28" s="55"/>
    </row>
    <row r="29" spans="1:101" s="3" customFormat="1">
      <c r="A29" s="16" t="s">
        <v>234</v>
      </c>
      <c r="B29" s="23" t="s">
        <v>157</v>
      </c>
      <c r="C29" s="18">
        <f t="shared" ref="C29:C40" si="30">D29+E29</f>
        <v>73.100000000000009</v>
      </c>
      <c r="D29" s="18"/>
      <c r="E29" s="18">
        <f t="shared" ref="E29:L29" si="31">SUM(E30:E30)</f>
        <v>73.100000000000009</v>
      </c>
      <c r="F29" s="18">
        <f t="shared" si="31"/>
        <v>69.12</v>
      </c>
      <c r="G29" s="18">
        <f t="shared" si="31"/>
        <v>2.29</v>
      </c>
      <c r="H29" s="18">
        <f t="shared" si="31"/>
        <v>2.29</v>
      </c>
      <c r="I29" s="18">
        <f t="shared" si="31"/>
        <v>0</v>
      </c>
      <c r="J29" s="18">
        <f t="shared" si="31"/>
        <v>0</v>
      </c>
      <c r="K29" s="18">
        <f t="shared" si="31"/>
        <v>30.81</v>
      </c>
      <c r="L29" s="18">
        <f t="shared" si="31"/>
        <v>29.02</v>
      </c>
      <c r="M29" s="18" t="e">
        <f>SUM(M30:M31)</f>
        <v>#REF!</v>
      </c>
      <c r="N29" s="18">
        <f>SUM(N30:N30)</f>
        <v>0</v>
      </c>
      <c r="O29" s="18" t="e">
        <f>SUM(O30:O31)</f>
        <v>#REF!</v>
      </c>
      <c r="P29" s="18">
        <f t="shared" ref="P29:BJ29" si="32">SUM(P30:P30)</f>
        <v>7</v>
      </c>
      <c r="Q29" s="18">
        <f t="shared" si="32"/>
        <v>0</v>
      </c>
      <c r="R29" s="18">
        <f t="shared" si="32"/>
        <v>0</v>
      </c>
      <c r="S29" s="18">
        <f t="shared" si="32"/>
        <v>0</v>
      </c>
      <c r="T29" s="18">
        <f t="shared" si="32"/>
        <v>0</v>
      </c>
      <c r="U29" s="18">
        <f t="shared" si="32"/>
        <v>3.98</v>
      </c>
      <c r="V29" s="18">
        <f t="shared" si="32"/>
        <v>0</v>
      </c>
      <c r="W29" s="18">
        <f t="shared" si="32"/>
        <v>0</v>
      </c>
      <c r="X29" s="18">
        <f t="shared" si="32"/>
        <v>0</v>
      </c>
      <c r="Y29" s="18">
        <f t="shared" si="32"/>
        <v>0</v>
      </c>
      <c r="Z29" s="18">
        <f t="shared" si="32"/>
        <v>0</v>
      </c>
      <c r="AA29" s="18">
        <f t="shared" si="32"/>
        <v>0</v>
      </c>
      <c r="AB29" s="18">
        <f t="shared" si="32"/>
        <v>0</v>
      </c>
      <c r="AC29" s="18">
        <f t="shared" si="32"/>
        <v>0</v>
      </c>
      <c r="AD29" s="18">
        <f t="shared" si="32"/>
        <v>0.4</v>
      </c>
      <c r="AE29" s="18">
        <f t="shared" si="32"/>
        <v>0.4</v>
      </c>
      <c r="AF29" s="18">
        <f t="shared" si="32"/>
        <v>0</v>
      </c>
      <c r="AG29" s="18">
        <f t="shared" si="32"/>
        <v>0</v>
      </c>
      <c r="AH29" s="18">
        <f t="shared" si="32"/>
        <v>0</v>
      </c>
      <c r="AI29" s="18">
        <f t="shared" si="32"/>
        <v>0</v>
      </c>
      <c r="AJ29" s="18">
        <f t="shared" si="32"/>
        <v>0</v>
      </c>
      <c r="AK29" s="18">
        <f t="shared" si="32"/>
        <v>0</v>
      </c>
      <c r="AL29" s="18">
        <f t="shared" si="32"/>
        <v>0</v>
      </c>
      <c r="AM29" s="18">
        <f t="shared" si="32"/>
        <v>0</v>
      </c>
      <c r="AN29" s="18">
        <f t="shared" si="32"/>
        <v>0</v>
      </c>
      <c r="AO29" s="18">
        <f t="shared" si="32"/>
        <v>0</v>
      </c>
      <c r="AP29" s="18">
        <f t="shared" si="32"/>
        <v>0</v>
      </c>
      <c r="AQ29" s="18">
        <f t="shared" si="32"/>
        <v>0</v>
      </c>
      <c r="AR29" s="18">
        <f t="shared" si="32"/>
        <v>0</v>
      </c>
      <c r="AS29" s="18">
        <f t="shared" si="32"/>
        <v>0</v>
      </c>
      <c r="AT29" s="18">
        <f t="shared" si="32"/>
        <v>0</v>
      </c>
      <c r="AU29" s="18">
        <f t="shared" si="32"/>
        <v>0</v>
      </c>
      <c r="AV29" s="18">
        <f t="shared" si="32"/>
        <v>0</v>
      </c>
      <c r="AW29" s="18">
        <f t="shared" si="32"/>
        <v>0</v>
      </c>
      <c r="AX29" s="18">
        <f t="shared" si="32"/>
        <v>0</v>
      </c>
      <c r="AY29" s="18">
        <f t="shared" si="32"/>
        <v>0</v>
      </c>
      <c r="AZ29" s="18">
        <f t="shared" si="32"/>
        <v>0</v>
      </c>
      <c r="BA29" s="18">
        <f t="shared" si="32"/>
        <v>0</v>
      </c>
      <c r="BB29" s="18">
        <f t="shared" si="32"/>
        <v>0</v>
      </c>
      <c r="BC29" s="18">
        <f t="shared" si="32"/>
        <v>0</v>
      </c>
      <c r="BD29" s="18">
        <f t="shared" si="32"/>
        <v>3.58</v>
      </c>
      <c r="BE29" s="18">
        <f t="shared" si="32"/>
        <v>0</v>
      </c>
      <c r="BF29" s="18">
        <f t="shared" si="32"/>
        <v>0</v>
      </c>
      <c r="BG29" s="18">
        <f t="shared" si="32"/>
        <v>0</v>
      </c>
      <c r="BH29" s="18">
        <f t="shared" si="32"/>
        <v>0</v>
      </c>
      <c r="BI29" s="18">
        <f t="shared" si="32"/>
        <v>0</v>
      </c>
      <c r="BJ29" s="18">
        <f t="shared" si="32"/>
        <v>0</v>
      </c>
      <c r="BK29" s="9"/>
      <c r="BL29" s="211"/>
      <c r="BM29" s="93"/>
      <c r="BN29" s="9"/>
      <c r="BO29" s="92"/>
      <c r="BP29" s="128"/>
      <c r="BQ29" s="92"/>
      <c r="BR29" s="207"/>
      <c r="BS29" s="207"/>
      <c r="BT29" s="207"/>
      <c r="BU29" s="69"/>
      <c r="BV29" s="69"/>
      <c r="BW29" s="69"/>
      <c r="BX29" s="69"/>
      <c r="BY29" s="69"/>
      <c r="BZ29" s="69"/>
      <c r="CA29" s="69"/>
      <c r="CB29" s="69"/>
      <c r="CC29" s="69"/>
      <c r="CD29" s="69"/>
      <c r="CE29" s="69"/>
      <c r="CF29" s="69"/>
      <c r="CG29" s="69"/>
      <c r="CH29" s="69"/>
      <c r="CI29" s="69"/>
      <c r="CJ29" s="69"/>
      <c r="CK29" s="69"/>
      <c r="CL29" s="69"/>
      <c r="CM29" s="69"/>
      <c r="CN29" s="69"/>
      <c r="CO29" s="69"/>
      <c r="CP29" s="69"/>
      <c r="CQ29" s="69"/>
    </row>
    <row r="30" spans="1:101" s="385" customFormat="1" ht="63" customHeight="1">
      <c r="A30" s="328">
        <v>1</v>
      </c>
      <c r="B30" s="325" t="s">
        <v>476</v>
      </c>
      <c r="C30" s="383">
        <f>D30+E30</f>
        <v>73.100000000000009</v>
      </c>
      <c r="D30" s="340"/>
      <c r="E30" s="339">
        <f>F30+U30+BG30</f>
        <v>73.100000000000009</v>
      </c>
      <c r="F30" s="339">
        <f>G30+K30+L30+M30+R30+S30+T30</f>
        <v>69.12</v>
      </c>
      <c r="G30" s="339">
        <f>H30+I30+J30</f>
        <v>2.29</v>
      </c>
      <c r="H30" s="341">
        <v>2.29</v>
      </c>
      <c r="I30" s="339"/>
      <c r="J30" s="339"/>
      <c r="K30" s="342">
        <v>30.81</v>
      </c>
      <c r="L30" s="341">
        <v>29.02</v>
      </c>
      <c r="M30" s="339">
        <f>+N30+O30+P30</f>
        <v>7</v>
      </c>
      <c r="N30" s="339"/>
      <c r="O30" s="339"/>
      <c r="P30" s="341">
        <v>7</v>
      </c>
      <c r="Q30" s="339"/>
      <c r="R30" s="339"/>
      <c r="S30" s="339"/>
      <c r="T30" s="339"/>
      <c r="U30" s="339">
        <f>V30+W30+X30+Y30+Z30+AA30+AB30+AC30+AD30+AU30+AV30+AW30+AX30+AY30+AZ30+BA30+BB30+BC30+BD30+BE30+BF30</f>
        <v>3.98</v>
      </c>
      <c r="V30" s="339"/>
      <c r="W30" s="339"/>
      <c r="X30" s="339"/>
      <c r="Y30" s="339"/>
      <c r="Z30" s="339"/>
      <c r="AA30" s="339"/>
      <c r="AB30" s="339"/>
      <c r="AC30" s="339"/>
      <c r="AD30" s="339">
        <f>SUM(AE30:AT30)</f>
        <v>0.4</v>
      </c>
      <c r="AE30" s="339">
        <v>0.4</v>
      </c>
      <c r="AF30" s="341"/>
      <c r="AG30" s="339"/>
      <c r="AH30" s="339"/>
      <c r="AI30" s="339"/>
      <c r="AJ30" s="339"/>
      <c r="AK30" s="339"/>
      <c r="AL30" s="339"/>
      <c r="AM30" s="339"/>
      <c r="AN30" s="339"/>
      <c r="AO30" s="339"/>
      <c r="AP30" s="339"/>
      <c r="AQ30" s="339"/>
      <c r="AR30" s="339"/>
      <c r="AS30" s="339">
        <v>0</v>
      </c>
      <c r="AT30" s="339"/>
      <c r="AU30" s="339"/>
      <c r="AV30" s="339"/>
      <c r="AW30" s="339"/>
      <c r="AX30" s="339"/>
      <c r="AY30" s="339"/>
      <c r="AZ30" s="339"/>
      <c r="BA30" s="339"/>
      <c r="BB30" s="339"/>
      <c r="BC30" s="339"/>
      <c r="BD30" s="341">
        <v>3.58</v>
      </c>
      <c r="BE30" s="339"/>
      <c r="BF30" s="339"/>
      <c r="BG30" s="339">
        <f>BH30+BI30+BJ30</f>
        <v>0</v>
      </c>
      <c r="BH30" s="339"/>
      <c r="BI30" s="341"/>
      <c r="BJ30" s="339"/>
      <c r="BK30" s="338" t="s">
        <v>130</v>
      </c>
      <c r="BL30" s="328" t="s">
        <v>316</v>
      </c>
      <c r="BM30" s="338" t="s">
        <v>575</v>
      </c>
      <c r="BN30" s="328" t="s">
        <v>90</v>
      </c>
      <c r="BO30" s="328"/>
      <c r="BP30" s="329" t="s">
        <v>477</v>
      </c>
      <c r="BQ30" s="333" t="s">
        <v>576</v>
      </c>
      <c r="BR30" s="384" t="s">
        <v>577</v>
      </c>
      <c r="BS30" s="351"/>
      <c r="BT30" s="351"/>
      <c r="BU30" s="351"/>
      <c r="BV30" s="351"/>
      <c r="BW30" s="351"/>
      <c r="BX30" s="351"/>
      <c r="BY30" s="351"/>
      <c r="BZ30" s="351"/>
      <c r="CA30" s="351" t="s">
        <v>622</v>
      </c>
      <c r="CB30" s="385" t="s">
        <v>478</v>
      </c>
      <c r="CC30" s="385" t="s">
        <v>479</v>
      </c>
      <c r="CR30" s="385" t="s">
        <v>578</v>
      </c>
      <c r="CS30" s="385" t="s">
        <v>579</v>
      </c>
      <c r="CU30" s="385">
        <v>40</v>
      </c>
      <c r="CW30" s="385" t="s">
        <v>580</v>
      </c>
    </row>
    <row r="31" spans="1:101" s="2" customFormat="1">
      <c r="A31" s="16" t="s">
        <v>234</v>
      </c>
      <c r="B31" s="23" t="s">
        <v>158</v>
      </c>
      <c r="C31" s="15" t="e">
        <f t="shared" si="30"/>
        <v>#REF!</v>
      </c>
      <c r="D31" s="15">
        <f>D32+D38+D44+D46+D47+D48+D49+D54+D57+D58+D60+D61+D63+D64+D65</f>
        <v>9.4</v>
      </c>
      <c r="E31" s="15" t="e">
        <f>E32+E38+E44+E46+E47+E48+E49+E54+E57+E58+E60+E61+E63+E64+E65</f>
        <v>#REF!</v>
      </c>
      <c r="F31" s="15" t="e">
        <f>F32+F38+F44+F46+F47+F48+F49+F54+F57+F58+F60+F61+F63+F64+F65</f>
        <v>#REF!</v>
      </c>
      <c r="G31" s="58" t="e">
        <f t="shared" ref="G31:G46" si="33">H31+I31+J31</f>
        <v>#REF!</v>
      </c>
      <c r="H31" s="15" t="e">
        <f>H32+H38+H44+H46+H47+H48+H49+H54+H57+H58+H60+H61+H63+H64+H65</f>
        <v>#REF!</v>
      </c>
      <c r="I31" s="15" t="e">
        <f>I32+I38+I44+I46+I47+I48+I49+I54+I57+I58+I60+I61+I63+I64+I65</f>
        <v>#REF!</v>
      </c>
      <c r="J31" s="15" t="e">
        <f>J32+J38+J44+J46+J47+J48+J49+J54+J57+J58+J60+J61+J63+J64+J65</f>
        <v>#REF!</v>
      </c>
      <c r="K31" s="15" t="e">
        <f>K32+K38+K44+K46+K47+K48+K49+K54+K57+K58+K60+K61+K63+K64+K65</f>
        <v>#REF!</v>
      </c>
      <c r="L31" s="15" t="e">
        <f>L32+L38+L44+L46+L47+L48+L49+L54+L57+L58+L60+L61+L63+L64+L65</f>
        <v>#REF!</v>
      </c>
      <c r="M31" s="58" t="e">
        <f t="shared" ref="M31:M46" si="34">+N31+O31+P31</f>
        <v>#REF!</v>
      </c>
      <c r="N31" s="15" t="e">
        <f t="shared" ref="N31:T31" si="35">N32+N38+N44+N46+N47+N48+N49+N54+N57+N58+N60+N61+N63+N64+N65</f>
        <v>#REF!</v>
      </c>
      <c r="O31" s="15" t="e">
        <f t="shared" si="35"/>
        <v>#REF!</v>
      </c>
      <c r="P31" s="15" t="e">
        <f t="shared" si="35"/>
        <v>#REF!</v>
      </c>
      <c r="Q31" s="15" t="e">
        <f t="shared" si="35"/>
        <v>#REF!</v>
      </c>
      <c r="R31" s="15" t="e">
        <f t="shared" si="35"/>
        <v>#REF!</v>
      </c>
      <c r="S31" s="15" t="e">
        <f t="shared" si="35"/>
        <v>#REF!</v>
      </c>
      <c r="T31" s="15" t="e">
        <f t="shared" si="35"/>
        <v>#REF!</v>
      </c>
      <c r="U31" s="58" t="e">
        <f t="shared" ref="U31:U46" si="36">V31+W31+X31+Y31+Z31+AA31+AB31+AC31+AD31+AU31+AV31+AW31+AX31+AY31+AZ31+BA31+BB31+BC31+BD31+BE31+BF31</f>
        <v>#REF!</v>
      </c>
      <c r="V31" s="15" t="e">
        <f t="shared" ref="V31:BF31" si="37">V32+V38+V44+V46+V47+V48+V49+V54+V57+V58+V60+V61+V63+V64+V65</f>
        <v>#REF!</v>
      </c>
      <c r="W31" s="15" t="e">
        <f t="shared" si="37"/>
        <v>#REF!</v>
      </c>
      <c r="X31" s="15" t="e">
        <f t="shared" si="37"/>
        <v>#REF!</v>
      </c>
      <c r="Y31" s="15" t="e">
        <f t="shared" si="37"/>
        <v>#REF!</v>
      </c>
      <c r="Z31" s="15" t="e">
        <f t="shared" si="37"/>
        <v>#REF!</v>
      </c>
      <c r="AA31" s="15" t="e">
        <f t="shared" si="37"/>
        <v>#REF!</v>
      </c>
      <c r="AB31" s="15" t="e">
        <f t="shared" si="37"/>
        <v>#REF!</v>
      </c>
      <c r="AC31" s="15" t="e">
        <f t="shared" si="37"/>
        <v>#REF!</v>
      </c>
      <c r="AD31" s="15" t="e">
        <f t="shared" si="37"/>
        <v>#REF!</v>
      </c>
      <c r="AE31" s="15" t="e">
        <f t="shared" si="37"/>
        <v>#REF!</v>
      </c>
      <c r="AF31" s="15" t="e">
        <f t="shared" si="37"/>
        <v>#REF!</v>
      </c>
      <c r="AG31" s="15" t="e">
        <f t="shared" si="37"/>
        <v>#REF!</v>
      </c>
      <c r="AH31" s="15" t="e">
        <f t="shared" si="37"/>
        <v>#REF!</v>
      </c>
      <c r="AI31" s="15" t="e">
        <f t="shared" si="37"/>
        <v>#REF!</v>
      </c>
      <c r="AJ31" s="15" t="e">
        <f t="shared" si="37"/>
        <v>#REF!</v>
      </c>
      <c r="AK31" s="15" t="e">
        <f t="shared" si="37"/>
        <v>#REF!</v>
      </c>
      <c r="AL31" s="15" t="e">
        <f t="shared" si="37"/>
        <v>#REF!</v>
      </c>
      <c r="AM31" s="15" t="e">
        <f t="shared" si="37"/>
        <v>#REF!</v>
      </c>
      <c r="AN31" s="15" t="e">
        <f t="shared" si="37"/>
        <v>#REF!</v>
      </c>
      <c r="AO31" s="15" t="e">
        <f t="shared" si="37"/>
        <v>#REF!</v>
      </c>
      <c r="AP31" s="15" t="e">
        <f t="shared" si="37"/>
        <v>#REF!</v>
      </c>
      <c r="AQ31" s="15" t="e">
        <f t="shared" si="37"/>
        <v>#REF!</v>
      </c>
      <c r="AR31" s="15" t="e">
        <f t="shared" si="37"/>
        <v>#REF!</v>
      </c>
      <c r="AS31" s="15" t="e">
        <f t="shared" si="37"/>
        <v>#REF!</v>
      </c>
      <c r="AT31" s="15" t="e">
        <f t="shared" si="37"/>
        <v>#REF!</v>
      </c>
      <c r="AU31" s="15" t="e">
        <f t="shared" si="37"/>
        <v>#REF!</v>
      </c>
      <c r="AV31" s="15" t="e">
        <f t="shared" si="37"/>
        <v>#REF!</v>
      </c>
      <c r="AW31" s="15" t="e">
        <f t="shared" si="37"/>
        <v>#REF!</v>
      </c>
      <c r="AX31" s="15" t="e">
        <f t="shared" si="37"/>
        <v>#REF!</v>
      </c>
      <c r="AY31" s="15" t="e">
        <f t="shared" si="37"/>
        <v>#REF!</v>
      </c>
      <c r="AZ31" s="15" t="e">
        <f t="shared" si="37"/>
        <v>#REF!</v>
      </c>
      <c r="BA31" s="15" t="e">
        <f t="shared" si="37"/>
        <v>#REF!</v>
      </c>
      <c r="BB31" s="15" t="e">
        <f t="shared" si="37"/>
        <v>#REF!</v>
      </c>
      <c r="BC31" s="15" t="e">
        <f t="shared" si="37"/>
        <v>#REF!</v>
      </c>
      <c r="BD31" s="15" t="e">
        <f t="shared" si="37"/>
        <v>#REF!</v>
      </c>
      <c r="BE31" s="15" t="e">
        <f t="shared" si="37"/>
        <v>#REF!</v>
      </c>
      <c r="BF31" s="15" t="e">
        <f t="shared" si="37"/>
        <v>#REF!</v>
      </c>
      <c r="BG31" s="1" t="e">
        <f t="shared" ref="BG31:BG46" si="38">BH31+BI31+BJ31</f>
        <v>#REF!</v>
      </c>
      <c r="BH31" s="15" t="e">
        <f>BH32+BH38+BH44+BH46+BH47+BH48+BH49+BH54+BH57+BH58+BH60+BH61+BH63+BH64+BH65</f>
        <v>#REF!</v>
      </c>
      <c r="BI31" s="15" t="e">
        <f>BI32+BI38+BI44+BI46+BI47+BI48+BI49+BI54+BI57+BI58+BI60+BI61+BI63+BI64+BI65</f>
        <v>#REF!</v>
      </c>
      <c r="BJ31" s="15" t="e">
        <f>BJ32+BJ38+BJ44+BJ46+BJ47+BJ48+BJ49+BJ54+BJ57+BJ58+BJ60+BJ61+BJ63+BJ64+BJ65</f>
        <v>#REF!</v>
      </c>
      <c r="BK31" s="9"/>
      <c r="BL31" s="9"/>
      <c r="BM31" s="87"/>
      <c r="BN31" s="16"/>
      <c r="BO31" s="129"/>
      <c r="BP31" s="39"/>
      <c r="BQ31" s="129"/>
      <c r="BR31" s="135"/>
      <c r="BS31" s="135"/>
      <c r="BT31" s="135"/>
      <c r="BU31" s="55"/>
      <c r="BV31" s="55"/>
      <c r="BW31" s="55"/>
      <c r="BX31" s="55"/>
      <c r="BY31" s="55"/>
      <c r="BZ31" s="55"/>
      <c r="CA31" s="55"/>
      <c r="CB31" s="55"/>
      <c r="CC31" s="55"/>
      <c r="CD31" s="55"/>
      <c r="CE31" s="55"/>
      <c r="CF31" s="55"/>
      <c r="CG31" s="55"/>
      <c r="CH31" s="55"/>
      <c r="CI31" s="55"/>
      <c r="CJ31" s="55"/>
      <c r="CK31" s="55"/>
      <c r="CL31" s="55"/>
      <c r="CM31" s="55"/>
      <c r="CN31" s="55"/>
      <c r="CO31" s="55"/>
      <c r="CP31" s="55"/>
      <c r="CQ31" s="55"/>
    </row>
    <row r="32" spans="1:101" s="2" customFormat="1">
      <c r="A32" s="16" t="s">
        <v>159</v>
      </c>
      <c r="B32" s="25" t="s">
        <v>52</v>
      </c>
      <c r="C32" s="15">
        <f t="shared" si="30"/>
        <v>32.6</v>
      </c>
      <c r="D32" s="15">
        <f t="shared" ref="D32:AI32" si="39">SUM(D33:D37)</f>
        <v>7.4</v>
      </c>
      <c r="E32" s="15">
        <f t="shared" si="39"/>
        <v>25.2</v>
      </c>
      <c r="F32" s="15">
        <f t="shared" si="39"/>
        <v>21.929999999999996</v>
      </c>
      <c r="G32" s="15">
        <f t="shared" si="39"/>
        <v>0</v>
      </c>
      <c r="H32" s="15">
        <f t="shared" si="39"/>
        <v>0</v>
      </c>
      <c r="I32" s="15">
        <f t="shared" si="39"/>
        <v>0</v>
      </c>
      <c r="J32" s="15">
        <f t="shared" si="39"/>
        <v>0</v>
      </c>
      <c r="K32" s="15">
        <f t="shared" si="39"/>
        <v>4.75</v>
      </c>
      <c r="L32" s="15">
        <f t="shared" si="39"/>
        <v>3.51</v>
      </c>
      <c r="M32" s="15">
        <f t="shared" si="39"/>
        <v>13.67</v>
      </c>
      <c r="N32" s="15">
        <f t="shared" si="39"/>
        <v>0</v>
      </c>
      <c r="O32" s="15">
        <f t="shared" si="39"/>
        <v>0</v>
      </c>
      <c r="P32" s="15">
        <f t="shared" si="39"/>
        <v>13.67</v>
      </c>
      <c r="Q32" s="15">
        <f t="shared" si="39"/>
        <v>0</v>
      </c>
      <c r="R32" s="15">
        <f t="shared" si="39"/>
        <v>0</v>
      </c>
      <c r="S32" s="15">
        <f t="shared" si="39"/>
        <v>0</v>
      </c>
      <c r="T32" s="15">
        <f t="shared" si="39"/>
        <v>0</v>
      </c>
      <c r="U32" s="15">
        <f t="shared" si="39"/>
        <v>1.55</v>
      </c>
      <c r="V32" s="15">
        <f t="shared" si="39"/>
        <v>0</v>
      </c>
      <c r="W32" s="15">
        <f t="shared" si="39"/>
        <v>0</v>
      </c>
      <c r="X32" s="15">
        <f t="shared" si="39"/>
        <v>0</v>
      </c>
      <c r="Y32" s="15">
        <f t="shared" si="39"/>
        <v>0</v>
      </c>
      <c r="Z32" s="15">
        <f t="shared" si="39"/>
        <v>0</v>
      </c>
      <c r="AA32" s="15">
        <f t="shared" si="39"/>
        <v>0</v>
      </c>
      <c r="AB32" s="15">
        <f t="shared" si="39"/>
        <v>0</v>
      </c>
      <c r="AC32" s="15">
        <f t="shared" si="39"/>
        <v>0</v>
      </c>
      <c r="AD32" s="15">
        <f t="shared" si="39"/>
        <v>0.14000000000000001</v>
      </c>
      <c r="AE32" s="15">
        <f t="shared" si="39"/>
        <v>0</v>
      </c>
      <c r="AF32" s="15">
        <f t="shared" si="39"/>
        <v>0.14000000000000001</v>
      </c>
      <c r="AG32" s="15">
        <f t="shared" si="39"/>
        <v>0</v>
      </c>
      <c r="AH32" s="15">
        <f t="shared" si="39"/>
        <v>0</v>
      </c>
      <c r="AI32" s="15">
        <f t="shared" si="39"/>
        <v>0</v>
      </c>
      <c r="AJ32" s="15">
        <f t="shared" ref="AJ32:BJ32" si="40">SUM(AJ33:AJ37)</f>
        <v>0</v>
      </c>
      <c r="AK32" s="15">
        <f t="shared" si="40"/>
        <v>0</v>
      </c>
      <c r="AL32" s="15">
        <f t="shared" si="40"/>
        <v>0</v>
      </c>
      <c r="AM32" s="15">
        <f t="shared" si="40"/>
        <v>0</v>
      </c>
      <c r="AN32" s="15">
        <f t="shared" si="40"/>
        <v>0</v>
      </c>
      <c r="AO32" s="15">
        <f t="shared" si="40"/>
        <v>0</v>
      </c>
      <c r="AP32" s="15">
        <f t="shared" si="40"/>
        <v>0</v>
      </c>
      <c r="AQ32" s="15">
        <f t="shared" si="40"/>
        <v>0</v>
      </c>
      <c r="AR32" s="15">
        <f t="shared" si="40"/>
        <v>0</v>
      </c>
      <c r="AS32" s="15">
        <f t="shared" si="40"/>
        <v>0</v>
      </c>
      <c r="AT32" s="15">
        <f t="shared" si="40"/>
        <v>0</v>
      </c>
      <c r="AU32" s="15">
        <f t="shared" si="40"/>
        <v>0</v>
      </c>
      <c r="AV32" s="15">
        <f t="shared" si="40"/>
        <v>0</v>
      </c>
      <c r="AW32" s="15">
        <f t="shared" si="40"/>
        <v>0</v>
      </c>
      <c r="AX32" s="15">
        <f t="shared" si="40"/>
        <v>1.36</v>
      </c>
      <c r="AY32" s="15">
        <f t="shared" si="40"/>
        <v>0</v>
      </c>
      <c r="AZ32" s="15">
        <f t="shared" si="40"/>
        <v>0</v>
      </c>
      <c r="BA32" s="15">
        <f t="shared" si="40"/>
        <v>0</v>
      </c>
      <c r="BB32" s="15">
        <f t="shared" si="40"/>
        <v>0</v>
      </c>
      <c r="BC32" s="15">
        <f t="shared" si="40"/>
        <v>0</v>
      </c>
      <c r="BD32" s="15">
        <f t="shared" si="40"/>
        <v>0.05</v>
      </c>
      <c r="BE32" s="15">
        <f t="shared" si="40"/>
        <v>0</v>
      </c>
      <c r="BF32" s="15">
        <f t="shared" si="40"/>
        <v>0</v>
      </c>
      <c r="BG32" s="15">
        <f t="shared" si="40"/>
        <v>1.7200000000000002</v>
      </c>
      <c r="BH32" s="15">
        <f t="shared" si="40"/>
        <v>0</v>
      </c>
      <c r="BI32" s="15">
        <f t="shared" si="40"/>
        <v>1.7200000000000002</v>
      </c>
      <c r="BJ32" s="15">
        <f t="shared" si="40"/>
        <v>0</v>
      </c>
      <c r="BK32" s="9"/>
      <c r="BL32" s="9"/>
      <c r="BM32" s="87"/>
      <c r="BN32" s="16"/>
      <c r="BO32" s="86"/>
      <c r="BP32" s="39"/>
      <c r="BQ32" s="86"/>
      <c r="BR32" s="135"/>
      <c r="BS32" s="135"/>
      <c r="BT32" s="135"/>
      <c r="BU32" s="55"/>
      <c r="BV32" s="55"/>
      <c r="BW32" s="55"/>
      <c r="BX32" s="55"/>
      <c r="BY32" s="55"/>
      <c r="BZ32" s="55"/>
      <c r="CA32" s="55"/>
      <c r="CB32" s="55"/>
      <c r="CC32" s="55"/>
      <c r="CD32" s="55"/>
      <c r="CE32" s="55"/>
      <c r="CF32" s="55"/>
      <c r="CG32" s="55"/>
      <c r="CH32" s="55"/>
      <c r="CI32" s="55"/>
      <c r="CJ32" s="55"/>
      <c r="CK32" s="55"/>
      <c r="CL32" s="55"/>
      <c r="CM32" s="55"/>
      <c r="CN32" s="55"/>
      <c r="CO32" s="55"/>
      <c r="CP32" s="55"/>
      <c r="CQ32" s="55"/>
    </row>
    <row r="33" spans="1:103" s="389" customFormat="1" ht="103.9" customHeight="1">
      <c r="A33" s="329">
        <v>1</v>
      </c>
      <c r="B33" s="386" t="s">
        <v>246</v>
      </c>
      <c r="C33" s="383">
        <f t="shared" si="30"/>
        <v>2.5</v>
      </c>
      <c r="D33" s="338">
        <v>0.5</v>
      </c>
      <c r="E33" s="343">
        <f t="shared" ref="E33:E36" si="41">F33+U33+BG33</f>
        <v>2</v>
      </c>
      <c r="F33" s="343">
        <f t="shared" ref="F33:F36" si="42">G33+K33+L33+M33+R33+S33+T33</f>
        <v>1.95</v>
      </c>
      <c r="G33" s="339">
        <f t="shared" si="33"/>
        <v>0</v>
      </c>
      <c r="H33" s="344"/>
      <c r="I33" s="344"/>
      <c r="J33" s="344"/>
      <c r="K33" s="344">
        <v>1.8</v>
      </c>
      <c r="L33" s="344">
        <v>0.15</v>
      </c>
      <c r="M33" s="339">
        <f t="shared" si="34"/>
        <v>0</v>
      </c>
      <c r="N33" s="344"/>
      <c r="O33" s="344"/>
      <c r="P33" s="344"/>
      <c r="Q33" s="344"/>
      <c r="R33" s="344"/>
      <c r="S33" s="344"/>
      <c r="T33" s="344"/>
      <c r="U33" s="339">
        <f t="shared" si="36"/>
        <v>0</v>
      </c>
      <c r="V33" s="344"/>
      <c r="W33" s="344"/>
      <c r="X33" s="344"/>
      <c r="Y33" s="344"/>
      <c r="Z33" s="344"/>
      <c r="AA33" s="344"/>
      <c r="AB33" s="344"/>
      <c r="AC33" s="344"/>
      <c r="AD33" s="339">
        <f>SUM(AE33:AT33)</f>
        <v>0</v>
      </c>
      <c r="AE33" s="344"/>
      <c r="AF33" s="344"/>
      <c r="AG33" s="344"/>
      <c r="AH33" s="344"/>
      <c r="AI33" s="344"/>
      <c r="AJ33" s="344"/>
      <c r="AK33" s="344"/>
      <c r="AL33" s="344"/>
      <c r="AM33" s="344"/>
      <c r="AN33" s="344"/>
      <c r="AO33" s="344"/>
      <c r="AP33" s="344"/>
      <c r="AQ33" s="344"/>
      <c r="AR33" s="344"/>
      <c r="AS33" s="344">
        <f>AT33+AU33</f>
        <v>0</v>
      </c>
      <c r="AT33" s="344"/>
      <c r="AU33" s="344"/>
      <c r="AV33" s="344"/>
      <c r="AW33" s="344"/>
      <c r="AX33" s="344"/>
      <c r="AY33" s="344"/>
      <c r="AZ33" s="344"/>
      <c r="BA33" s="344"/>
      <c r="BB33" s="344"/>
      <c r="BC33" s="344"/>
      <c r="BD33" s="344"/>
      <c r="BE33" s="344"/>
      <c r="BF33" s="344"/>
      <c r="BG33" s="343">
        <f t="shared" si="38"/>
        <v>0.05</v>
      </c>
      <c r="BH33" s="344"/>
      <c r="BI33" s="344">
        <v>0.05</v>
      </c>
      <c r="BJ33" s="344"/>
      <c r="BK33" s="338" t="s">
        <v>130</v>
      </c>
      <c r="BL33" s="329" t="s">
        <v>396</v>
      </c>
      <c r="BM33" s="369" t="s">
        <v>160</v>
      </c>
      <c r="BN33" s="329" t="s">
        <v>93</v>
      </c>
      <c r="BO33" s="331" t="s">
        <v>369</v>
      </c>
      <c r="BP33" s="387" t="s">
        <v>409</v>
      </c>
      <c r="BQ33" s="333" t="s">
        <v>558</v>
      </c>
      <c r="BR33" s="388"/>
      <c r="BS33" s="388"/>
      <c r="BT33" s="388"/>
      <c r="BU33" s="389" t="s">
        <v>559</v>
      </c>
      <c r="CA33" s="351" t="s">
        <v>622</v>
      </c>
    </row>
    <row r="34" spans="1:103" s="389" customFormat="1" ht="131.25">
      <c r="A34" s="329">
        <v>2</v>
      </c>
      <c r="B34" s="390" t="s">
        <v>293</v>
      </c>
      <c r="C34" s="383">
        <f t="shared" si="30"/>
        <v>24.7</v>
      </c>
      <c r="D34" s="344">
        <v>5.7</v>
      </c>
      <c r="E34" s="339">
        <f t="shared" si="41"/>
        <v>19</v>
      </c>
      <c r="F34" s="339">
        <f t="shared" si="42"/>
        <v>16.38</v>
      </c>
      <c r="G34" s="339">
        <f t="shared" si="33"/>
        <v>0</v>
      </c>
      <c r="H34" s="344"/>
      <c r="I34" s="344"/>
      <c r="J34" s="344"/>
      <c r="K34" s="344">
        <v>0.95</v>
      </c>
      <c r="L34" s="344">
        <v>1.76</v>
      </c>
      <c r="M34" s="339">
        <f t="shared" si="34"/>
        <v>13.67</v>
      </c>
      <c r="N34" s="344"/>
      <c r="O34" s="344"/>
      <c r="P34" s="344">
        <v>13.67</v>
      </c>
      <c r="Q34" s="344"/>
      <c r="R34" s="344"/>
      <c r="S34" s="344"/>
      <c r="T34" s="344"/>
      <c r="U34" s="339">
        <f t="shared" si="36"/>
        <v>1.55</v>
      </c>
      <c r="V34" s="344"/>
      <c r="W34" s="344"/>
      <c r="X34" s="344"/>
      <c r="Y34" s="344"/>
      <c r="Z34" s="344"/>
      <c r="AA34" s="344"/>
      <c r="AB34" s="344"/>
      <c r="AC34" s="344"/>
      <c r="AD34" s="339">
        <f>SUM(AE34:AT34)</f>
        <v>0.14000000000000001</v>
      </c>
      <c r="AE34" s="344"/>
      <c r="AF34" s="344">
        <v>0.14000000000000001</v>
      </c>
      <c r="AG34" s="344"/>
      <c r="AH34" s="344"/>
      <c r="AI34" s="344"/>
      <c r="AJ34" s="344"/>
      <c r="AK34" s="344"/>
      <c r="AL34" s="344"/>
      <c r="AM34" s="344"/>
      <c r="AN34" s="344"/>
      <c r="AO34" s="344"/>
      <c r="AP34" s="344"/>
      <c r="AQ34" s="344"/>
      <c r="AR34" s="344"/>
      <c r="AS34" s="344">
        <f>AT34+AU34</f>
        <v>0</v>
      </c>
      <c r="AT34" s="344"/>
      <c r="AU34" s="344"/>
      <c r="AV34" s="344"/>
      <c r="AW34" s="344"/>
      <c r="AX34" s="344">
        <v>1.36</v>
      </c>
      <c r="AY34" s="344"/>
      <c r="AZ34" s="344"/>
      <c r="BA34" s="344"/>
      <c r="BB34" s="344"/>
      <c r="BC34" s="344"/>
      <c r="BD34" s="344">
        <v>0.05</v>
      </c>
      <c r="BE34" s="344"/>
      <c r="BF34" s="344"/>
      <c r="BG34" s="339">
        <f t="shared" si="38"/>
        <v>1.07</v>
      </c>
      <c r="BH34" s="344"/>
      <c r="BI34" s="344">
        <v>1.07</v>
      </c>
      <c r="BJ34" s="344"/>
      <c r="BK34" s="338" t="s">
        <v>130</v>
      </c>
      <c r="BL34" s="391" t="s">
        <v>398</v>
      </c>
      <c r="BM34" s="369" t="s">
        <v>163</v>
      </c>
      <c r="BN34" s="329" t="s">
        <v>93</v>
      </c>
      <c r="BO34" s="392"/>
      <c r="BP34" s="393" t="s">
        <v>341</v>
      </c>
      <c r="BQ34" s="333" t="s">
        <v>557</v>
      </c>
      <c r="BR34" s="388"/>
      <c r="BS34" s="388"/>
      <c r="BT34" s="388"/>
      <c r="CA34" s="351" t="s">
        <v>622</v>
      </c>
    </row>
    <row r="35" spans="1:103" s="389" customFormat="1" ht="56.25">
      <c r="A35" s="863">
        <v>3</v>
      </c>
      <c r="B35" s="864" t="s">
        <v>494</v>
      </c>
      <c r="C35" s="383">
        <f t="shared" si="30"/>
        <v>2</v>
      </c>
      <c r="D35" s="338"/>
      <c r="E35" s="339">
        <f t="shared" si="41"/>
        <v>2</v>
      </c>
      <c r="F35" s="339">
        <f t="shared" si="42"/>
        <v>1.4</v>
      </c>
      <c r="G35" s="339">
        <f t="shared" si="33"/>
        <v>0</v>
      </c>
      <c r="H35" s="344"/>
      <c r="I35" s="344"/>
      <c r="J35" s="344"/>
      <c r="K35" s="344">
        <v>1</v>
      </c>
      <c r="L35" s="344">
        <v>0.4</v>
      </c>
      <c r="M35" s="339">
        <f t="shared" si="34"/>
        <v>0</v>
      </c>
      <c r="N35" s="344"/>
      <c r="O35" s="344"/>
      <c r="P35" s="344"/>
      <c r="Q35" s="344"/>
      <c r="R35" s="344"/>
      <c r="S35" s="344"/>
      <c r="T35" s="344"/>
      <c r="U35" s="339">
        <f t="shared" si="36"/>
        <v>0</v>
      </c>
      <c r="V35" s="344"/>
      <c r="W35" s="344"/>
      <c r="X35" s="344"/>
      <c r="Y35" s="344"/>
      <c r="Z35" s="344"/>
      <c r="AA35" s="344"/>
      <c r="AB35" s="344"/>
      <c r="AC35" s="344"/>
      <c r="AD35" s="339">
        <f>SUM(AE35:AT35)</f>
        <v>0</v>
      </c>
      <c r="AE35" s="344"/>
      <c r="AF35" s="344"/>
      <c r="AG35" s="344"/>
      <c r="AH35" s="344"/>
      <c r="AI35" s="344"/>
      <c r="AJ35" s="344"/>
      <c r="AK35" s="344"/>
      <c r="AL35" s="344"/>
      <c r="AM35" s="344"/>
      <c r="AN35" s="344"/>
      <c r="AO35" s="344"/>
      <c r="AP35" s="344"/>
      <c r="AQ35" s="344"/>
      <c r="AR35" s="344"/>
      <c r="AS35" s="344">
        <f>AT35+AU35</f>
        <v>0</v>
      </c>
      <c r="AT35" s="344"/>
      <c r="AU35" s="344"/>
      <c r="AV35" s="344"/>
      <c r="AW35" s="344"/>
      <c r="AX35" s="344"/>
      <c r="AY35" s="344"/>
      <c r="AZ35" s="344"/>
      <c r="BA35" s="344"/>
      <c r="BB35" s="344"/>
      <c r="BC35" s="344"/>
      <c r="BD35" s="344"/>
      <c r="BE35" s="344"/>
      <c r="BF35" s="344"/>
      <c r="BG35" s="339">
        <f t="shared" si="38"/>
        <v>0.6</v>
      </c>
      <c r="BH35" s="344"/>
      <c r="BI35" s="344">
        <v>0.6</v>
      </c>
      <c r="BJ35" s="344"/>
      <c r="BK35" s="338" t="s">
        <v>130</v>
      </c>
      <c r="BL35" s="391" t="s">
        <v>398</v>
      </c>
      <c r="BM35" s="369" t="s">
        <v>161</v>
      </c>
      <c r="BN35" s="329" t="s">
        <v>93</v>
      </c>
      <c r="BO35" s="392"/>
      <c r="BP35" s="853" t="s">
        <v>410</v>
      </c>
      <c r="BQ35" s="333" t="s">
        <v>557</v>
      </c>
      <c r="BR35" s="388"/>
      <c r="BS35" s="388"/>
      <c r="BT35" s="388"/>
      <c r="CA35" s="351" t="s">
        <v>622</v>
      </c>
      <c r="CM35" s="394"/>
    </row>
    <row r="36" spans="1:103" s="389" customFormat="1" ht="56.25">
      <c r="A36" s="863"/>
      <c r="B36" s="864"/>
      <c r="C36" s="383">
        <f t="shared" si="30"/>
        <v>2.2000000000000002</v>
      </c>
      <c r="D36" s="338"/>
      <c r="E36" s="339">
        <f t="shared" si="41"/>
        <v>2.2000000000000002</v>
      </c>
      <c r="F36" s="339">
        <f t="shared" si="42"/>
        <v>2.2000000000000002</v>
      </c>
      <c r="G36" s="339">
        <f t="shared" si="33"/>
        <v>0</v>
      </c>
      <c r="H36" s="344"/>
      <c r="I36" s="344"/>
      <c r="J36" s="344"/>
      <c r="K36" s="344">
        <v>1</v>
      </c>
      <c r="L36" s="344">
        <v>1.2</v>
      </c>
      <c r="M36" s="339">
        <f t="shared" si="34"/>
        <v>0</v>
      </c>
      <c r="N36" s="344"/>
      <c r="O36" s="344"/>
      <c r="P36" s="344"/>
      <c r="Q36" s="344"/>
      <c r="R36" s="344"/>
      <c r="S36" s="344"/>
      <c r="T36" s="344"/>
      <c r="U36" s="339">
        <f t="shared" si="36"/>
        <v>0</v>
      </c>
      <c r="V36" s="344"/>
      <c r="W36" s="344"/>
      <c r="X36" s="344"/>
      <c r="Y36" s="344"/>
      <c r="Z36" s="344"/>
      <c r="AA36" s="344"/>
      <c r="AB36" s="344"/>
      <c r="AC36" s="344"/>
      <c r="AD36" s="339">
        <f>SUM(AE36:AT36)</f>
        <v>0</v>
      </c>
      <c r="AE36" s="344"/>
      <c r="AF36" s="344"/>
      <c r="AG36" s="344"/>
      <c r="AH36" s="344"/>
      <c r="AI36" s="344"/>
      <c r="AJ36" s="344"/>
      <c r="AK36" s="344"/>
      <c r="AL36" s="344"/>
      <c r="AM36" s="344"/>
      <c r="AN36" s="344"/>
      <c r="AO36" s="344"/>
      <c r="AP36" s="344"/>
      <c r="AQ36" s="344"/>
      <c r="AR36" s="344"/>
      <c r="AS36" s="344">
        <f>AT36+AU36</f>
        <v>0</v>
      </c>
      <c r="AT36" s="344"/>
      <c r="AU36" s="344"/>
      <c r="AV36" s="344"/>
      <c r="AW36" s="344"/>
      <c r="AX36" s="344"/>
      <c r="AY36" s="344"/>
      <c r="AZ36" s="344"/>
      <c r="BA36" s="344"/>
      <c r="BB36" s="344"/>
      <c r="BC36" s="344"/>
      <c r="BD36" s="344"/>
      <c r="BE36" s="344"/>
      <c r="BF36" s="344"/>
      <c r="BG36" s="339">
        <f t="shared" si="38"/>
        <v>0</v>
      </c>
      <c r="BH36" s="344"/>
      <c r="BI36" s="344"/>
      <c r="BJ36" s="344"/>
      <c r="BK36" s="338" t="s">
        <v>130</v>
      </c>
      <c r="BL36" s="329" t="s">
        <v>399</v>
      </c>
      <c r="BM36" s="369" t="s">
        <v>162</v>
      </c>
      <c r="BN36" s="329" t="s">
        <v>93</v>
      </c>
      <c r="BO36" s="392"/>
      <c r="BP36" s="854"/>
      <c r="BQ36" s="333" t="s">
        <v>557</v>
      </c>
      <c r="BR36" s="388"/>
      <c r="BS36" s="388"/>
      <c r="BT36" s="388"/>
      <c r="CA36" s="351" t="s">
        <v>622</v>
      </c>
    </row>
    <row r="37" spans="1:103" s="105" customFormat="1" ht="56.25">
      <c r="A37" s="104">
        <v>5</v>
      </c>
      <c r="B37" s="395" t="s">
        <v>383</v>
      </c>
      <c r="C37" s="101">
        <f t="shared" si="30"/>
        <v>1.2</v>
      </c>
      <c r="D37" s="61">
        <v>1.2</v>
      </c>
      <c r="E37" s="1"/>
      <c r="F37" s="1"/>
      <c r="G37" s="58">
        <f t="shared" si="33"/>
        <v>0</v>
      </c>
      <c r="H37" s="57"/>
      <c r="I37" s="57"/>
      <c r="J37" s="57"/>
      <c r="K37" s="35"/>
      <c r="L37" s="35"/>
      <c r="M37" s="58">
        <f t="shared" si="34"/>
        <v>0</v>
      </c>
      <c r="N37" s="57"/>
      <c r="O37" s="57"/>
      <c r="P37" s="35"/>
      <c r="Q37" s="57"/>
      <c r="R37" s="57"/>
      <c r="S37" s="57"/>
      <c r="T37" s="57"/>
      <c r="U37" s="58">
        <f t="shared" si="36"/>
        <v>0</v>
      </c>
      <c r="V37" s="57"/>
      <c r="W37" s="57"/>
      <c r="X37" s="57"/>
      <c r="Y37" s="57"/>
      <c r="Z37" s="57"/>
      <c r="AA37" s="57"/>
      <c r="AB37" s="57"/>
      <c r="AC37" s="57"/>
      <c r="AD37" s="58">
        <f>SUM(AE37:AT37)</f>
        <v>0</v>
      </c>
      <c r="AE37" s="35"/>
      <c r="AF37" s="35"/>
      <c r="AG37" s="57"/>
      <c r="AH37" s="57"/>
      <c r="AI37" s="57"/>
      <c r="AJ37" s="57"/>
      <c r="AK37" s="57"/>
      <c r="AL37" s="57"/>
      <c r="AM37" s="57"/>
      <c r="AN37" s="57"/>
      <c r="AO37" s="57"/>
      <c r="AP37" s="57"/>
      <c r="AQ37" s="57"/>
      <c r="AR37" s="57"/>
      <c r="AS37" s="57">
        <f>AT37+AU37</f>
        <v>0</v>
      </c>
      <c r="AT37" s="57"/>
      <c r="AU37" s="57"/>
      <c r="AV37" s="57"/>
      <c r="AW37" s="57"/>
      <c r="AX37" s="35"/>
      <c r="AY37" s="57"/>
      <c r="AZ37" s="57"/>
      <c r="BA37" s="57"/>
      <c r="BB37" s="57"/>
      <c r="BC37" s="57"/>
      <c r="BD37" s="57"/>
      <c r="BE37" s="57"/>
      <c r="BF37" s="57"/>
      <c r="BG37" s="1">
        <f t="shared" si="38"/>
        <v>0</v>
      </c>
      <c r="BH37" s="57"/>
      <c r="BI37" s="35"/>
      <c r="BJ37" s="57"/>
      <c r="BK37" s="61" t="s">
        <v>130</v>
      </c>
      <c r="BL37" s="103" t="s">
        <v>131</v>
      </c>
      <c r="BM37" s="79"/>
      <c r="BN37" s="103" t="s">
        <v>93</v>
      </c>
      <c r="BO37" s="134"/>
      <c r="BP37" s="103" t="s">
        <v>405</v>
      </c>
      <c r="BQ37" s="102" t="s">
        <v>557</v>
      </c>
      <c r="BR37" s="138"/>
      <c r="BS37" s="138"/>
      <c r="BT37" s="138"/>
    </row>
    <row r="38" spans="1:103" s="2" customFormat="1">
      <c r="A38" s="24" t="s">
        <v>164</v>
      </c>
      <c r="B38" s="25" t="s">
        <v>53</v>
      </c>
      <c r="C38" s="15">
        <f t="shared" si="30"/>
        <v>85.769999999999982</v>
      </c>
      <c r="D38" s="15">
        <f>SUM(D41:D43)</f>
        <v>2</v>
      </c>
      <c r="E38" s="15">
        <f>SUM(E41:E43)</f>
        <v>83.769999999999982</v>
      </c>
      <c r="F38" s="15">
        <f>SUM(F41:F43)</f>
        <v>76.489999999999995</v>
      </c>
      <c r="G38" s="58">
        <f>H38+I38+J38</f>
        <v>3</v>
      </c>
      <c r="H38" s="15">
        <f>SUM(H41:H43)</f>
        <v>3</v>
      </c>
      <c r="I38" s="15">
        <f>SUM(I41:I43)</f>
        <v>0</v>
      </c>
      <c r="J38" s="15">
        <f>SUM(J41:J43)</f>
        <v>0</v>
      </c>
      <c r="K38" s="15">
        <f>SUM(K41:K43)</f>
        <v>61.22999999999999</v>
      </c>
      <c r="L38" s="15">
        <f>SUM(L41:L43)</f>
        <v>11.829999999999998</v>
      </c>
      <c r="M38" s="58">
        <f t="shared" si="34"/>
        <v>0.39</v>
      </c>
      <c r="N38" s="15">
        <f t="shared" ref="N38:T38" si="43">SUM(N41:N43)</f>
        <v>0</v>
      </c>
      <c r="O38" s="15">
        <f t="shared" si="43"/>
        <v>0</v>
      </c>
      <c r="P38" s="15">
        <f t="shared" si="43"/>
        <v>0.39</v>
      </c>
      <c r="Q38" s="15">
        <f t="shared" si="43"/>
        <v>0</v>
      </c>
      <c r="R38" s="15">
        <f t="shared" si="43"/>
        <v>0.04</v>
      </c>
      <c r="S38" s="15">
        <f t="shared" si="43"/>
        <v>0</v>
      </c>
      <c r="T38" s="15">
        <f t="shared" si="43"/>
        <v>0</v>
      </c>
      <c r="U38" s="58">
        <f t="shared" si="36"/>
        <v>6.71</v>
      </c>
      <c r="V38" s="15">
        <f t="shared" ref="V38:BF38" si="44">SUM(V41:V43)</f>
        <v>0</v>
      </c>
      <c r="W38" s="15">
        <f t="shared" si="44"/>
        <v>0</v>
      </c>
      <c r="X38" s="15">
        <f t="shared" si="44"/>
        <v>0</v>
      </c>
      <c r="Y38" s="15">
        <f t="shared" si="44"/>
        <v>0</v>
      </c>
      <c r="Z38" s="15">
        <f t="shared" si="44"/>
        <v>0</v>
      </c>
      <c r="AA38" s="15">
        <f t="shared" si="44"/>
        <v>0</v>
      </c>
      <c r="AB38" s="15">
        <f t="shared" si="44"/>
        <v>0</v>
      </c>
      <c r="AC38" s="15">
        <f t="shared" si="44"/>
        <v>0</v>
      </c>
      <c r="AD38" s="15">
        <f t="shared" si="44"/>
        <v>2.5099999999999998</v>
      </c>
      <c r="AE38" s="15">
        <f t="shared" si="44"/>
        <v>2.5099999999999998</v>
      </c>
      <c r="AF38" s="15">
        <f t="shared" si="44"/>
        <v>0</v>
      </c>
      <c r="AG38" s="15">
        <f t="shared" si="44"/>
        <v>0</v>
      </c>
      <c r="AH38" s="15">
        <f t="shared" si="44"/>
        <v>0</v>
      </c>
      <c r="AI38" s="15">
        <f t="shared" si="44"/>
        <v>0</v>
      </c>
      <c r="AJ38" s="15">
        <f t="shared" si="44"/>
        <v>0</v>
      </c>
      <c r="AK38" s="15">
        <f t="shared" si="44"/>
        <v>0</v>
      </c>
      <c r="AL38" s="15">
        <f t="shared" si="44"/>
        <v>0</v>
      </c>
      <c r="AM38" s="15">
        <f t="shared" si="44"/>
        <v>0</v>
      </c>
      <c r="AN38" s="15">
        <f t="shared" si="44"/>
        <v>0</v>
      </c>
      <c r="AO38" s="15">
        <f t="shared" si="44"/>
        <v>0</v>
      </c>
      <c r="AP38" s="15">
        <f t="shared" si="44"/>
        <v>0</v>
      </c>
      <c r="AQ38" s="15">
        <f t="shared" si="44"/>
        <v>0</v>
      </c>
      <c r="AR38" s="15">
        <f t="shared" si="44"/>
        <v>0</v>
      </c>
      <c r="AS38" s="15">
        <f t="shared" si="44"/>
        <v>0</v>
      </c>
      <c r="AT38" s="15">
        <f t="shared" si="44"/>
        <v>0</v>
      </c>
      <c r="AU38" s="15">
        <f t="shared" si="44"/>
        <v>0</v>
      </c>
      <c r="AV38" s="15">
        <f t="shared" si="44"/>
        <v>0</v>
      </c>
      <c r="AW38" s="15">
        <f t="shared" si="44"/>
        <v>0</v>
      </c>
      <c r="AX38" s="15">
        <f t="shared" si="44"/>
        <v>0.27</v>
      </c>
      <c r="AY38" s="15">
        <f t="shared" si="44"/>
        <v>0</v>
      </c>
      <c r="AZ38" s="15">
        <f t="shared" si="44"/>
        <v>0</v>
      </c>
      <c r="BA38" s="15">
        <f t="shared" si="44"/>
        <v>0</v>
      </c>
      <c r="BB38" s="15">
        <f t="shared" si="44"/>
        <v>0</v>
      </c>
      <c r="BC38" s="15">
        <f t="shared" si="44"/>
        <v>0</v>
      </c>
      <c r="BD38" s="15">
        <f t="shared" si="44"/>
        <v>3.93</v>
      </c>
      <c r="BE38" s="15">
        <f t="shared" si="44"/>
        <v>0</v>
      </c>
      <c r="BF38" s="15">
        <f t="shared" si="44"/>
        <v>0</v>
      </c>
      <c r="BG38" s="1">
        <f t="shared" si="38"/>
        <v>0.57000000000000006</v>
      </c>
      <c r="BH38" s="15">
        <f>SUM(BH41:BH43)</f>
        <v>0</v>
      </c>
      <c r="BI38" s="15">
        <f>SUM(BI41:BI43)</f>
        <v>0.57000000000000006</v>
      </c>
      <c r="BJ38" s="15">
        <f>SUM(BJ41:BJ43)</f>
        <v>0</v>
      </c>
      <c r="BK38" s="9"/>
      <c r="BL38" s="9"/>
      <c r="BM38" s="87"/>
      <c r="BN38" s="24"/>
      <c r="BO38" s="86"/>
      <c r="BP38" s="39"/>
      <c r="BQ38" s="86"/>
      <c r="BR38" s="135"/>
      <c r="BS38" s="135"/>
      <c r="BT38" s="135"/>
      <c r="BU38" s="55"/>
      <c r="BV38" s="55"/>
      <c r="BW38" s="55"/>
      <c r="BX38" s="55"/>
      <c r="BY38" s="55"/>
      <c r="BZ38" s="55"/>
      <c r="CA38" s="55"/>
      <c r="CB38" s="55"/>
      <c r="CC38" s="55"/>
      <c r="CD38" s="55"/>
      <c r="CE38" s="55"/>
      <c r="CF38" s="55"/>
      <c r="CG38" s="55"/>
      <c r="CH38" s="55"/>
      <c r="CI38" s="55"/>
      <c r="CJ38" s="55"/>
      <c r="CK38" s="55"/>
      <c r="CL38" s="55"/>
      <c r="CM38" s="55"/>
      <c r="CN38" s="55"/>
      <c r="CO38" s="55"/>
      <c r="CP38" s="55"/>
      <c r="CQ38" s="55"/>
    </row>
    <row r="39" spans="1:103" s="399" customFormat="1" ht="63" customHeight="1">
      <c r="A39" s="855">
        <v>1</v>
      </c>
      <c r="B39" s="857" t="s">
        <v>165</v>
      </c>
      <c r="C39" s="326">
        <f t="shared" si="30"/>
        <v>3.5</v>
      </c>
      <c r="D39" s="339"/>
      <c r="E39" s="343">
        <f t="shared" ref="E39:E43" si="45">F39+U39+BG39</f>
        <v>3.5</v>
      </c>
      <c r="F39" s="343">
        <f t="shared" ref="F39:F43" si="46">G39+K39+L39+M39+R39+S39+T39</f>
        <v>3.5</v>
      </c>
      <c r="G39" s="339">
        <f t="shared" ref="G39:G40" si="47">H39+I39+J39</f>
        <v>0.5</v>
      </c>
      <c r="H39" s="339">
        <v>0.5</v>
      </c>
      <c r="I39" s="339"/>
      <c r="J39" s="339"/>
      <c r="K39" s="339">
        <v>2</v>
      </c>
      <c r="L39" s="339">
        <v>1</v>
      </c>
      <c r="M39" s="339">
        <f t="shared" si="34"/>
        <v>0</v>
      </c>
      <c r="N39" s="339"/>
      <c r="O39" s="339"/>
      <c r="P39" s="339"/>
      <c r="Q39" s="339"/>
      <c r="R39" s="339"/>
      <c r="S39" s="339"/>
      <c r="T39" s="339"/>
      <c r="U39" s="339">
        <f t="shared" si="36"/>
        <v>0</v>
      </c>
      <c r="V39" s="339"/>
      <c r="W39" s="339"/>
      <c r="X39" s="339"/>
      <c r="Y39" s="339"/>
      <c r="Z39" s="339"/>
      <c r="AA39" s="339"/>
      <c r="AB39" s="339"/>
      <c r="AC39" s="339"/>
      <c r="AD39" s="339">
        <f t="shared" ref="AD39:AD43" si="48">SUM(AE39:AT39)</f>
        <v>0</v>
      </c>
      <c r="AE39" s="339"/>
      <c r="AF39" s="339"/>
      <c r="AG39" s="339"/>
      <c r="AH39" s="339"/>
      <c r="AI39" s="339"/>
      <c r="AJ39" s="339"/>
      <c r="AK39" s="339"/>
      <c r="AL39" s="339"/>
      <c r="AM39" s="339"/>
      <c r="AN39" s="339"/>
      <c r="AO39" s="339"/>
      <c r="AP39" s="339"/>
      <c r="AQ39" s="339"/>
      <c r="AR39" s="339"/>
      <c r="AS39" s="339">
        <v>0</v>
      </c>
      <c r="AT39" s="339"/>
      <c r="AU39" s="339"/>
      <c r="AV39" s="339"/>
      <c r="AW39" s="339"/>
      <c r="AX39" s="339"/>
      <c r="AY39" s="339"/>
      <c r="AZ39" s="339"/>
      <c r="BA39" s="339"/>
      <c r="BB39" s="339"/>
      <c r="BC39" s="339"/>
      <c r="BD39" s="339"/>
      <c r="BE39" s="339"/>
      <c r="BF39" s="339"/>
      <c r="BG39" s="343">
        <f t="shared" si="38"/>
        <v>0</v>
      </c>
      <c r="BH39" s="339"/>
      <c r="BI39" s="339"/>
      <c r="BJ39" s="339"/>
      <c r="BK39" s="338" t="s">
        <v>130</v>
      </c>
      <c r="BL39" s="396" t="s">
        <v>316</v>
      </c>
      <c r="BM39" s="367" t="s">
        <v>626</v>
      </c>
      <c r="BN39" s="397" t="s">
        <v>94</v>
      </c>
      <c r="BO39" s="398"/>
      <c r="BP39" s="859" t="s">
        <v>627</v>
      </c>
      <c r="BQ39" s="861" t="s">
        <v>557</v>
      </c>
      <c r="CA39" s="399" t="s">
        <v>622</v>
      </c>
    </row>
    <row r="40" spans="1:103" s="347" customFormat="1" ht="64.150000000000006" customHeight="1">
      <c r="A40" s="856"/>
      <c r="B40" s="858"/>
      <c r="C40" s="350">
        <f t="shared" si="30"/>
        <v>13.58</v>
      </c>
      <c r="D40" s="339"/>
      <c r="E40" s="343">
        <f t="shared" si="45"/>
        <v>13.58</v>
      </c>
      <c r="F40" s="343">
        <f t="shared" si="46"/>
        <v>11.47</v>
      </c>
      <c r="G40" s="339">
        <f t="shared" si="47"/>
        <v>0.06</v>
      </c>
      <c r="H40" s="339">
        <v>0.06</v>
      </c>
      <c r="I40" s="339"/>
      <c r="J40" s="339"/>
      <c r="K40" s="339">
        <v>3.81</v>
      </c>
      <c r="L40" s="339">
        <v>7.59</v>
      </c>
      <c r="M40" s="339">
        <f t="shared" si="34"/>
        <v>0</v>
      </c>
      <c r="N40" s="339"/>
      <c r="O40" s="339"/>
      <c r="P40" s="339"/>
      <c r="Q40" s="339"/>
      <c r="R40" s="339">
        <v>0.01</v>
      </c>
      <c r="S40" s="339"/>
      <c r="T40" s="339"/>
      <c r="U40" s="339">
        <f t="shared" si="36"/>
        <v>2.11</v>
      </c>
      <c r="V40" s="339"/>
      <c r="W40" s="339"/>
      <c r="X40" s="339"/>
      <c r="Y40" s="339"/>
      <c r="Z40" s="339"/>
      <c r="AA40" s="339"/>
      <c r="AB40" s="339"/>
      <c r="AC40" s="339"/>
      <c r="AD40" s="339">
        <f t="shared" si="48"/>
        <v>1.25</v>
      </c>
      <c r="AE40" s="339">
        <v>1.25</v>
      </c>
      <c r="AF40" s="339"/>
      <c r="AG40" s="339"/>
      <c r="AH40" s="339"/>
      <c r="AI40" s="339"/>
      <c r="AJ40" s="339"/>
      <c r="AK40" s="339"/>
      <c r="AL40" s="339"/>
      <c r="AM40" s="339"/>
      <c r="AN40" s="339"/>
      <c r="AO40" s="339"/>
      <c r="AP40" s="339"/>
      <c r="AQ40" s="339"/>
      <c r="AR40" s="339"/>
      <c r="AS40" s="339">
        <v>0</v>
      </c>
      <c r="AT40" s="339"/>
      <c r="AU40" s="339"/>
      <c r="AV40" s="339"/>
      <c r="AW40" s="339"/>
      <c r="AX40" s="339"/>
      <c r="AY40" s="339"/>
      <c r="AZ40" s="339"/>
      <c r="BA40" s="339"/>
      <c r="BB40" s="339"/>
      <c r="BC40" s="339"/>
      <c r="BD40" s="339">
        <v>0.86</v>
      </c>
      <c r="BE40" s="339"/>
      <c r="BF40" s="339"/>
      <c r="BG40" s="343">
        <f t="shared" si="38"/>
        <v>0</v>
      </c>
      <c r="BH40" s="339"/>
      <c r="BI40" s="339"/>
      <c r="BJ40" s="339"/>
      <c r="BK40" s="338" t="s">
        <v>130</v>
      </c>
      <c r="BL40" s="369" t="s">
        <v>131</v>
      </c>
      <c r="BM40" s="367" t="s">
        <v>625</v>
      </c>
      <c r="BN40" s="338" t="s">
        <v>94</v>
      </c>
      <c r="BO40" s="354"/>
      <c r="BP40" s="860"/>
      <c r="BQ40" s="862"/>
      <c r="CY40" s="347" t="s">
        <v>624</v>
      </c>
    </row>
    <row r="41" spans="1:103" s="349" customFormat="1" ht="37.15" customHeight="1">
      <c r="A41" s="856">
        <v>2</v>
      </c>
      <c r="B41" s="867" t="s">
        <v>390</v>
      </c>
      <c r="C41" s="343">
        <v>11.3</v>
      </c>
      <c r="D41" s="339">
        <v>0.03</v>
      </c>
      <c r="E41" s="343">
        <f t="shared" si="45"/>
        <v>11.270000000000001</v>
      </c>
      <c r="F41" s="343">
        <f t="shared" si="46"/>
        <v>10.49</v>
      </c>
      <c r="G41" s="339">
        <f t="shared" si="33"/>
        <v>1</v>
      </c>
      <c r="H41" s="339">
        <v>1</v>
      </c>
      <c r="I41" s="339"/>
      <c r="J41" s="339"/>
      <c r="K41" s="339">
        <v>7.55</v>
      </c>
      <c r="L41" s="339">
        <v>1.94</v>
      </c>
      <c r="M41" s="339">
        <f t="shared" si="34"/>
        <v>0</v>
      </c>
      <c r="N41" s="339"/>
      <c r="O41" s="339"/>
      <c r="P41" s="339"/>
      <c r="Q41" s="339"/>
      <c r="R41" s="339"/>
      <c r="S41" s="339"/>
      <c r="T41" s="339"/>
      <c r="U41" s="339">
        <f t="shared" si="36"/>
        <v>0.64</v>
      </c>
      <c r="V41" s="339"/>
      <c r="W41" s="339"/>
      <c r="X41" s="339"/>
      <c r="Y41" s="339"/>
      <c r="Z41" s="339"/>
      <c r="AA41" s="339"/>
      <c r="AB41" s="339"/>
      <c r="AC41" s="339"/>
      <c r="AD41" s="339">
        <f t="shared" si="48"/>
        <v>0.06</v>
      </c>
      <c r="AE41" s="339">
        <v>0.06</v>
      </c>
      <c r="AF41" s="339"/>
      <c r="AG41" s="339"/>
      <c r="AH41" s="339"/>
      <c r="AI41" s="339"/>
      <c r="AJ41" s="339"/>
      <c r="AK41" s="339"/>
      <c r="AL41" s="339"/>
      <c r="AM41" s="339"/>
      <c r="AN41" s="339"/>
      <c r="AO41" s="339"/>
      <c r="AP41" s="339"/>
      <c r="AQ41" s="339"/>
      <c r="AR41" s="339"/>
      <c r="AS41" s="339"/>
      <c r="AT41" s="339"/>
      <c r="AU41" s="339"/>
      <c r="AV41" s="339"/>
      <c r="AW41" s="339"/>
      <c r="AX41" s="339">
        <v>0.27</v>
      </c>
      <c r="AY41" s="339"/>
      <c r="AZ41" s="339"/>
      <c r="BA41" s="339"/>
      <c r="BB41" s="339"/>
      <c r="BC41" s="339"/>
      <c r="BD41" s="339">
        <v>0.31</v>
      </c>
      <c r="BE41" s="339"/>
      <c r="BF41" s="339"/>
      <c r="BG41" s="339">
        <f t="shared" si="38"/>
        <v>0.14000000000000001</v>
      </c>
      <c r="BH41" s="339"/>
      <c r="BI41" s="339">
        <v>0.14000000000000001</v>
      </c>
      <c r="BJ41" s="339"/>
      <c r="BK41" s="338" t="s">
        <v>130</v>
      </c>
      <c r="BL41" s="348" t="s">
        <v>396</v>
      </c>
      <c r="BM41" s="367" t="s">
        <v>317</v>
      </c>
      <c r="BN41" s="367" t="s">
        <v>94</v>
      </c>
      <c r="BO41" s="345" t="s">
        <v>370</v>
      </c>
      <c r="BP41" s="868" t="s">
        <v>344</v>
      </c>
      <c r="BQ41" s="871" t="s">
        <v>558</v>
      </c>
      <c r="BR41" s="346"/>
      <c r="BS41" s="346"/>
      <c r="BT41" s="346"/>
      <c r="BU41" s="347" t="s">
        <v>559</v>
      </c>
      <c r="BV41" s="347"/>
      <c r="BW41" s="347"/>
      <c r="BX41" s="347"/>
      <c r="BY41" s="347"/>
      <c r="BZ41" s="347"/>
      <c r="CA41" s="69" t="s">
        <v>622</v>
      </c>
      <c r="CB41" s="347"/>
      <c r="CC41" s="347"/>
      <c r="CD41" s="347"/>
      <c r="CE41" s="347"/>
      <c r="CF41" s="347"/>
      <c r="CG41" s="347"/>
      <c r="CH41" s="347"/>
      <c r="CI41" s="347"/>
      <c r="CJ41" s="347"/>
    </row>
    <row r="42" spans="1:103" s="399" customFormat="1" ht="39" customHeight="1">
      <c r="A42" s="855"/>
      <c r="B42" s="857"/>
      <c r="C42" s="326">
        <v>53.19</v>
      </c>
      <c r="D42" s="339">
        <v>0.1</v>
      </c>
      <c r="E42" s="343">
        <f t="shared" si="45"/>
        <v>53.089999999999989</v>
      </c>
      <c r="F42" s="343">
        <f t="shared" si="46"/>
        <v>48.779999999999994</v>
      </c>
      <c r="G42" s="339">
        <f t="shared" si="33"/>
        <v>1</v>
      </c>
      <c r="H42" s="339">
        <v>1</v>
      </c>
      <c r="I42" s="339"/>
      <c r="J42" s="339"/>
      <c r="K42" s="339">
        <v>45.48</v>
      </c>
      <c r="L42" s="339">
        <v>2.2599999999999998</v>
      </c>
      <c r="M42" s="339">
        <f t="shared" si="34"/>
        <v>0</v>
      </c>
      <c r="N42" s="339"/>
      <c r="O42" s="339"/>
      <c r="P42" s="339"/>
      <c r="Q42" s="339"/>
      <c r="R42" s="339">
        <v>0.04</v>
      </c>
      <c r="S42" s="339"/>
      <c r="T42" s="339"/>
      <c r="U42" s="339">
        <f t="shared" si="36"/>
        <v>3.9000000000000004</v>
      </c>
      <c r="V42" s="339"/>
      <c r="W42" s="339"/>
      <c r="X42" s="339"/>
      <c r="Y42" s="339"/>
      <c r="Z42" s="339"/>
      <c r="AA42" s="339"/>
      <c r="AB42" s="339"/>
      <c r="AC42" s="339"/>
      <c r="AD42" s="339">
        <f t="shared" si="48"/>
        <v>0.45</v>
      </c>
      <c r="AE42" s="339">
        <v>0.45</v>
      </c>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v>3.45</v>
      </c>
      <c r="BE42" s="339"/>
      <c r="BF42" s="339"/>
      <c r="BG42" s="339">
        <f t="shared" si="38"/>
        <v>0.41</v>
      </c>
      <c r="BH42" s="339"/>
      <c r="BI42" s="339">
        <v>0.41</v>
      </c>
      <c r="BJ42" s="339"/>
      <c r="BK42" s="338" t="s">
        <v>130</v>
      </c>
      <c r="BL42" s="396" t="s">
        <v>316</v>
      </c>
      <c r="BM42" s="367" t="s">
        <v>318</v>
      </c>
      <c r="BN42" s="397" t="s">
        <v>94</v>
      </c>
      <c r="BO42" s="400" t="s">
        <v>370</v>
      </c>
      <c r="BP42" s="869"/>
      <c r="BQ42" s="872"/>
      <c r="BR42" s="401"/>
      <c r="BS42" s="401"/>
      <c r="BT42" s="401"/>
      <c r="BU42" s="399" t="s">
        <v>559</v>
      </c>
      <c r="CA42" s="402" t="s">
        <v>622</v>
      </c>
    </row>
    <row r="43" spans="1:103" s="349" customFormat="1" ht="78.599999999999994" customHeight="1">
      <c r="A43" s="856"/>
      <c r="B43" s="867"/>
      <c r="C43" s="343">
        <v>21.28</v>
      </c>
      <c r="D43" s="339">
        <v>1.87</v>
      </c>
      <c r="E43" s="343">
        <f t="shared" si="45"/>
        <v>19.41</v>
      </c>
      <c r="F43" s="343">
        <f t="shared" si="46"/>
        <v>17.22</v>
      </c>
      <c r="G43" s="339">
        <f t="shared" si="33"/>
        <v>1</v>
      </c>
      <c r="H43" s="339">
        <v>1</v>
      </c>
      <c r="I43" s="339"/>
      <c r="J43" s="339"/>
      <c r="K43" s="339">
        <v>8.1999999999999993</v>
      </c>
      <c r="L43" s="339">
        <v>7.63</v>
      </c>
      <c r="M43" s="339">
        <f t="shared" si="34"/>
        <v>0.39</v>
      </c>
      <c r="N43" s="339"/>
      <c r="O43" s="339"/>
      <c r="P43" s="339">
        <v>0.39</v>
      </c>
      <c r="Q43" s="339"/>
      <c r="R43" s="339"/>
      <c r="S43" s="339"/>
      <c r="T43" s="339"/>
      <c r="U43" s="339">
        <f t="shared" si="36"/>
        <v>2.17</v>
      </c>
      <c r="V43" s="339"/>
      <c r="W43" s="339"/>
      <c r="X43" s="339"/>
      <c r="Y43" s="339"/>
      <c r="Z43" s="339"/>
      <c r="AA43" s="339"/>
      <c r="AB43" s="339"/>
      <c r="AC43" s="339"/>
      <c r="AD43" s="339">
        <f t="shared" si="48"/>
        <v>2</v>
      </c>
      <c r="AE43" s="339">
        <v>2</v>
      </c>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v>0.17</v>
      </c>
      <c r="BE43" s="339"/>
      <c r="BF43" s="339"/>
      <c r="BG43" s="339">
        <f t="shared" si="38"/>
        <v>0.02</v>
      </c>
      <c r="BH43" s="339"/>
      <c r="BI43" s="339">
        <v>0.02</v>
      </c>
      <c r="BJ43" s="339"/>
      <c r="BK43" s="338" t="s">
        <v>130</v>
      </c>
      <c r="BL43" s="348" t="s">
        <v>397</v>
      </c>
      <c r="BM43" s="367" t="s">
        <v>319</v>
      </c>
      <c r="BN43" s="367" t="s">
        <v>94</v>
      </c>
      <c r="BO43" s="345" t="s">
        <v>370</v>
      </c>
      <c r="BP43" s="870"/>
      <c r="BQ43" s="862"/>
      <c r="BR43" s="346"/>
      <c r="BS43" s="346"/>
      <c r="BT43" s="346"/>
      <c r="BU43" s="347" t="s">
        <v>559</v>
      </c>
      <c r="BV43" s="347"/>
      <c r="BW43" s="347"/>
      <c r="BX43" s="347"/>
      <c r="BY43" s="347"/>
      <c r="BZ43" s="347"/>
      <c r="CA43" s="69" t="s">
        <v>622</v>
      </c>
      <c r="CB43" s="347"/>
      <c r="CC43" s="347"/>
      <c r="CD43" s="347"/>
      <c r="CE43" s="347"/>
      <c r="CF43" s="347"/>
      <c r="CG43" s="347"/>
      <c r="CH43" s="347"/>
      <c r="CI43" s="347"/>
      <c r="CJ43" s="347"/>
    </row>
    <row r="44" spans="1:103" s="2" customFormat="1">
      <c r="A44" s="24" t="s">
        <v>166</v>
      </c>
      <c r="B44" s="25" t="s">
        <v>54</v>
      </c>
      <c r="C44" s="15">
        <f>C45</f>
        <v>0.12</v>
      </c>
      <c r="D44" s="15">
        <f>D45</f>
        <v>0</v>
      </c>
      <c r="E44" s="15">
        <f>E45</f>
        <v>0.12</v>
      </c>
      <c r="F44" s="15">
        <f>F45</f>
        <v>0.11</v>
      </c>
      <c r="G44" s="58">
        <f t="shared" si="33"/>
        <v>0</v>
      </c>
      <c r="H44" s="15">
        <f>H45</f>
        <v>0</v>
      </c>
      <c r="I44" s="15">
        <f>I45</f>
        <v>0</v>
      </c>
      <c r="J44" s="15">
        <f>J45</f>
        <v>0</v>
      </c>
      <c r="K44" s="15">
        <f>K45</f>
        <v>0</v>
      </c>
      <c r="L44" s="15">
        <f>L45</f>
        <v>0.11</v>
      </c>
      <c r="M44" s="58">
        <f t="shared" si="34"/>
        <v>0</v>
      </c>
      <c r="N44" s="15">
        <f t="shared" ref="N44:T44" si="49">N45</f>
        <v>0</v>
      </c>
      <c r="O44" s="15">
        <f t="shared" si="49"/>
        <v>0</v>
      </c>
      <c r="P44" s="15">
        <f t="shared" si="49"/>
        <v>0</v>
      </c>
      <c r="Q44" s="15">
        <f t="shared" si="49"/>
        <v>0</v>
      </c>
      <c r="R44" s="15">
        <f t="shared" si="49"/>
        <v>0</v>
      </c>
      <c r="S44" s="15">
        <f t="shared" si="49"/>
        <v>0</v>
      </c>
      <c r="T44" s="15">
        <f t="shared" si="49"/>
        <v>0</v>
      </c>
      <c r="U44" s="58">
        <f t="shared" si="36"/>
        <v>0</v>
      </c>
      <c r="V44" s="15">
        <f t="shared" ref="V44:BF44" si="50">V45</f>
        <v>0</v>
      </c>
      <c r="W44" s="15">
        <f t="shared" si="50"/>
        <v>0</v>
      </c>
      <c r="X44" s="15">
        <f t="shared" si="50"/>
        <v>0</v>
      </c>
      <c r="Y44" s="15">
        <f t="shared" si="50"/>
        <v>0</v>
      </c>
      <c r="Z44" s="15">
        <f t="shared" si="50"/>
        <v>0</v>
      </c>
      <c r="AA44" s="15">
        <f t="shared" si="50"/>
        <v>0</v>
      </c>
      <c r="AB44" s="15">
        <f t="shared" si="50"/>
        <v>0</v>
      </c>
      <c r="AC44" s="15">
        <f t="shared" si="50"/>
        <v>0</v>
      </c>
      <c r="AD44" s="15">
        <f t="shared" si="50"/>
        <v>0</v>
      </c>
      <c r="AE44" s="15">
        <f t="shared" si="50"/>
        <v>0</v>
      </c>
      <c r="AF44" s="15">
        <f t="shared" si="50"/>
        <v>0</v>
      </c>
      <c r="AG44" s="15">
        <f t="shared" si="50"/>
        <v>0</v>
      </c>
      <c r="AH44" s="15">
        <f t="shared" si="50"/>
        <v>0</v>
      </c>
      <c r="AI44" s="15">
        <f t="shared" si="50"/>
        <v>0</v>
      </c>
      <c r="AJ44" s="15">
        <f t="shared" si="50"/>
        <v>0</v>
      </c>
      <c r="AK44" s="15">
        <f t="shared" si="50"/>
        <v>0</v>
      </c>
      <c r="AL44" s="15">
        <f t="shared" si="50"/>
        <v>0</v>
      </c>
      <c r="AM44" s="15">
        <f t="shared" si="50"/>
        <v>0</v>
      </c>
      <c r="AN44" s="15">
        <f t="shared" si="50"/>
        <v>0</v>
      </c>
      <c r="AO44" s="15">
        <f t="shared" si="50"/>
        <v>0</v>
      </c>
      <c r="AP44" s="15">
        <f t="shared" si="50"/>
        <v>0</v>
      </c>
      <c r="AQ44" s="15">
        <f t="shared" si="50"/>
        <v>0</v>
      </c>
      <c r="AR44" s="15">
        <f t="shared" si="50"/>
        <v>0</v>
      </c>
      <c r="AS44" s="15">
        <f t="shared" si="50"/>
        <v>0</v>
      </c>
      <c r="AT44" s="15">
        <f t="shared" si="50"/>
        <v>0</v>
      </c>
      <c r="AU44" s="15">
        <f t="shared" si="50"/>
        <v>0</v>
      </c>
      <c r="AV44" s="15">
        <f t="shared" si="50"/>
        <v>0</v>
      </c>
      <c r="AW44" s="15">
        <f t="shared" si="50"/>
        <v>0</v>
      </c>
      <c r="AX44" s="15">
        <f t="shared" si="50"/>
        <v>0</v>
      </c>
      <c r="AY44" s="15">
        <f t="shared" si="50"/>
        <v>0</v>
      </c>
      <c r="AZ44" s="15">
        <f t="shared" si="50"/>
        <v>0</v>
      </c>
      <c r="BA44" s="15">
        <f t="shared" si="50"/>
        <v>0</v>
      </c>
      <c r="BB44" s="15">
        <f t="shared" si="50"/>
        <v>0</v>
      </c>
      <c r="BC44" s="15">
        <f t="shared" si="50"/>
        <v>0</v>
      </c>
      <c r="BD44" s="15">
        <f t="shared" si="50"/>
        <v>0</v>
      </c>
      <c r="BE44" s="15">
        <f t="shared" si="50"/>
        <v>0</v>
      </c>
      <c r="BF44" s="15">
        <f t="shared" si="50"/>
        <v>0</v>
      </c>
      <c r="BG44" s="1">
        <f t="shared" si="38"/>
        <v>0.01</v>
      </c>
      <c r="BH44" s="15">
        <f>BH45</f>
        <v>0</v>
      </c>
      <c r="BI44" s="15">
        <f>BI45</f>
        <v>0.01</v>
      </c>
      <c r="BJ44" s="15">
        <f>BJ45</f>
        <v>0</v>
      </c>
      <c r="BK44" s="9"/>
      <c r="BL44" s="9"/>
      <c r="BM44" s="87"/>
      <c r="BN44" s="24"/>
      <c r="BO44" s="86"/>
      <c r="BP44" s="39"/>
      <c r="BQ44" s="86"/>
      <c r="BR44" s="135"/>
      <c r="BS44" s="135"/>
      <c r="BT44" s="135"/>
      <c r="BU44" s="55"/>
      <c r="BV44" s="55"/>
      <c r="BW44" s="55"/>
      <c r="BX44" s="55"/>
      <c r="BY44" s="55"/>
      <c r="BZ44" s="55"/>
      <c r="CA44" s="55"/>
      <c r="CB44" s="55"/>
      <c r="CC44" s="55"/>
      <c r="CD44" s="55"/>
      <c r="CE44" s="55"/>
      <c r="CF44" s="55"/>
      <c r="CG44" s="55"/>
      <c r="CH44" s="55"/>
      <c r="CI44" s="55"/>
      <c r="CJ44" s="55"/>
      <c r="CK44" s="55"/>
      <c r="CL44" s="55"/>
      <c r="CM44" s="55"/>
      <c r="CN44" s="55"/>
      <c r="CO44" s="55"/>
      <c r="CP44" s="55"/>
      <c r="CQ44" s="55"/>
    </row>
    <row r="45" spans="1:103" s="119" customFormat="1" ht="75">
      <c r="A45" s="104">
        <v>1</v>
      </c>
      <c r="B45" s="117" t="s">
        <v>299</v>
      </c>
      <c r="C45" s="101">
        <v>0.12</v>
      </c>
      <c r="D45" s="58"/>
      <c r="E45" s="1">
        <f>F45+U45+BG45</f>
        <v>0.12</v>
      </c>
      <c r="F45" s="1">
        <f>G45+K45+L45+M45+R45+S45+T45</f>
        <v>0.11</v>
      </c>
      <c r="G45" s="58">
        <f t="shared" si="33"/>
        <v>0</v>
      </c>
      <c r="H45" s="5"/>
      <c r="I45" s="5"/>
      <c r="J45" s="5"/>
      <c r="K45" s="58"/>
      <c r="L45" s="58">
        <v>0.11</v>
      </c>
      <c r="M45" s="58">
        <f t="shared" si="34"/>
        <v>0</v>
      </c>
      <c r="N45" s="58"/>
      <c r="O45" s="5"/>
      <c r="P45" s="58"/>
      <c r="Q45" s="5"/>
      <c r="R45" s="58"/>
      <c r="S45" s="5"/>
      <c r="T45" s="5"/>
      <c r="U45" s="58">
        <f t="shared" si="36"/>
        <v>0</v>
      </c>
      <c r="V45" s="5"/>
      <c r="W45" s="5"/>
      <c r="X45" s="5"/>
      <c r="Y45" s="5"/>
      <c r="Z45" s="5"/>
      <c r="AA45" s="5"/>
      <c r="AB45" s="5"/>
      <c r="AC45" s="5"/>
      <c r="AD45" s="58"/>
      <c r="AE45" s="5"/>
      <c r="AF45" s="5"/>
      <c r="AG45" s="5"/>
      <c r="AH45" s="5"/>
      <c r="AI45" s="5"/>
      <c r="AJ45" s="5"/>
      <c r="AK45" s="5"/>
      <c r="AL45" s="5"/>
      <c r="AM45" s="5"/>
      <c r="AN45" s="5"/>
      <c r="AO45" s="5"/>
      <c r="AP45" s="5"/>
      <c r="AQ45" s="5"/>
      <c r="AR45" s="5"/>
      <c r="AS45" s="5"/>
      <c r="AT45" s="5"/>
      <c r="AU45" s="5"/>
      <c r="AV45" s="5"/>
      <c r="AW45" s="5"/>
      <c r="AX45" s="58"/>
      <c r="AY45" s="5"/>
      <c r="AZ45" s="58"/>
      <c r="BA45" s="58"/>
      <c r="BB45" s="5"/>
      <c r="BC45" s="5"/>
      <c r="BD45" s="58"/>
      <c r="BE45" s="58"/>
      <c r="BF45" s="5"/>
      <c r="BG45" s="1">
        <f t="shared" si="38"/>
        <v>0.01</v>
      </c>
      <c r="BH45" s="5"/>
      <c r="BI45" s="5">
        <v>0.01</v>
      </c>
      <c r="BJ45" s="5"/>
      <c r="BK45" s="61" t="s">
        <v>130</v>
      </c>
      <c r="BL45" s="104" t="s">
        <v>400</v>
      </c>
      <c r="BM45" s="79" t="s">
        <v>320</v>
      </c>
      <c r="BN45" s="104" t="s">
        <v>95</v>
      </c>
      <c r="BO45" s="403"/>
      <c r="BP45" s="114" t="s">
        <v>367</v>
      </c>
      <c r="BQ45" s="102" t="s">
        <v>557</v>
      </c>
      <c r="BR45" s="139"/>
      <c r="BS45" s="139"/>
      <c r="BT45" s="139"/>
    </row>
    <row r="46" spans="1:103" s="2" customFormat="1">
      <c r="A46" s="24" t="s">
        <v>167</v>
      </c>
      <c r="B46" s="25" t="s">
        <v>55</v>
      </c>
      <c r="C46" s="15"/>
      <c r="D46" s="15"/>
      <c r="E46" s="15"/>
      <c r="F46" s="15"/>
      <c r="G46" s="58">
        <f t="shared" si="33"/>
        <v>0</v>
      </c>
      <c r="H46" s="15"/>
      <c r="I46" s="15"/>
      <c r="J46" s="15"/>
      <c r="K46" s="15"/>
      <c r="L46" s="15"/>
      <c r="M46" s="58">
        <f t="shared" si="34"/>
        <v>0</v>
      </c>
      <c r="N46" s="15"/>
      <c r="O46" s="15"/>
      <c r="P46" s="15"/>
      <c r="Q46" s="15"/>
      <c r="R46" s="15"/>
      <c r="S46" s="15"/>
      <c r="T46" s="15"/>
      <c r="U46" s="58">
        <f t="shared" si="36"/>
        <v>0</v>
      </c>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
        <f t="shared" si="38"/>
        <v>0</v>
      </c>
      <c r="BH46" s="15"/>
      <c r="BI46" s="15"/>
      <c r="BJ46" s="15"/>
      <c r="BK46" s="9"/>
      <c r="BL46" s="9"/>
      <c r="BM46" s="87"/>
      <c r="BN46" s="24"/>
      <c r="BO46" s="86"/>
      <c r="BP46" s="39"/>
      <c r="BQ46" s="86"/>
      <c r="BR46" s="135"/>
      <c r="BS46" s="135"/>
      <c r="BT46" s="135"/>
      <c r="BU46" s="55"/>
      <c r="BV46" s="55"/>
      <c r="BW46" s="55"/>
      <c r="BX46" s="55"/>
      <c r="BY46" s="55"/>
      <c r="BZ46" s="55"/>
      <c r="CA46" s="55"/>
      <c r="CB46" s="55"/>
      <c r="CC46" s="55"/>
      <c r="CD46" s="55"/>
      <c r="CE46" s="55"/>
      <c r="CF46" s="55"/>
      <c r="CG46" s="55"/>
      <c r="CH46" s="55"/>
      <c r="CI46" s="55"/>
      <c r="CJ46" s="55"/>
      <c r="CK46" s="55"/>
      <c r="CL46" s="55"/>
      <c r="CM46" s="55"/>
      <c r="CN46" s="55"/>
      <c r="CO46" s="55"/>
      <c r="CP46" s="55"/>
      <c r="CQ46" s="55"/>
    </row>
    <row r="47" spans="1:103" s="2" customFormat="1">
      <c r="A47" s="24" t="s">
        <v>168</v>
      </c>
      <c r="B47" s="25" t="s">
        <v>56</v>
      </c>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9"/>
      <c r="BL47" s="9"/>
      <c r="BM47" s="87"/>
      <c r="BN47" s="24"/>
      <c r="BO47" s="86"/>
      <c r="BP47" s="39"/>
      <c r="BQ47" s="86"/>
      <c r="BR47" s="135"/>
      <c r="BS47" s="135"/>
      <c r="BT47" s="135"/>
      <c r="BU47" s="55"/>
      <c r="BV47" s="55"/>
      <c r="BW47" s="55"/>
      <c r="BX47" s="55"/>
      <c r="BY47" s="55"/>
      <c r="BZ47" s="55"/>
      <c r="CA47" s="55"/>
      <c r="CB47" s="55"/>
      <c r="CC47" s="55"/>
      <c r="CD47" s="55"/>
      <c r="CE47" s="55"/>
      <c r="CF47" s="55"/>
      <c r="CG47" s="55"/>
      <c r="CH47" s="55"/>
      <c r="CI47" s="55"/>
      <c r="CJ47" s="55"/>
      <c r="CK47" s="55"/>
      <c r="CL47" s="55"/>
      <c r="CM47" s="55"/>
      <c r="CN47" s="55"/>
      <c r="CO47" s="55"/>
      <c r="CP47" s="55"/>
      <c r="CQ47" s="55"/>
    </row>
    <row r="48" spans="1:103" s="2" customFormat="1">
      <c r="A48" s="24" t="s">
        <v>169</v>
      </c>
      <c r="B48" s="25" t="s">
        <v>57</v>
      </c>
      <c r="C48" s="15"/>
      <c r="D48" s="15"/>
      <c r="E48" s="15"/>
      <c r="F48" s="15"/>
      <c r="G48" s="58"/>
      <c r="H48" s="15"/>
      <c r="I48" s="15"/>
      <c r="J48" s="15"/>
      <c r="K48" s="15"/>
      <c r="L48" s="15"/>
      <c r="M48" s="58"/>
      <c r="N48" s="15"/>
      <c r="O48" s="15"/>
      <c r="P48" s="15"/>
      <c r="Q48" s="15"/>
      <c r="R48" s="15"/>
      <c r="S48" s="15"/>
      <c r="T48" s="15"/>
      <c r="U48" s="58"/>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
      <c r="BH48" s="15"/>
      <c r="BI48" s="15"/>
      <c r="BJ48" s="15"/>
      <c r="BK48" s="9"/>
      <c r="BL48" s="9"/>
      <c r="BM48" s="87"/>
      <c r="BN48" s="24"/>
      <c r="BO48" s="86"/>
      <c r="BP48" s="39"/>
      <c r="BQ48" s="86"/>
      <c r="BR48" s="135"/>
      <c r="BS48" s="135"/>
      <c r="BT48" s="135"/>
      <c r="BU48" s="55"/>
      <c r="BV48" s="55"/>
      <c r="BW48" s="55"/>
      <c r="BX48" s="55"/>
      <c r="BY48" s="55"/>
      <c r="BZ48" s="55"/>
      <c r="CA48" s="55"/>
      <c r="CB48" s="55"/>
      <c r="CC48" s="55"/>
      <c r="CD48" s="55"/>
      <c r="CE48" s="55"/>
      <c r="CF48" s="55"/>
      <c r="CG48" s="55"/>
      <c r="CH48" s="55"/>
      <c r="CI48" s="55"/>
      <c r="CJ48" s="55"/>
      <c r="CK48" s="55"/>
      <c r="CL48" s="55"/>
      <c r="CM48" s="55"/>
      <c r="CN48" s="55"/>
      <c r="CO48" s="55"/>
      <c r="CP48" s="55"/>
      <c r="CQ48" s="55"/>
    </row>
    <row r="49" spans="1:107" s="2" customFormat="1">
      <c r="A49" s="24" t="s">
        <v>176</v>
      </c>
      <c r="B49" s="25" t="s">
        <v>58</v>
      </c>
      <c r="C49" s="15">
        <f>SUM(C50:C53)</f>
        <v>32.800000000000004</v>
      </c>
      <c r="D49" s="15">
        <f>SUM(D50:D53)</f>
        <v>0</v>
      </c>
      <c r="E49" s="15">
        <f>SUM(E50:E53)</f>
        <v>34.480000000000004</v>
      </c>
      <c r="F49" s="15">
        <f>SUM(F50:F53)</f>
        <v>24.87</v>
      </c>
      <c r="G49" s="58">
        <f t="shared" ref="G49:G103" si="51">H49+I49+J49</f>
        <v>0</v>
      </c>
      <c r="H49" s="15">
        <f>SUM(H50:H53)</f>
        <v>0</v>
      </c>
      <c r="I49" s="15">
        <f>SUM(I50:I53)</f>
        <v>0</v>
      </c>
      <c r="J49" s="15">
        <f>SUM(J50:J53)</f>
        <v>0</v>
      </c>
      <c r="K49" s="15">
        <f>SUM(K50:K53)</f>
        <v>13.459999999999999</v>
      </c>
      <c r="L49" s="15">
        <f>SUM(L50:L53)</f>
        <v>7.84</v>
      </c>
      <c r="M49" s="58">
        <f t="shared" ref="M49:M103" si="52">+N49+O49+P49</f>
        <v>3.57</v>
      </c>
      <c r="N49" s="15">
        <f t="shared" ref="N49:T49" si="53">SUM(N50:N53)</f>
        <v>0</v>
      </c>
      <c r="O49" s="15">
        <f t="shared" si="53"/>
        <v>0</v>
      </c>
      <c r="P49" s="15">
        <f t="shared" si="53"/>
        <v>3.57</v>
      </c>
      <c r="Q49" s="15">
        <f t="shared" si="53"/>
        <v>0</v>
      </c>
      <c r="R49" s="15">
        <f t="shared" si="53"/>
        <v>0</v>
      </c>
      <c r="S49" s="15">
        <f t="shared" si="53"/>
        <v>0</v>
      </c>
      <c r="T49" s="15">
        <f t="shared" si="53"/>
        <v>0</v>
      </c>
      <c r="U49" s="58">
        <f t="shared" ref="U49:U103" si="54">V49+W49+X49+Y49+Z49+AA49+AB49+AC49+AD49+AU49+AV49+AW49+AX49+AY49+AZ49+BA49+BB49+BC49+BD49+BE49+BF49</f>
        <v>6.61</v>
      </c>
      <c r="V49" s="15">
        <f t="shared" ref="V49:BF49" si="55">SUM(V50:V53)</f>
        <v>0</v>
      </c>
      <c r="W49" s="15">
        <f t="shared" si="55"/>
        <v>0</v>
      </c>
      <c r="X49" s="15">
        <f t="shared" si="55"/>
        <v>0</v>
      </c>
      <c r="Y49" s="15">
        <f t="shared" si="55"/>
        <v>0</v>
      </c>
      <c r="Z49" s="15">
        <f t="shared" si="55"/>
        <v>0</v>
      </c>
      <c r="AA49" s="15">
        <f t="shared" si="55"/>
        <v>0</v>
      </c>
      <c r="AB49" s="15">
        <f t="shared" si="55"/>
        <v>0</v>
      </c>
      <c r="AC49" s="15">
        <f t="shared" si="55"/>
        <v>0</v>
      </c>
      <c r="AD49" s="15">
        <f t="shared" si="55"/>
        <v>0</v>
      </c>
      <c r="AE49" s="15">
        <f t="shared" si="55"/>
        <v>0</v>
      </c>
      <c r="AF49" s="15">
        <f t="shared" si="55"/>
        <v>0</v>
      </c>
      <c r="AG49" s="15">
        <f t="shared" si="55"/>
        <v>0</v>
      </c>
      <c r="AH49" s="15">
        <f t="shared" si="55"/>
        <v>0</v>
      </c>
      <c r="AI49" s="15">
        <f t="shared" si="55"/>
        <v>0</v>
      </c>
      <c r="AJ49" s="15">
        <f t="shared" si="55"/>
        <v>0</v>
      </c>
      <c r="AK49" s="15">
        <f t="shared" si="55"/>
        <v>0</v>
      </c>
      <c r="AL49" s="15">
        <f t="shared" si="55"/>
        <v>0</v>
      </c>
      <c r="AM49" s="15">
        <f t="shared" si="55"/>
        <v>0</v>
      </c>
      <c r="AN49" s="15">
        <f t="shared" si="55"/>
        <v>0</v>
      </c>
      <c r="AO49" s="15">
        <f t="shared" si="55"/>
        <v>0</v>
      </c>
      <c r="AP49" s="15">
        <f t="shared" si="55"/>
        <v>0</v>
      </c>
      <c r="AQ49" s="15">
        <f t="shared" si="55"/>
        <v>0</v>
      </c>
      <c r="AR49" s="15">
        <f t="shared" si="55"/>
        <v>0</v>
      </c>
      <c r="AS49" s="15">
        <f t="shared" si="55"/>
        <v>0</v>
      </c>
      <c r="AT49" s="15">
        <f t="shared" si="55"/>
        <v>0</v>
      </c>
      <c r="AU49" s="15">
        <f t="shared" si="55"/>
        <v>0</v>
      </c>
      <c r="AV49" s="15">
        <f t="shared" si="55"/>
        <v>0</v>
      </c>
      <c r="AW49" s="15">
        <f t="shared" si="55"/>
        <v>0</v>
      </c>
      <c r="AX49" s="15">
        <f t="shared" si="55"/>
        <v>0</v>
      </c>
      <c r="AY49" s="15">
        <f t="shared" si="55"/>
        <v>0</v>
      </c>
      <c r="AZ49" s="15">
        <f t="shared" si="55"/>
        <v>0</v>
      </c>
      <c r="BA49" s="15">
        <f t="shared" si="55"/>
        <v>0</v>
      </c>
      <c r="BB49" s="15">
        <f t="shared" si="55"/>
        <v>0</v>
      </c>
      <c r="BC49" s="15">
        <f t="shared" si="55"/>
        <v>0</v>
      </c>
      <c r="BD49" s="15">
        <f t="shared" si="55"/>
        <v>6.61</v>
      </c>
      <c r="BE49" s="15">
        <f t="shared" si="55"/>
        <v>0</v>
      </c>
      <c r="BF49" s="15">
        <f t="shared" si="55"/>
        <v>0</v>
      </c>
      <c r="BG49" s="1">
        <f t="shared" ref="BG49:BG103" si="56">BH49+BI49+BJ49</f>
        <v>3</v>
      </c>
      <c r="BH49" s="15">
        <f>SUM(BH50:BH53)</f>
        <v>0</v>
      </c>
      <c r="BI49" s="15">
        <f>SUM(BI50:BI53)</f>
        <v>3</v>
      </c>
      <c r="BJ49" s="15">
        <f>SUM(BJ50:BJ53)</f>
        <v>0</v>
      </c>
      <c r="BK49" s="9"/>
      <c r="BL49" s="9"/>
      <c r="BM49" s="87"/>
      <c r="BN49" s="24"/>
      <c r="BO49" s="86"/>
      <c r="BP49" s="39"/>
      <c r="BQ49" s="86"/>
      <c r="BR49" s="135"/>
      <c r="BS49" s="135"/>
      <c r="BT49" s="135"/>
      <c r="BU49" s="55"/>
      <c r="BV49" s="55"/>
      <c r="BW49" s="55"/>
      <c r="BX49" s="55"/>
      <c r="BY49" s="55"/>
      <c r="BZ49" s="55"/>
      <c r="CA49" s="55"/>
      <c r="CB49" s="55"/>
      <c r="CC49" s="55"/>
      <c r="CD49" s="55"/>
      <c r="CE49" s="55"/>
      <c r="CF49" s="55"/>
      <c r="CG49" s="55"/>
      <c r="CH49" s="55"/>
      <c r="CI49" s="55"/>
      <c r="CJ49" s="55"/>
      <c r="CK49" s="55"/>
      <c r="CL49" s="55"/>
      <c r="CM49" s="55"/>
      <c r="CN49" s="55"/>
      <c r="CO49" s="55"/>
      <c r="CP49" s="55"/>
      <c r="CQ49" s="55"/>
    </row>
    <row r="50" spans="1:107" s="399" customFormat="1" ht="131.25">
      <c r="A50" s="397">
        <v>1</v>
      </c>
      <c r="B50" s="404" t="s">
        <v>178</v>
      </c>
      <c r="C50" s="326">
        <f t="shared" ref="C50" si="57">D50+E50</f>
        <v>20.78</v>
      </c>
      <c r="D50" s="352"/>
      <c r="E50" s="343">
        <f t="shared" ref="E50:E53" si="58">F50+U50+BG50</f>
        <v>20.78</v>
      </c>
      <c r="F50" s="343">
        <f t="shared" ref="F50:F55" si="59">G50+K50+L50+M50+R50+S50+T50</f>
        <v>11.17</v>
      </c>
      <c r="G50" s="339">
        <f t="shared" si="51"/>
        <v>0</v>
      </c>
      <c r="H50" s="339"/>
      <c r="I50" s="339"/>
      <c r="J50" s="339"/>
      <c r="K50" s="339">
        <v>5.01</v>
      </c>
      <c r="L50" s="339">
        <v>6.16</v>
      </c>
      <c r="M50" s="339">
        <f t="shared" si="52"/>
        <v>0</v>
      </c>
      <c r="N50" s="339"/>
      <c r="O50" s="339"/>
      <c r="P50" s="339"/>
      <c r="Q50" s="339"/>
      <c r="R50" s="339"/>
      <c r="S50" s="339"/>
      <c r="T50" s="339"/>
      <c r="U50" s="339">
        <f t="shared" si="54"/>
        <v>6.61</v>
      </c>
      <c r="V50" s="339"/>
      <c r="W50" s="339"/>
      <c r="X50" s="339"/>
      <c r="Y50" s="339"/>
      <c r="Z50" s="339"/>
      <c r="AA50" s="339"/>
      <c r="AB50" s="339"/>
      <c r="AC50" s="339"/>
      <c r="AD50" s="339">
        <f t="shared" ref="AD50:AD52" si="60">SUM(AE50:AT50)</f>
        <v>0</v>
      </c>
      <c r="AE50" s="339"/>
      <c r="AF50" s="339"/>
      <c r="AG50" s="339"/>
      <c r="AH50" s="339"/>
      <c r="AI50" s="339"/>
      <c r="AJ50" s="339"/>
      <c r="AK50" s="339"/>
      <c r="AL50" s="339"/>
      <c r="AM50" s="339"/>
      <c r="AN50" s="339"/>
      <c r="AO50" s="339"/>
      <c r="AP50" s="339"/>
      <c r="AQ50" s="339"/>
      <c r="AR50" s="339"/>
      <c r="AS50" s="339">
        <v>0</v>
      </c>
      <c r="AT50" s="339"/>
      <c r="AU50" s="339"/>
      <c r="AV50" s="339"/>
      <c r="AW50" s="339"/>
      <c r="AX50" s="339"/>
      <c r="AY50" s="339"/>
      <c r="AZ50" s="339"/>
      <c r="BA50" s="339"/>
      <c r="BB50" s="339"/>
      <c r="BC50" s="339"/>
      <c r="BD50" s="339">
        <v>6.61</v>
      </c>
      <c r="BE50" s="339"/>
      <c r="BF50" s="339"/>
      <c r="BG50" s="343">
        <f t="shared" si="56"/>
        <v>3</v>
      </c>
      <c r="BH50" s="339"/>
      <c r="BI50" s="339">
        <v>3</v>
      </c>
      <c r="BJ50" s="339"/>
      <c r="BK50" s="338" t="s">
        <v>130</v>
      </c>
      <c r="BL50" s="396" t="s">
        <v>397</v>
      </c>
      <c r="BM50" s="338" t="s">
        <v>179</v>
      </c>
      <c r="BN50" s="397" t="s">
        <v>99</v>
      </c>
      <c r="BO50" s="400" t="s">
        <v>370</v>
      </c>
      <c r="BP50" s="405" t="s">
        <v>345</v>
      </c>
      <c r="BQ50" s="327" t="s">
        <v>558</v>
      </c>
      <c r="BR50" s="401"/>
      <c r="BS50" s="401"/>
      <c r="BT50" s="401"/>
      <c r="BU50" s="399" t="s">
        <v>559</v>
      </c>
      <c r="CA50" s="406" t="s">
        <v>622</v>
      </c>
    </row>
    <row r="51" spans="1:107" s="315" customFormat="1" ht="73.900000000000006" customHeight="1">
      <c r="A51" s="833">
        <v>2</v>
      </c>
      <c r="B51" s="873" t="s">
        <v>304</v>
      </c>
      <c r="C51" s="370">
        <v>5.97</v>
      </c>
      <c r="D51" s="313"/>
      <c r="E51" s="311">
        <f t="shared" si="58"/>
        <v>6.9700000000000006</v>
      </c>
      <c r="F51" s="311">
        <f t="shared" si="59"/>
        <v>6.9700000000000006</v>
      </c>
      <c r="G51" s="311">
        <f t="shared" si="51"/>
        <v>0</v>
      </c>
      <c r="H51" s="311"/>
      <c r="I51" s="311"/>
      <c r="J51" s="311"/>
      <c r="K51" s="311">
        <v>4.28</v>
      </c>
      <c r="L51" s="311">
        <v>1</v>
      </c>
      <c r="M51" s="311">
        <f t="shared" si="52"/>
        <v>1.69</v>
      </c>
      <c r="N51" s="311"/>
      <c r="O51" s="311"/>
      <c r="P51" s="311">
        <v>1.69</v>
      </c>
      <c r="Q51" s="311"/>
      <c r="R51" s="311"/>
      <c r="S51" s="311"/>
      <c r="T51" s="311"/>
      <c r="U51" s="311">
        <f t="shared" si="54"/>
        <v>0</v>
      </c>
      <c r="V51" s="311"/>
      <c r="W51" s="311"/>
      <c r="X51" s="311"/>
      <c r="Y51" s="311"/>
      <c r="Z51" s="311"/>
      <c r="AA51" s="311"/>
      <c r="AB51" s="311"/>
      <c r="AC51" s="311"/>
      <c r="AD51" s="311">
        <f t="shared" si="60"/>
        <v>0</v>
      </c>
      <c r="AE51" s="311"/>
      <c r="AF51" s="311"/>
      <c r="AG51" s="311"/>
      <c r="AH51" s="311"/>
      <c r="AI51" s="311"/>
      <c r="AJ51" s="311"/>
      <c r="AK51" s="311"/>
      <c r="AL51" s="311"/>
      <c r="AM51" s="311"/>
      <c r="AN51" s="311"/>
      <c r="AO51" s="311"/>
      <c r="AP51" s="311"/>
      <c r="AQ51" s="311"/>
      <c r="AR51" s="311"/>
      <c r="AS51" s="311">
        <v>0</v>
      </c>
      <c r="AT51" s="311"/>
      <c r="AU51" s="311"/>
      <c r="AV51" s="311"/>
      <c r="AW51" s="311"/>
      <c r="AX51" s="311"/>
      <c r="AY51" s="311"/>
      <c r="AZ51" s="311"/>
      <c r="BA51" s="311"/>
      <c r="BB51" s="311"/>
      <c r="BC51" s="311"/>
      <c r="BD51" s="311"/>
      <c r="BE51" s="311"/>
      <c r="BF51" s="311"/>
      <c r="BG51" s="311">
        <f t="shared" si="56"/>
        <v>0</v>
      </c>
      <c r="BH51" s="311"/>
      <c r="BI51" s="311"/>
      <c r="BJ51" s="311"/>
      <c r="BK51" s="368" t="s">
        <v>130</v>
      </c>
      <c r="BL51" s="314" t="s">
        <v>399</v>
      </c>
      <c r="BM51" s="368"/>
      <c r="BN51" s="368" t="s">
        <v>99</v>
      </c>
      <c r="BO51" s="362"/>
      <c r="BP51" s="314" t="s">
        <v>346</v>
      </c>
      <c r="BQ51" s="313" t="s">
        <v>576</v>
      </c>
      <c r="BR51" s="363" t="s">
        <v>583</v>
      </c>
      <c r="BS51" s="312"/>
      <c r="BT51" s="312"/>
      <c r="CA51" s="380" t="s">
        <v>622</v>
      </c>
      <c r="DA51" s="364"/>
      <c r="DC51" s="364"/>
    </row>
    <row r="52" spans="1:107" s="315" customFormat="1" ht="73.150000000000006" customHeight="1">
      <c r="A52" s="833"/>
      <c r="B52" s="874"/>
      <c r="C52" s="370">
        <v>5.45</v>
      </c>
      <c r="D52" s="313"/>
      <c r="E52" s="311">
        <f t="shared" si="58"/>
        <v>6.13</v>
      </c>
      <c r="F52" s="311">
        <f t="shared" si="59"/>
        <v>6.13</v>
      </c>
      <c r="G52" s="311">
        <f t="shared" si="51"/>
        <v>0</v>
      </c>
      <c r="H52" s="311"/>
      <c r="I52" s="311"/>
      <c r="J52" s="311"/>
      <c r="K52" s="311">
        <v>4.17</v>
      </c>
      <c r="L52" s="311">
        <v>0.68</v>
      </c>
      <c r="M52" s="311">
        <f t="shared" si="52"/>
        <v>1.28</v>
      </c>
      <c r="N52" s="311"/>
      <c r="O52" s="311"/>
      <c r="P52" s="311">
        <v>1.28</v>
      </c>
      <c r="Q52" s="311"/>
      <c r="R52" s="311"/>
      <c r="S52" s="311"/>
      <c r="T52" s="311"/>
      <c r="U52" s="311">
        <f t="shared" si="54"/>
        <v>0</v>
      </c>
      <c r="V52" s="311"/>
      <c r="W52" s="311"/>
      <c r="X52" s="311"/>
      <c r="Y52" s="311"/>
      <c r="Z52" s="311"/>
      <c r="AA52" s="311"/>
      <c r="AB52" s="311"/>
      <c r="AC52" s="311"/>
      <c r="AD52" s="311">
        <f t="shared" si="60"/>
        <v>0</v>
      </c>
      <c r="AE52" s="311"/>
      <c r="AF52" s="311"/>
      <c r="AG52" s="311"/>
      <c r="AH52" s="311"/>
      <c r="AI52" s="311"/>
      <c r="AJ52" s="311"/>
      <c r="AK52" s="311"/>
      <c r="AL52" s="311"/>
      <c r="AM52" s="311"/>
      <c r="AN52" s="311"/>
      <c r="AO52" s="311"/>
      <c r="AP52" s="311"/>
      <c r="AQ52" s="311"/>
      <c r="AR52" s="311"/>
      <c r="AS52" s="311">
        <v>0</v>
      </c>
      <c r="AT52" s="311"/>
      <c r="AU52" s="311"/>
      <c r="AV52" s="311"/>
      <c r="AW52" s="311"/>
      <c r="AX52" s="311"/>
      <c r="AY52" s="311"/>
      <c r="AZ52" s="311"/>
      <c r="BA52" s="311"/>
      <c r="BB52" s="311"/>
      <c r="BC52" s="311"/>
      <c r="BD52" s="311"/>
      <c r="BE52" s="311"/>
      <c r="BF52" s="311"/>
      <c r="BG52" s="311">
        <f t="shared" si="56"/>
        <v>0</v>
      </c>
      <c r="BH52" s="311"/>
      <c r="BI52" s="311"/>
      <c r="BJ52" s="311"/>
      <c r="BK52" s="368" t="s">
        <v>130</v>
      </c>
      <c r="BL52" s="365" t="s">
        <v>398</v>
      </c>
      <c r="BM52" s="368"/>
      <c r="BN52" s="368" t="s">
        <v>99</v>
      </c>
      <c r="BO52" s="362"/>
      <c r="BP52" s="314" t="s">
        <v>346</v>
      </c>
      <c r="BQ52" s="313" t="s">
        <v>576</v>
      </c>
      <c r="BR52" s="363" t="s">
        <v>583</v>
      </c>
      <c r="BS52" s="312"/>
      <c r="BT52" s="312"/>
      <c r="CA52" s="380" t="s">
        <v>622</v>
      </c>
    </row>
    <row r="53" spans="1:107" s="410" customFormat="1" ht="109.15" customHeight="1">
      <c r="A53" s="328">
        <v>3</v>
      </c>
      <c r="B53" s="407" t="s">
        <v>180</v>
      </c>
      <c r="C53" s="408">
        <f>D53+E53</f>
        <v>0.6</v>
      </c>
      <c r="D53" s="340"/>
      <c r="E53" s="343">
        <f t="shared" si="58"/>
        <v>0.6</v>
      </c>
      <c r="F53" s="343">
        <f t="shared" si="59"/>
        <v>0.6</v>
      </c>
      <c r="G53" s="339">
        <f t="shared" si="51"/>
        <v>0</v>
      </c>
      <c r="H53" s="339"/>
      <c r="I53" s="339"/>
      <c r="J53" s="339"/>
      <c r="K53" s="339"/>
      <c r="L53" s="339"/>
      <c r="M53" s="339">
        <f t="shared" si="52"/>
        <v>0.6</v>
      </c>
      <c r="N53" s="339"/>
      <c r="O53" s="339"/>
      <c r="P53" s="339">
        <v>0.6</v>
      </c>
      <c r="Q53" s="339"/>
      <c r="R53" s="339"/>
      <c r="S53" s="339"/>
      <c r="T53" s="339"/>
      <c r="U53" s="339">
        <f t="shared" si="54"/>
        <v>0</v>
      </c>
      <c r="V53" s="339"/>
      <c r="W53" s="339"/>
      <c r="X53" s="339"/>
      <c r="Y53" s="339"/>
      <c r="Z53" s="339"/>
      <c r="AA53" s="339"/>
      <c r="AB53" s="339"/>
      <c r="AC53" s="339"/>
      <c r="AD53" s="339">
        <f>SUM(AE53:AT53)</f>
        <v>0</v>
      </c>
      <c r="AE53" s="339"/>
      <c r="AF53" s="339"/>
      <c r="AG53" s="339"/>
      <c r="AH53" s="339"/>
      <c r="AI53" s="339"/>
      <c r="AJ53" s="339"/>
      <c r="AK53" s="339"/>
      <c r="AL53" s="339"/>
      <c r="AM53" s="339"/>
      <c r="AN53" s="339"/>
      <c r="AO53" s="339"/>
      <c r="AP53" s="339"/>
      <c r="AQ53" s="339"/>
      <c r="AR53" s="339"/>
      <c r="AS53" s="339">
        <v>0</v>
      </c>
      <c r="AT53" s="339"/>
      <c r="AU53" s="339"/>
      <c r="AV53" s="339"/>
      <c r="AW53" s="339"/>
      <c r="AX53" s="339"/>
      <c r="AY53" s="339"/>
      <c r="AZ53" s="339"/>
      <c r="BA53" s="339"/>
      <c r="BB53" s="339"/>
      <c r="BC53" s="339"/>
      <c r="BD53" s="339"/>
      <c r="BE53" s="339"/>
      <c r="BF53" s="339"/>
      <c r="BG53" s="343">
        <f t="shared" si="56"/>
        <v>0</v>
      </c>
      <c r="BH53" s="339"/>
      <c r="BI53" s="339"/>
      <c r="BJ53" s="339"/>
      <c r="BK53" s="338" t="s">
        <v>130</v>
      </c>
      <c r="BL53" s="396" t="s">
        <v>396</v>
      </c>
      <c r="BM53" s="338" t="s">
        <v>181</v>
      </c>
      <c r="BN53" s="328" t="s">
        <v>99</v>
      </c>
      <c r="BO53" s="331" t="s">
        <v>369</v>
      </c>
      <c r="BP53" s="393" t="s">
        <v>347</v>
      </c>
      <c r="BQ53" s="333" t="s">
        <v>558</v>
      </c>
      <c r="BR53" s="409"/>
      <c r="BS53" s="409"/>
      <c r="BT53" s="409"/>
      <c r="BU53" s="389" t="s">
        <v>559</v>
      </c>
      <c r="CA53" s="351" t="s">
        <v>622</v>
      </c>
    </row>
    <row r="54" spans="1:107" s="2" customFormat="1">
      <c r="A54" s="24" t="s">
        <v>182</v>
      </c>
      <c r="B54" s="25" t="s">
        <v>59</v>
      </c>
      <c r="C54" s="15" t="e">
        <f>C55+#REF!</f>
        <v>#REF!</v>
      </c>
      <c r="D54" s="15">
        <v>0</v>
      </c>
      <c r="E54" s="15" t="e">
        <f>E55+#REF!</f>
        <v>#REF!</v>
      </c>
      <c r="F54" s="1" t="e">
        <f t="shared" si="59"/>
        <v>#REF!</v>
      </c>
      <c r="G54" s="58" t="e">
        <f t="shared" si="51"/>
        <v>#REF!</v>
      </c>
      <c r="H54" s="15" t="e">
        <f>H55+#REF!</f>
        <v>#REF!</v>
      </c>
      <c r="I54" s="15" t="e">
        <f>I55+#REF!</f>
        <v>#REF!</v>
      </c>
      <c r="J54" s="15" t="e">
        <f>J55+#REF!</f>
        <v>#REF!</v>
      </c>
      <c r="K54" s="15" t="e">
        <f>K55+#REF!</f>
        <v>#REF!</v>
      </c>
      <c r="L54" s="15" t="e">
        <f>L55+#REF!</f>
        <v>#REF!</v>
      </c>
      <c r="M54" s="58" t="e">
        <f t="shared" si="52"/>
        <v>#REF!</v>
      </c>
      <c r="N54" s="15" t="e">
        <f>N55+#REF!</f>
        <v>#REF!</v>
      </c>
      <c r="O54" s="15" t="e">
        <f>O55+#REF!</f>
        <v>#REF!</v>
      </c>
      <c r="P54" s="15" t="e">
        <f>P55+#REF!</f>
        <v>#REF!</v>
      </c>
      <c r="Q54" s="15" t="e">
        <f>Q55+#REF!</f>
        <v>#REF!</v>
      </c>
      <c r="R54" s="15" t="e">
        <f>R55+#REF!</f>
        <v>#REF!</v>
      </c>
      <c r="S54" s="15" t="e">
        <f>S55+#REF!</f>
        <v>#REF!</v>
      </c>
      <c r="T54" s="15" t="e">
        <f>T55+#REF!</f>
        <v>#REF!</v>
      </c>
      <c r="U54" s="58" t="e">
        <f t="shared" si="54"/>
        <v>#REF!</v>
      </c>
      <c r="V54" s="15" t="e">
        <f>V55+#REF!</f>
        <v>#REF!</v>
      </c>
      <c r="W54" s="15" t="e">
        <f>W55+#REF!</f>
        <v>#REF!</v>
      </c>
      <c r="X54" s="15" t="e">
        <f>X55+#REF!</f>
        <v>#REF!</v>
      </c>
      <c r="Y54" s="15" t="e">
        <f>Y55+#REF!</f>
        <v>#REF!</v>
      </c>
      <c r="Z54" s="15" t="e">
        <f>Z55+#REF!</f>
        <v>#REF!</v>
      </c>
      <c r="AA54" s="15" t="e">
        <f>AA55+#REF!</f>
        <v>#REF!</v>
      </c>
      <c r="AB54" s="15" t="e">
        <f>AB55+#REF!</f>
        <v>#REF!</v>
      </c>
      <c r="AC54" s="15" t="e">
        <f>AC55+#REF!</f>
        <v>#REF!</v>
      </c>
      <c r="AD54" s="15" t="e">
        <f>AD55+#REF!</f>
        <v>#REF!</v>
      </c>
      <c r="AE54" s="15" t="e">
        <f>AE55+#REF!</f>
        <v>#REF!</v>
      </c>
      <c r="AF54" s="15" t="e">
        <f>AF55+#REF!</f>
        <v>#REF!</v>
      </c>
      <c r="AG54" s="15" t="e">
        <f>AG55+#REF!</f>
        <v>#REF!</v>
      </c>
      <c r="AH54" s="15" t="e">
        <f>AH55+#REF!</f>
        <v>#REF!</v>
      </c>
      <c r="AI54" s="15" t="e">
        <f>AI55+#REF!</f>
        <v>#REF!</v>
      </c>
      <c r="AJ54" s="15" t="e">
        <f>AJ55+#REF!</f>
        <v>#REF!</v>
      </c>
      <c r="AK54" s="15" t="e">
        <f>AK55+#REF!</f>
        <v>#REF!</v>
      </c>
      <c r="AL54" s="15" t="e">
        <f>AL55+#REF!</f>
        <v>#REF!</v>
      </c>
      <c r="AM54" s="15" t="e">
        <f>AM55+#REF!</f>
        <v>#REF!</v>
      </c>
      <c r="AN54" s="15" t="e">
        <f>AN55+#REF!</f>
        <v>#REF!</v>
      </c>
      <c r="AO54" s="15" t="e">
        <f>AO55+#REF!</f>
        <v>#REF!</v>
      </c>
      <c r="AP54" s="15" t="e">
        <f>AP55+#REF!</f>
        <v>#REF!</v>
      </c>
      <c r="AQ54" s="15" t="e">
        <f>AQ55+#REF!</f>
        <v>#REF!</v>
      </c>
      <c r="AR54" s="15" t="e">
        <f>AR55+#REF!</f>
        <v>#REF!</v>
      </c>
      <c r="AS54" s="15" t="e">
        <f>AS55+#REF!</f>
        <v>#REF!</v>
      </c>
      <c r="AT54" s="15" t="e">
        <f>AT55+#REF!</f>
        <v>#REF!</v>
      </c>
      <c r="AU54" s="15" t="e">
        <f>AU55+#REF!</f>
        <v>#REF!</v>
      </c>
      <c r="AV54" s="15" t="e">
        <f>AV55+#REF!</f>
        <v>#REF!</v>
      </c>
      <c r="AW54" s="15" t="e">
        <f>AW55+#REF!</f>
        <v>#REF!</v>
      </c>
      <c r="AX54" s="15" t="e">
        <f>AX55+#REF!</f>
        <v>#REF!</v>
      </c>
      <c r="AY54" s="15" t="e">
        <f>AY55+#REF!</f>
        <v>#REF!</v>
      </c>
      <c r="AZ54" s="15" t="e">
        <f>AZ55+#REF!</f>
        <v>#REF!</v>
      </c>
      <c r="BA54" s="15" t="e">
        <f>BA55+#REF!</f>
        <v>#REF!</v>
      </c>
      <c r="BB54" s="15" t="e">
        <f>BB55+#REF!</f>
        <v>#REF!</v>
      </c>
      <c r="BC54" s="15" t="e">
        <f>BC55+#REF!</f>
        <v>#REF!</v>
      </c>
      <c r="BD54" s="15" t="e">
        <f>BD55+#REF!</f>
        <v>#REF!</v>
      </c>
      <c r="BE54" s="15" t="e">
        <f>BE55+#REF!</f>
        <v>#REF!</v>
      </c>
      <c r="BF54" s="15" t="e">
        <f>BF55+#REF!</f>
        <v>#REF!</v>
      </c>
      <c r="BG54" s="1" t="e">
        <f t="shared" si="56"/>
        <v>#REF!</v>
      </c>
      <c r="BH54" s="15" t="e">
        <f>BH55+#REF!</f>
        <v>#REF!</v>
      </c>
      <c r="BI54" s="15" t="e">
        <f>BI55+#REF!</f>
        <v>#REF!</v>
      </c>
      <c r="BJ54" s="15" t="e">
        <f>BJ55+#REF!</f>
        <v>#REF!</v>
      </c>
      <c r="BK54" s="9"/>
      <c r="BL54" s="9"/>
      <c r="BM54" s="87"/>
      <c r="BN54" s="9"/>
      <c r="BO54" s="86"/>
      <c r="BP54" s="39"/>
      <c r="BQ54" s="86"/>
      <c r="BR54" s="135"/>
      <c r="BS54" s="135"/>
      <c r="BT54" s="135"/>
      <c r="BU54" s="55"/>
      <c r="BV54" s="55"/>
      <c r="BW54" s="55"/>
      <c r="BX54" s="55"/>
      <c r="BY54" s="55"/>
      <c r="BZ54" s="55"/>
      <c r="CA54" s="55"/>
      <c r="CB54" s="55"/>
      <c r="CC54" s="55"/>
      <c r="CD54" s="55"/>
      <c r="CE54" s="55"/>
      <c r="CF54" s="55"/>
      <c r="CG54" s="55"/>
      <c r="CH54" s="55"/>
      <c r="CI54" s="55"/>
      <c r="CJ54" s="55"/>
      <c r="CK54" s="55"/>
      <c r="CL54" s="55"/>
      <c r="CM54" s="55"/>
      <c r="CN54" s="55"/>
      <c r="CO54" s="55"/>
      <c r="CP54" s="55"/>
      <c r="CQ54" s="55"/>
    </row>
    <row r="55" spans="1:107" s="119" customFormat="1" ht="75">
      <c r="A55" s="104">
        <v>1</v>
      </c>
      <c r="B55" s="117" t="s">
        <v>306</v>
      </c>
      <c r="C55" s="101">
        <v>0.15</v>
      </c>
      <c r="D55" s="58"/>
      <c r="E55" s="58">
        <v>0.15</v>
      </c>
      <c r="F55" s="1">
        <f t="shared" si="59"/>
        <v>0.15</v>
      </c>
      <c r="G55" s="58">
        <f t="shared" si="51"/>
        <v>0</v>
      </c>
      <c r="H55" s="5"/>
      <c r="I55" s="5"/>
      <c r="J55" s="5"/>
      <c r="K55" s="58">
        <v>0.15</v>
      </c>
      <c r="L55" s="58"/>
      <c r="M55" s="58">
        <f t="shared" si="52"/>
        <v>0</v>
      </c>
      <c r="N55" s="58"/>
      <c r="O55" s="5"/>
      <c r="P55" s="58"/>
      <c r="Q55" s="5"/>
      <c r="R55" s="58"/>
      <c r="S55" s="5"/>
      <c r="T55" s="5"/>
      <c r="U55" s="58">
        <f t="shared" si="54"/>
        <v>0</v>
      </c>
      <c r="V55" s="5"/>
      <c r="W55" s="5"/>
      <c r="X55" s="5"/>
      <c r="Y55" s="5"/>
      <c r="Z55" s="5"/>
      <c r="AA55" s="5"/>
      <c r="AB55" s="5"/>
      <c r="AC55" s="5"/>
      <c r="AD55" s="58"/>
      <c r="AE55" s="5"/>
      <c r="AF55" s="5"/>
      <c r="AG55" s="5"/>
      <c r="AH55" s="5"/>
      <c r="AI55" s="5"/>
      <c r="AJ55" s="5"/>
      <c r="AK55" s="5"/>
      <c r="AL55" s="5"/>
      <c r="AM55" s="5"/>
      <c r="AN55" s="5"/>
      <c r="AO55" s="5"/>
      <c r="AP55" s="5"/>
      <c r="AQ55" s="5"/>
      <c r="AR55" s="5"/>
      <c r="AS55" s="5"/>
      <c r="AT55" s="5"/>
      <c r="AU55" s="5"/>
      <c r="AV55" s="5"/>
      <c r="AW55" s="5"/>
      <c r="AX55" s="58"/>
      <c r="AY55" s="5"/>
      <c r="AZ55" s="58"/>
      <c r="BA55" s="58"/>
      <c r="BB55" s="5"/>
      <c r="BC55" s="5"/>
      <c r="BD55" s="58"/>
      <c r="BE55" s="58"/>
      <c r="BF55" s="5"/>
      <c r="BG55" s="1">
        <f t="shared" si="56"/>
        <v>0</v>
      </c>
      <c r="BH55" s="5"/>
      <c r="BI55" s="5"/>
      <c r="BJ55" s="5"/>
      <c r="BK55" s="61" t="s">
        <v>130</v>
      </c>
      <c r="BL55" s="103" t="s">
        <v>131</v>
      </c>
      <c r="BM55" s="79" t="s">
        <v>322</v>
      </c>
      <c r="BN55" s="104" t="s">
        <v>100</v>
      </c>
      <c r="BO55" s="134"/>
      <c r="BP55" s="411" t="s">
        <v>406</v>
      </c>
      <c r="BQ55" s="102" t="s">
        <v>557</v>
      </c>
      <c r="BR55" s="139"/>
      <c r="BS55" s="139"/>
      <c r="BT55" s="139"/>
    </row>
    <row r="56" spans="1:107" s="2" customFormat="1">
      <c r="A56" s="9" t="s">
        <v>183</v>
      </c>
      <c r="B56" s="14" t="s">
        <v>60</v>
      </c>
      <c r="C56" s="15">
        <f>D56+E56</f>
        <v>0</v>
      </c>
      <c r="D56" s="16"/>
      <c r="E56" s="18">
        <v>0</v>
      </c>
      <c r="F56" s="5">
        <v>0</v>
      </c>
      <c r="G56" s="58">
        <f t="shared" si="51"/>
        <v>0</v>
      </c>
      <c r="H56" s="5"/>
      <c r="I56" s="5"/>
      <c r="J56" s="5"/>
      <c r="K56" s="18"/>
      <c r="L56" s="18"/>
      <c r="M56" s="58">
        <f t="shared" si="52"/>
        <v>0</v>
      </c>
      <c r="N56" s="5"/>
      <c r="O56" s="5"/>
      <c r="P56" s="18"/>
      <c r="Q56" s="5"/>
      <c r="R56" s="18"/>
      <c r="S56" s="5"/>
      <c r="T56" s="5"/>
      <c r="U56" s="58">
        <f t="shared" si="54"/>
        <v>0</v>
      </c>
      <c r="V56" s="5"/>
      <c r="W56" s="5"/>
      <c r="X56" s="5"/>
      <c r="Y56" s="5"/>
      <c r="Z56" s="5"/>
      <c r="AA56" s="5"/>
      <c r="AB56" s="5"/>
      <c r="AC56" s="5"/>
      <c r="AD56" s="5">
        <v>0</v>
      </c>
      <c r="AE56" s="5"/>
      <c r="AF56" s="5"/>
      <c r="AG56" s="5"/>
      <c r="AH56" s="5"/>
      <c r="AI56" s="5"/>
      <c r="AJ56" s="5"/>
      <c r="AK56" s="5"/>
      <c r="AL56" s="5"/>
      <c r="AM56" s="5"/>
      <c r="AN56" s="5"/>
      <c r="AO56" s="5"/>
      <c r="AP56" s="5"/>
      <c r="AQ56" s="5"/>
      <c r="AR56" s="5"/>
      <c r="AS56" s="5">
        <v>0</v>
      </c>
      <c r="AT56" s="5"/>
      <c r="AU56" s="5"/>
      <c r="AV56" s="5"/>
      <c r="AW56" s="5"/>
      <c r="AX56" s="5"/>
      <c r="AY56" s="5"/>
      <c r="AZ56" s="5"/>
      <c r="BA56" s="5"/>
      <c r="BB56" s="5"/>
      <c r="BC56" s="5"/>
      <c r="BD56" s="5"/>
      <c r="BE56" s="5"/>
      <c r="BF56" s="5"/>
      <c r="BG56" s="1">
        <f t="shared" si="56"/>
        <v>0</v>
      </c>
      <c r="BH56" s="5"/>
      <c r="BI56" s="5"/>
      <c r="BJ56" s="5"/>
      <c r="BK56" s="20"/>
      <c r="BL56" s="9"/>
      <c r="BM56" s="87"/>
      <c r="BN56" s="24"/>
      <c r="BO56" s="86"/>
      <c r="BP56" s="39"/>
      <c r="BQ56" s="86"/>
      <c r="BR56" s="135"/>
      <c r="BS56" s="135"/>
      <c r="BT56" s="135"/>
      <c r="BU56" s="55"/>
      <c r="BV56" s="55"/>
      <c r="BW56" s="55"/>
      <c r="BX56" s="55"/>
      <c r="BY56" s="55"/>
      <c r="BZ56" s="55"/>
      <c r="CA56" s="55"/>
      <c r="CB56" s="55"/>
      <c r="CC56" s="55"/>
      <c r="CD56" s="55"/>
      <c r="CE56" s="55"/>
      <c r="CF56" s="55"/>
      <c r="CG56" s="55"/>
      <c r="CH56" s="55"/>
      <c r="CI56" s="55"/>
      <c r="CJ56" s="55"/>
      <c r="CK56" s="55"/>
      <c r="CL56" s="55"/>
      <c r="CM56" s="55"/>
      <c r="CN56" s="55"/>
      <c r="CO56" s="55"/>
      <c r="CP56" s="55"/>
      <c r="CQ56" s="55"/>
    </row>
    <row r="57" spans="1:107" s="2" customFormat="1">
      <c r="A57" s="24" t="s">
        <v>184</v>
      </c>
      <c r="B57" s="84" t="s">
        <v>61</v>
      </c>
      <c r="C57" s="15"/>
      <c r="D57" s="15"/>
      <c r="E57" s="15"/>
      <c r="F57" s="15"/>
      <c r="G57" s="58">
        <f t="shared" si="51"/>
        <v>0</v>
      </c>
      <c r="H57" s="15"/>
      <c r="I57" s="15"/>
      <c r="J57" s="15"/>
      <c r="K57" s="15"/>
      <c r="L57" s="15"/>
      <c r="M57" s="58">
        <f t="shared" si="52"/>
        <v>0</v>
      </c>
      <c r="N57" s="15"/>
      <c r="O57" s="15"/>
      <c r="P57" s="15"/>
      <c r="Q57" s="15"/>
      <c r="R57" s="15"/>
      <c r="S57" s="15"/>
      <c r="T57" s="15"/>
      <c r="U57" s="58">
        <f t="shared" si="54"/>
        <v>0</v>
      </c>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
        <f t="shared" si="56"/>
        <v>0</v>
      </c>
      <c r="BH57" s="15"/>
      <c r="BI57" s="15"/>
      <c r="BJ57" s="15"/>
      <c r="BK57" s="9"/>
      <c r="BL57" s="9"/>
      <c r="BM57" s="87"/>
      <c r="BN57" s="24"/>
      <c r="BO57" s="86"/>
      <c r="BP57" s="39"/>
      <c r="BQ57" s="86"/>
      <c r="BR57" s="135"/>
      <c r="BS57" s="135"/>
      <c r="BT57" s="135"/>
      <c r="BU57" s="55"/>
      <c r="BV57" s="55"/>
      <c r="BW57" s="55"/>
      <c r="BX57" s="55"/>
      <c r="BY57" s="55"/>
      <c r="BZ57" s="55"/>
      <c r="CA57" s="55"/>
      <c r="CB57" s="55"/>
      <c r="CC57" s="55"/>
      <c r="CD57" s="55"/>
      <c r="CE57" s="55"/>
      <c r="CF57" s="55"/>
      <c r="CG57" s="55"/>
      <c r="CH57" s="55"/>
      <c r="CI57" s="55"/>
      <c r="CJ57" s="55"/>
      <c r="CK57" s="55"/>
      <c r="CL57" s="55"/>
      <c r="CM57" s="55"/>
      <c r="CN57" s="55"/>
      <c r="CO57" s="55"/>
      <c r="CP57" s="55"/>
      <c r="CQ57" s="55"/>
    </row>
    <row r="58" spans="1:107" s="2" customFormat="1">
      <c r="A58" s="24" t="s">
        <v>185</v>
      </c>
      <c r="B58" s="84" t="s">
        <v>62</v>
      </c>
      <c r="C58" s="15">
        <f>SUM(C59:C59)</f>
        <v>20</v>
      </c>
      <c r="D58" s="15">
        <f>SUM(D59:D59)</f>
        <v>0</v>
      </c>
      <c r="E58" s="15">
        <f>SUM(E59:E59)</f>
        <v>20</v>
      </c>
      <c r="F58" s="15">
        <f>SUM(F59:F59)</f>
        <v>20</v>
      </c>
      <c r="G58" s="58">
        <f t="shared" si="51"/>
        <v>0</v>
      </c>
      <c r="H58" s="15">
        <f>SUM(H59:H59)</f>
        <v>0</v>
      </c>
      <c r="I58" s="15">
        <f>SUM(I59:I59)</f>
        <v>0</v>
      </c>
      <c r="J58" s="15">
        <f>SUM(J59:J59)</f>
        <v>0</v>
      </c>
      <c r="K58" s="15">
        <f>SUM(K59:K59)</f>
        <v>11</v>
      </c>
      <c r="L58" s="15">
        <f>SUM(L59:L59)</f>
        <v>9</v>
      </c>
      <c r="M58" s="58">
        <f t="shared" si="52"/>
        <v>0</v>
      </c>
      <c r="N58" s="15">
        <f t="shared" ref="N58:T58" si="61">SUM(N59:N59)</f>
        <v>0</v>
      </c>
      <c r="O58" s="15">
        <f t="shared" si="61"/>
        <v>0</v>
      </c>
      <c r="P58" s="15">
        <f t="shared" si="61"/>
        <v>0</v>
      </c>
      <c r="Q58" s="15">
        <f t="shared" si="61"/>
        <v>0</v>
      </c>
      <c r="R58" s="15">
        <f t="shared" si="61"/>
        <v>0</v>
      </c>
      <c r="S58" s="15">
        <f t="shared" si="61"/>
        <v>0</v>
      </c>
      <c r="T58" s="15">
        <f t="shared" si="61"/>
        <v>0</v>
      </c>
      <c r="U58" s="58">
        <f t="shared" si="54"/>
        <v>0</v>
      </c>
      <c r="V58" s="15">
        <f t="shared" ref="V58:BF58" si="62">SUM(V59:V59)</f>
        <v>0</v>
      </c>
      <c r="W58" s="15">
        <f t="shared" si="62"/>
        <v>0</v>
      </c>
      <c r="X58" s="15">
        <f t="shared" si="62"/>
        <v>0</v>
      </c>
      <c r="Y58" s="15">
        <f t="shared" si="62"/>
        <v>0</v>
      </c>
      <c r="Z58" s="15">
        <f t="shared" si="62"/>
        <v>0</v>
      </c>
      <c r="AA58" s="15">
        <f t="shared" si="62"/>
        <v>0</v>
      </c>
      <c r="AB58" s="15">
        <f t="shared" si="62"/>
        <v>0</v>
      </c>
      <c r="AC58" s="15">
        <f t="shared" si="62"/>
        <v>0</v>
      </c>
      <c r="AD58" s="15">
        <f t="shared" si="62"/>
        <v>0</v>
      </c>
      <c r="AE58" s="15">
        <f t="shared" si="62"/>
        <v>0</v>
      </c>
      <c r="AF58" s="15">
        <f t="shared" si="62"/>
        <v>0</v>
      </c>
      <c r="AG58" s="15">
        <f t="shared" si="62"/>
        <v>0</v>
      </c>
      <c r="AH58" s="15">
        <f t="shared" si="62"/>
        <v>0</v>
      </c>
      <c r="AI58" s="15">
        <f t="shared" si="62"/>
        <v>0</v>
      </c>
      <c r="AJ58" s="15">
        <f t="shared" si="62"/>
        <v>0</v>
      </c>
      <c r="AK58" s="15">
        <f t="shared" si="62"/>
        <v>0</v>
      </c>
      <c r="AL58" s="15">
        <f t="shared" si="62"/>
        <v>0</v>
      </c>
      <c r="AM58" s="15">
        <f t="shared" si="62"/>
        <v>0</v>
      </c>
      <c r="AN58" s="15">
        <f t="shared" si="62"/>
        <v>0</v>
      </c>
      <c r="AO58" s="15">
        <f t="shared" si="62"/>
        <v>0</v>
      </c>
      <c r="AP58" s="15">
        <f t="shared" si="62"/>
        <v>0</v>
      </c>
      <c r="AQ58" s="15">
        <f t="shared" si="62"/>
        <v>0</v>
      </c>
      <c r="AR58" s="15">
        <f t="shared" si="62"/>
        <v>0</v>
      </c>
      <c r="AS58" s="15">
        <f t="shared" si="62"/>
        <v>0</v>
      </c>
      <c r="AT58" s="15">
        <f t="shared" si="62"/>
        <v>0</v>
      </c>
      <c r="AU58" s="15">
        <f t="shared" si="62"/>
        <v>0</v>
      </c>
      <c r="AV58" s="15">
        <f t="shared" si="62"/>
        <v>0</v>
      </c>
      <c r="AW58" s="15">
        <f t="shared" si="62"/>
        <v>0</v>
      </c>
      <c r="AX58" s="15">
        <f t="shared" si="62"/>
        <v>0</v>
      </c>
      <c r="AY58" s="15">
        <f t="shared" si="62"/>
        <v>0</v>
      </c>
      <c r="AZ58" s="15">
        <f t="shared" si="62"/>
        <v>0</v>
      </c>
      <c r="BA58" s="15">
        <f t="shared" si="62"/>
        <v>0</v>
      </c>
      <c r="BB58" s="15">
        <f t="shared" si="62"/>
        <v>0</v>
      </c>
      <c r="BC58" s="15">
        <f t="shared" si="62"/>
        <v>0</v>
      </c>
      <c r="BD58" s="15">
        <f t="shared" si="62"/>
        <v>0</v>
      </c>
      <c r="BE58" s="15">
        <f t="shared" si="62"/>
        <v>0</v>
      </c>
      <c r="BF58" s="15">
        <f t="shared" si="62"/>
        <v>0</v>
      </c>
      <c r="BG58" s="1">
        <f t="shared" si="56"/>
        <v>0</v>
      </c>
      <c r="BH58" s="15">
        <f>SUM(BH59:BH59)</f>
        <v>0</v>
      </c>
      <c r="BI58" s="15">
        <f>SUM(BI59:BI59)</f>
        <v>0</v>
      </c>
      <c r="BJ58" s="15">
        <f>SUM(BJ59:BJ59)</f>
        <v>0</v>
      </c>
      <c r="BK58" s="9"/>
      <c r="BL58" s="9"/>
      <c r="BM58" s="87"/>
      <c r="BN58" s="9"/>
      <c r="BO58" s="86"/>
      <c r="BP58" s="39"/>
      <c r="BQ58" s="86"/>
      <c r="BR58" s="135"/>
      <c r="BS58" s="135"/>
      <c r="BT58" s="135"/>
      <c r="BU58" s="55"/>
      <c r="BV58" s="55"/>
      <c r="BW58" s="55"/>
      <c r="BX58" s="55"/>
      <c r="BY58" s="55"/>
      <c r="BZ58" s="55"/>
      <c r="CA58" s="55"/>
      <c r="CB58" s="55"/>
      <c r="CC58" s="55"/>
      <c r="CD58" s="55"/>
      <c r="CE58" s="55"/>
      <c r="CF58" s="55"/>
      <c r="CG58" s="55"/>
      <c r="CH58" s="55"/>
      <c r="CI58" s="55"/>
      <c r="CJ58" s="55"/>
      <c r="CK58" s="55"/>
      <c r="CL58" s="55"/>
      <c r="CM58" s="55"/>
      <c r="CN58" s="55"/>
      <c r="CO58" s="55"/>
      <c r="CP58" s="55"/>
      <c r="CQ58" s="55"/>
    </row>
    <row r="59" spans="1:107" s="385" customFormat="1" ht="56.25">
      <c r="A59" s="328">
        <v>1</v>
      </c>
      <c r="B59" s="325" t="s">
        <v>493</v>
      </c>
      <c r="C59" s="383">
        <v>20</v>
      </c>
      <c r="D59" s="339"/>
      <c r="E59" s="343">
        <f>F59+U59+BG59</f>
        <v>20</v>
      </c>
      <c r="F59" s="343">
        <f>G59+K59+L59+M59+R59+S59+T59</f>
        <v>20</v>
      </c>
      <c r="G59" s="339">
        <f t="shared" si="51"/>
        <v>0</v>
      </c>
      <c r="H59" s="353"/>
      <c r="I59" s="353"/>
      <c r="J59" s="353"/>
      <c r="K59" s="339">
        <v>11</v>
      </c>
      <c r="L59" s="339">
        <v>9</v>
      </c>
      <c r="M59" s="339">
        <f t="shared" si="52"/>
        <v>0</v>
      </c>
      <c r="N59" s="339"/>
      <c r="O59" s="353"/>
      <c r="P59" s="339"/>
      <c r="Q59" s="353"/>
      <c r="R59" s="339"/>
      <c r="S59" s="353"/>
      <c r="T59" s="353"/>
      <c r="U59" s="339">
        <f t="shared" si="54"/>
        <v>0</v>
      </c>
      <c r="V59" s="353"/>
      <c r="W59" s="353"/>
      <c r="X59" s="353"/>
      <c r="Y59" s="353"/>
      <c r="Z59" s="353"/>
      <c r="AA59" s="353"/>
      <c r="AB59" s="353"/>
      <c r="AC59" s="353"/>
      <c r="AD59" s="339"/>
      <c r="AE59" s="353"/>
      <c r="AF59" s="353"/>
      <c r="AG59" s="353"/>
      <c r="AH59" s="353"/>
      <c r="AI59" s="353"/>
      <c r="AJ59" s="353"/>
      <c r="AK59" s="353"/>
      <c r="AL59" s="353"/>
      <c r="AM59" s="353"/>
      <c r="AN59" s="353"/>
      <c r="AO59" s="353"/>
      <c r="AP59" s="353"/>
      <c r="AQ59" s="353"/>
      <c r="AR59" s="353"/>
      <c r="AS59" s="353"/>
      <c r="AT59" s="353"/>
      <c r="AU59" s="353"/>
      <c r="AV59" s="353"/>
      <c r="AW59" s="353"/>
      <c r="AX59" s="339"/>
      <c r="AY59" s="353"/>
      <c r="AZ59" s="339"/>
      <c r="BA59" s="339"/>
      <c r="BB59" s="353"/>
      <c r="BC59" s="353"/>
      <c r="BD59" s="339"/>
      <c r="BE59" s="339"/>
      <c r="BF59" s="353"/>
      <c r="BG59" s="343">
        <f t="shared" si="56"/>
        <v>0</v>
      </c>
      <c r="BH59" s="353"/>
      <c r="BI59" s="353"/>
      <c r="BJ59" s="353"/>
      <c r="BK59" s="338" t="s">
        <v>130</v>
      </c>
      <c r="BL59" s="329" t="s">
        <v>397</v>
      </c>
      <c r="BM59" s="369" t="s">
        <v>323</v>
      </c>
      <c r="BN59" s="328" t="s">
        <v>103</v>
      </c>
      <c r="BO59" s="412"/>
      <c r="BP59" s="329" t="s">
        <v>366</v>
      </c>
      <c r="BQ59" s="333" t="s">
        <v>557</v>
      </c>
      <c r="BR59" s="413"/>
      <c r="BS59" s="413"/>
      <c r="BT59" s="413"/>
      <c r="CA59" s="351" t="s">
        <v>622</v>
      </c>
    </row>
    <row r="60" spans="1:107" s="2" customFormat="1">
      <c r="A60" s="24" t="s">
        <v>186</v>
      </c>
      <c r="B60" s="84" t="s">
        <v>63</v>
      </c>
      <c r="C60" s="15"/>
      <c r="D60" s="15"/>
      <c r="E60" s="15"/>
      <c r="F60" s="15"/>
      <c r="G60" s="58">
        <f t="shared" si="51"/>
        <v>0</v>
      </c>
      <c r="H60" s="15"/>
      <c r="I60" s="15"/>
      <c r="J60" s="15"/>
      <c r="K60" s="15"/>
      <c r="L60" s="15"/>
      <c r="M60" s="58">
        <f t="shared" si="52"/>
        <v>0</v>
      </c>
      <c r="N60" s="15"/>
      <c r="O60" s="15"/>
      <c r="P60" s="15"/>
      <c r="Q60" s="15"/>
      <c r="R60" s="15"/>
      <c r="S60" s="15"/>
      <c r="T60" s="15"/>
      <c r="U60" s="58">
        <f t="shared" si="54"/>
        <v>0</v>
      </c>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
        <f t="shared" si="56"/>
        <v>0</v>
      </c>
      <c r="BH60" s="15"/>
      <c r="BI60" s="15"/>
      <c r="BJ60" s="15"/>
      <c r="BK60" s="9"/>
      <c r="BL60" s="9"/>
      <c r="BM60" s="87"/>
      <c r="BN60" s="24"/>
      <c r="BO60" s="86"/>
      <c r="BP60" s="39"/>
      <c r="BQ60" s="86"/>
      <c r="BR60" s="135"/>
      <c r="BS60" s="135"/>
      <c r="BT60" s="135"/>
      <c r="BU60" s="55"/>
      <c r="BV60" s="55"/>
      <c r="BW60" s="55"/>
      <c r="BX60" s="55"/>
      <c r="BY60" s="55"/>
      <c r="BZ60" s="55"/>
      <c r="CA60" s="55"/>
      <c r="CB60" s="55"/>
      <c r="CC60" s="55"/>
      <c r="CD60" s="55"/>
      <c r="CE60" s="55"/>
      <c r="CF60" s="55"/>
      <c r="CG60" s="55"/>
      <c r="CH60" s="55"/>
      <c r="CI60" s="55"/>
      <c r="CJ60" s="55"/>
      <c r="CK60" s="55"/>
      <c r="CL60" s="55"/>
      <c r="CM60" s="55"/>
      <c r="CN60" s="55"/>
      <c r="CO60" s="55"/>
      <c r="CP60" s="55"/>
      <c r="CQ60" s="55"/>
    </row>
    <row r="61" spans="1:107" s="2" customFormat="1" ht="37.5">
      <c r="A61" s="24" t="s">
        <v>187</v>
      </c>
      <c r="B61" s="84" t="s">
        <v>64</v>
      </c>
      <c r="C61" s="15">
        <f>SUM(C62:C62)</f>
        <v>2</v>
      </c>
      <c r="D61" s="15"/>
      <c r="E61" s="15">
        <f t="shared" ref="E61:AJ61" si="63">SUM(E62:E62)</f>
        <v>2</v>
      </c>
      <c r="F61" s="15">
        <f t="shared" si="63"/>
        <v>2</v>
      </c>
      <c r="G61" s="15">
        <f t="shared" si="63"/>
        <v>0</v>
      </c>
      <c r="H61" s="15">
        <f t="shared" si="63"/>
        <v>0</v>
      </c>
      <c r="I61" s="15">
        <f t="shared" si="63"/>
        <v>0</v>
      </c>
      <c r="J61" s="15">
        <f t="shared" si="63"/>
        <v>0</v>
      </c>
      <c r="K61" s="15">
        <f t="shared" si="63"/>
        <v>0</v>
      </c>
      <c r="L61" s="15">
        <f t="shared" si="63"/>
        <v>2</v>
      </c>
      <c r="M61" s="15">
        <f t="shared" si="63"/>
        <v>0</v>
      </c>
      <c r="N61" s="15">
        <f t="shared" si="63"/>
        <v>0</v>
      </c>
      <c r="O61" s="15">
        <f t="shared" si="63"/>
        <v>0</v>
      </c>
      <c r="P61" s="15">
        <f t="shared" si="63"/>
        <v>0</v>
      </c>
      <c r="Q61" s="15">
        <f t="shared" si="63"/>
        <v>0</v>
      </c>
      <c r="R61" s="15">
        <f t="shared" si="63"/>
        <v>0</v>
      </c>
      <c r="S61" s="15">
        <f t="shared" si="63"/>
        <v>0</v>
      </c>
      <c r="T61" s="15">
        <f t="shared" si="63"/>
        <v>0</v>
      </c>
      <c r="U61" s="15">
        <f t="shared" si="63"/>
        <v>0</v>
      </c>
      <c r="V61" s="15">
        <f t="shared" si="63"/>
        <v>0</v>
      </c>
      <c r="W61" s="15">
        <f t="shared" si="63"/>
        <v>0</v>
      </c>
      <c r="X61" s="15">
        <f t="shared" si="63"/>
        <v>0</v>
      </c>
      <c r="Y61" s="15">
        <f t="shared" si="63"/>
        <v>0</v>
      </c>
      <c r="Z61" s="15">
        <f t="shared" si="63"/>
        <v>0</v>
      </c>
      <c r="AA61" s="15">
        <f t="shared" si="63"/>
        <v>0</v>
      </c>
      <c r="AB61" s="15">
        <f t="shared" si="63"/>
        <v>0</v>
      </c>
      <c r="AC61" s="15">
        <f t="shared" si="63"/>
        <v>0</v>
      </c>
      <c r="AD61" s="15">
        <f t="shared" si="63"/>
        <v>0</v>
      </c>
      <c r="AE61" s="15">
        <f t="shared" si="63"/>
        <v>0</v>
      </c>
      <c r="AF61" s="15">
        <f t="shared" si="63"/>
        <v>0</v>
      </c>
      <c r="AG61" s="15">
        <f t="shared" si="63"/>
        <v>0</v>
      </c>
      <c r="AH61" s="15">
        <f t="shared" si="63"/>
        <v>0</v>
      </c>
      <c r="AI61" s="15">
        <f t="shared" si="63"/>
        <v>0</v>
      </c>
      <c r="AJ61" s="15">
        <f t="shared" si="63"/>
        <v>0</v>
      </c>
      <c r="AK61" s="15">
        <f t="shared" ref="AK61:BJ61" si="64">SUM(AK62:AK62)</f>
        <v>0</v>
      </c>
      <c r="AL61" s="15">
        <f t="shared" si="64"/>
        <v>0</v>
      </c>
      <c r="AM61" s="15">
        <f t="shared" si="64"/>
        <v>0</v>
      </c>
      <c r="AN61" s="15">
        <f t="shared" si="64"/>
        <v>0</v>
      </c>
      <c r="AO61" s="15">
        <f t="shared" si="64"/>
        <v>0</v>
      </c>
      <c r="AP61" s="15">
        <f t="shared" si="64"/>
        <v>0</v>
      </c>
      <c r="AQ61" s="15">
        <f t="shared" si="64"/>
        <v>0</v>
      </c>
      <c r="AR61" s="15">
        <f t="shared" si="64"/>
        <v>0</v>
      </c>
      <c r="AS61" s="15">
        <f t="shared" si="64"/>
        <v>0</v>
      </c>
      <c r="AT61" s="15">
        <f t="shared" si="64"/>
        <v>0</v>
      </c>
      <c r="AU61" s="15">
        <f t="shared" si="64"/>
        <v>0</v>
      </c>
      <c r="AV61" s="15">
        <f t="shared" si="64"/>
        <v>0</v>
      </c>
      <c r="AW61" s="15">
        <f t="shared" si="64"/>
        <v>0</v>
      </c>
      <c r="AX61" s="15">
        <f t="shared" si="64"/>
        <v>0</v>
      </c>
      <c r="AY61" s="15">
        <f t="shared" si="64"/>
        <v>0</v>
      </c>
      <c r="AZ61" s="15">
        <f t="shared" si="64"/>
        <v>0</v>
      </c>
      <c r="BA61" s="15">
        <f t="shared" si="64"/>
        <v>0</v>
      </c>
      <c r="BB61" s="15">
        <f t="shared" si="64"/>
        <v>0</v>
      </c>
      <c r="BC61" s="15">
        <f t="shared" si="64"/>
        <v>0</v>
      </c>
      <c r="BD61" s="15">
        <f t="shared" si="64"/>
        <v>0</v>
      </c>
      <c r="BE61" s="15">
        <f t="shared" si="64"/>
        <v>0</v>
      </c>
      <c r="BF61" s="15">
        <f t="shared" si="64"/>
        <v>0</v>
      </c>
      <c r="BG61" s="15">
        <f t="shared" si="64"/>
        <v>0</v>
      </c>
      <c r="BH61" s="15">
        <f t="shared" si="64"/>
        <v>0</v>
      </c>
      <c r="BI61" s="15">
        <f t="shared" si="64"/>
        <v>0</v>
      </c>
      <c r="BJ61" s="15">
        <f t="shared" si="64"/>
        <v>0</v>
      </c>
      <c r="BK61" s="9"/>
      <c r="BL61" s="9"/>
      <c r="BM61" s="87"/>
      <c r="BN61" s="24"/>
      <c r="BO61" s="86"/>
      <c r="BP61" s="39"/>
      <c r="BQ61" s="86"/>
      <c r="BR61" s="135"/>
      <c r="BS61" s="135"/>
      <c r="BT61" s="135"/>
      <c r="BU61" s="55"/>
      <c r="BV61" s="55"/>
      <c r="BW61" s="55"/>
      <c r="BX61" s="55"/>
      <c r="BY61" s="55"/>
      <c r="BZ61" s="55"/>
      <c r="CA61" s="55"/>
      <c r="CB61" s="55"/>
      <c r="CC61" s="55"/>
      <c r="CD61" s="55"/>
      <c r="CE61" s="55"/>
      <c r="CF61" s="55"/>
      <c r="CG61" s="55"/>
      <c r="CH61" s="55"/>
      <c r="CI61" s="55"/>
      <c r="CJ61" s="55"/>
      <c r="CK61" s="55"/>
      <c r="CL61" s="55"/>
      <c r="CM61" s="55"/>
      <c r="CN61" s="55"/>
      <c r="CO61" s="55"/>
      <c r="CP61" s="55"/>
      <c r="CQ61" s="55"/>
    </row>
    <row r="62" spans="1:107" s="119" customFormat="1" ht="56.25">
      <c r="A62" s="104">
        <v>2</v>
      </c>
      <c r="B62" s="126" t="s">
        <v>392</v>
      </c>
      <c r="C62" s="101">
        <f t="shared" ref="C62:C64" si="65">D62+E62</f>
        <v>2</v>
      </c>
      <c r="D62" s="63"/>
      <c r="E62" s="1">
        <f>F62+U62+BG62</f>
        <v>2</v>
      </c>
      <c r="F62" s="1">
        <f>G62+K62+L62+M62+R62+S62+T62</f>
        <v>2</v>
      </c>
      <c r="G62" s="58">
        <f t="shared" si="51"/>
        <v>0</v>
      </c>
      <c r="H62" s="58"/>
      <c r="I62" s="58"/>
      <c r="J62" s="58"/>
      <c r="K62" s="58"/>
      <c r="L62" s="58">
        <v>2</v>
      </c>
      <c r="M62" s="58">
        <f t="shared" si="52"/>
        <v>0</v>
      </c>
      <c r="N62" s="58"/>
      <c r="O62" s="58"/>
      <c r="P62" s="58"/>
      <c r="Q62" s="58"/>
      <c r="R62" s="58"/>
      <c r="S62" s="58"/>
      <c r="T62" s="58"/>
      <c r="U62" s="58">
        <f t="shared" si="54"/>
        <v>0</v>
      </c>
      <c r="V62" s="58"/>
      <c r="W62" s="58"/>
      <c r="X62" s="58"/>
      <c r="Y62" s="58"/>
      <c r="Z62" s="58"/>
      <c r="AA62" s="58"/>
      <c r="AB62" s="58"/>
      <c r="AC62" s="58"/>
      <c r="AD62" s="58">
        <f>SUM(AE62:AT62)</f>
        <v>0</v>
      </c>
      <c r="AE62" s="58"/>
      <c r="AF62" s="58"/>
      <c r="AG62" s="58"/>
      <c r="AH62" s="58"/>
      <c r="AI62" s="58"/>
      <c r="AJ62" s="58"/>
      <c r="AK62" s="58"/>
      <c r="AL62" s="58"/>
      <c r="AM62" s="58"/>
      <c r="AN62" s="58"/>
      <c r="AO62" s="58"/>
      <c r="AP62" s="58"/>
      <c r="AQ62" s="58"/>
      <c r="AR62" s="58"/>
      <c r="AS62" s="58">
        <v>0</v>
      </c>
      <c r="AT62" s="58"/>
      <c r="AU62" s="58"/>
      <c r="AV62" s="58"/>
      <c r="AW62" s="58"/>
      <c r="AX62" s="58"/>
      <c r="AY62" s="58"/>
      <c r="AZ62" s="58"/>
      <c r="BA62" s="58"/>
      <c r="BB62" s="58"/>
      <c r="BC62" s="58"/>
      <c r="BD62" s="58"/>
      <c r="BE62" s="58"/>
      <c r="BF62" s="58"/>
      <c r="BG62" s="1">
        <f t="shared" si="56"/>
        <v>0</v>
      </c>
      <c r="BH62" s="58"/>
      <c r="BI62" s="58"/>
      <c r="BJ62" s="58"/>
      <c r="BK62" s="61" t="s">
        <v>130</v>
      </c>
      <c r="BL62" s="103" t="s">
        <v>131</v>
      </c>
      <c r="BM62" s="91"/>
      <c r="BN62" s="104" t="s">
        <v>105</v>
      </c>
      <c r="BO62" s="124"/>
      <c r="BP62" s="103" t="s">
        <v>492</v>
      </c>
      <c r="BQ62" s="102" t="s">
        <v>557</v>
      </c>
      <c r="BR62" s="139"/>
      <c r="BS62" s="139"/>
      <c r="BT62" s="139"/>
    </row>
    <row r="63" spans="1:107" s="2" customFormat="1">
      <c r="A63" s="24" t="s">
        <v>188</v>
      </c>
      <c r="B63" s="25" t="s">
        <v>65</v>
      </c>
      <c r="C63" s="15">
        <f t="shared" si="65"/>
        <v>0</v>
      </c>
      <c r="D63" s="16"/>
      <c r="E63" s="18">
        <v>0</v>
      </c>
      <c r="F63" s="5">
        <v>0</v>
      </c>
      <c r="G63" s="58">
        <f t="shared" si="51"/>
        <v>0</v>
      </c>
      <c r="H63" s="5"/>
      <c r="I63" s="5"/>
      <c r="J63" s="5"/>
      <c r="K63" s="18"/>
      <c r="L63" s="18"/>
      <c r="M63" s="58">
        <f t="shared" si="52"/>
        <v>0</v>
      </c>
      <c r="N63" s="5"/>
      <c r="O63" s="5"/>
      <c r="P63" s="18"/>
      <c r="Q63" s="5"/>
      <c r="R63" s="18"/>
      <c r="S63" s="5"/>
      <c r="T63" s="5"/>
      <c r="U63" s="58">
        <f t="shared" si="54"/>
        <v>0</v>
      </c>
      <c r="V63" s="5"/>
      <c r="W63" s="5"/>
      <c r="X63" s="5"/>
      <c r="Y63" s="5"/>
      <c r="Z63" s="5"/>
      <c r="AA63" s="5"/>
      <c r="AB63" s="5"/>
      <c r="AC63" s="5"/>
      <c r="AD63" s="5">
        <v>0</v>
      </c>
      <c r="AE63" s="5"/>
      <c r="AF63" s="5"/>
      <c r="AG63" s="5"/>
      <c r="AH63" s="5"/>
      <c r="AI63" s="5"/>
      <c r="AJ63" s="5"/>
      <c r="AK63" s="5"/>
      <c r="AL63" s="5"/>
      <c r="AM63" s="5"/>
      <c r="AN63" s="5"/>
      <c r="AO63" s="5"/>
      <c r="AP63" s="5"/>
      <c r="AQ63" s="5"/>
      <c r="AR63" s="5"/>
      <c r="AS63" s="5">
        <v>0</v>
      </c>
      <c r="AT63" s="5"/>
      <c r="AU63" s="5"/>
      <c r="AV63" s="5"/>
      <c r="AW63" s="5"/>
      <c r="AX63" s="5"/>
      <c r="AY63" s="5"/>
      <c r="AZ63" s="5"/>
      <c r="BA63" s="5"/>
      <c r="BB63" s="5"/>
      <c r="BC63" s="5"/>
      <c r="BD63" s="5"/>
      <c r="BE63" s="5"/>
      <c r="BF63" s="5"/>
      <c r="BG63" s="1">
        <f t="shared" si="56"/>
        <v>0</v>
      </c>
      <c r="BH63" s="5"/>
      <c r="BI63" s="5"/>
      <c r="BJ63" s="5"/>
      <c r="BK63" s="20"/>
      <c r="BL63" s="9"/>
      <c r="BM63" s="87"/>
      <c r="BN63" s="24"/>
      <c r="BO63" s="86"/>
      <c r="BP63" s="39"/>
      <c r="BQ63" s="86"/>
      <c r="BR63" s="135"/>
      <c r="BS63" s="135"/>
      <c r="BT63" s="135"/>
      <c r="BU63" s="55"/>
      <c r="BV63" s="55"/>
      <c r="BW63" s="55"/>
      <c r="BX63" s="55"/>
      <c r="BY63" s="55"/>
      <c r="BZ63" s="55"/>
      <c r="CA63" s="55"/>
      <c r="CB63" s="55"/>
      <c r="CC63" s="55"/>
      <c r="CD63" s="55"/>
      <c r="CE63" s="55"/>
      <c r="CF63" s="55"/>
      <c r="CG63" s="55"/>
      <c r="CH63" s="55"/>
      <c r="CI63" s="55"/>
      <c r="CJ63" s="55"/>
      <c r="CK63" s="55"/>
      <c r="CL63" s="55"/>
      <c r="CM63" s="55"/>
      <c r="CN63" s="55"/>
      <c r="CO63" s="55"/>
      <c r="CP63" s="55"/>
      <c r="CQ63" s="55"/>
    </row>
    <row r="64" spans="1:107" s="2" customFormat="1">
      <c r="A64" s="24" t="s">
        <v>189</v>
      </c>
      <c r="B64" s="25" t="s">
        <v>66</v>
      </c>
      <c r="C64" s="15">
        <f t="shared" si="65"/>
        <v>0</v>
      </c>
      <c r="D64" s="16"/>
      <c r="E64" s="18">
        <v>0</v>
      </c>
      <c r="F64" s="5">
        <v>0</v>
      </c>
      <c r="G64" s="58">
        <f t="shared" si="51"/>
        <v>0</v>
      </c>
      <c r="H64" s="5"/>
      <c r="I64" s="5"/>
      <c r="J64" s="5"/>
      <c r="K64" s="18"/>
      <c r="L64" s="18"/>
      <c r="M64" s="58">
        <f t="shared" si="52"/>
        <v>0</v>
      </c>
      <c r="N64" s="5"/>
      <c r="O64" s="5"/>
      <c r="P64" s="18"/>
      <c r="Q64" s="5"/>
      <c r="R64" s="18"/>
      <c r="S64" s="5"/>
      <c r="T64" s="5"/>
      <c r="U64" s="58">
        <f t="shared" si="54"/>
        <v>0</v>
      </c>
      <c r="V64" s="5"/>
      <c r="W64" s="5"/>
      <c r="X64" s="5"/>
      <c r="Y64" s="5"/>
      <c r="Z64" s="5"/>
      <c r="AA64" s="5"/>
      <c r="AB64" s="5"/>
      <c r="AC64" s="5"/>
      <c r="AD64" s="5">
        <v>0</v>
      </c>
      <c r="AE64" s="5"/>
      <c r="AF64" s="5"/>
      <c r="AG64" s="5"/>
      <c r="AH64" s="5"/>
      <c r="AI64" s="5"/>
      <c r="AJ64" s="5"/>
      <c r="AK64" s="5"/>
      <c r="AL64" s="5"/>
      <c r="AM64" s="5"/>
      <c r="AN64" s="5"/>
      <c r="AO64" s="5"/>
      <c r="AP64" s="5"/>
      <c r="AQ64" s="5"/>
      <c r="AR64" s="5"/>
      <c r="AS64" s="5">
        <v>0</v>
      </c>
      <c r="AT64" s="5"/>
      <c r="AU64" s="5"/>
      <c r="AV64" s="5"/>
      <c r="AW64" s="5"/>
      <c r="AX64" s="5"/>
      <c r="AY64" s="5"/>
      <c r="AZ64" s="5"/>
      <c r="BA64" s="5"/>
      <c r="BB64" s="5"/>
      <c r="BC64" s="5"/>
      <c r="BD64" s="5"/>
      <c r="BE64" s="5"/>
      <c r="BF64" s="5"/>
      <c r="BG64" s="1">
        <f t="shared" si="56"/>
        <v>0</v>
      </c>
      <c r="BH64" s="5"/>
      <c r="BI64" s="5"/>
      <c r="BJ64" s="5"/>
      <c r="BK64" s="20"/>
      <c r="BL64" s="9"/>
      <c r="BM64" s="87"/>
      <c r="BN64" s="24"/>
      <c r="BO64" s="86"/>
      <c r="BP64" s="39"/>
      <c r="BQ64" s="86"/>
      <c r="BR64" s="135"/>
      <c r="BS64" s="135"/>
      <c r="BT64" s="135"/>
      <c r="BU64" s="55"/>
      <c r="BV64" s="55"/>
      <c r="BW64" s="55"/>
      <c r="BX64" s="55"/>
      <c r="BY64" s="55"/>
      <c r="BZ64" s="55"/>
      <c r="CA64" s="55"/>
      <c r="CB64" s="55"/>
      <c r="CC64" s="55"/>
      <c r="CD64" s="55"/>
      <c r="CE64" s="55"/>
      <c r="CF64" s="55"/>
      <c r="CG64" s="55"/>
      <c r="CH64" s="55"/>
      <c r="CI64" s="55"/>
      <c r="CJ64" s="55"/>
      <c r="CK64" s="55"/>
      <c r="CL64" s="55"/>
      <c r="CM64" s="55"/>
      <c r="CN64" s="55"/>
      <c r="CO64" s="55"/>
      <c r="CP64" s="55"/>
      <c r="CQ64" s="55"/>
    </row>
    <row r="65" spans="1:95" s="2" customFormat="1">
      <c r="A65" s="24" t="s">
        <v>190</v>
      </c>
      <c r="B65" s="25" t="s">
        <v>67</v>
      </c>
      <c r="C65" s="15">
        <f>C66</f>
        <v>0.83</v>
      </c>
      <c r="D65" s="15">
        <f>D66</f>
        <v>0</v>
      </c>
      <c r="E65" s="15">
        <f>E66</f>
        <v>0.83</v>
      </c>
      <c r="F65" s="15">
        <f>F66</f>
        <v>0.83</v>
      </c>
      <c r="G65" s="58">
        <f t="shared" si="51"/>
        <v>0.1</v>
      </c>
      <c r="H65" s="15">
        <f>H66</f>
        <v>0.1</v>
      </c>
      <c r="I65" s="15">
        <f>I66</f>
        <v>0</v>
      </c>
      <c r="J65" s="15">
        <f>J66</f>
        <v>0</v>
      </c>
      <c r="K65" s="15">
        <f>K66</f>
        <v>0.73</v>
      </c>
      <c r="L65" s="15">
        <f>L66</f>
        <v>0</v>
      </c>
      <c r="M65" s="58">
        <f t="shared" si="52"/>
        <v>0</v>
      </c>
      <c r="N65" s="15">
        <f t="shared" ref="N65:T65" si="66">N66</f>
        <v>0</v>
      </c>
      <c r="O65" s="15">
        <f t="shared" si="66"/>
        <v>0</v>
      </c>
      <c r="P65" s="15">
        <f t="shared" si="66"/>
        <v>0</v>
      </c>
      <c r="Q65" s="15">
        <f t="shared" si="66"/>
        <v>0</v>
      </c>
      <c r="R65" s="15">
        <f t="shared" si="66"/>
        <v>0</v>
      </c>
      <c r="S65" s="15">
        <f t="shared" si="66"/>
        <v>0</v>
      </c>
      <c r="T65" s="15">
        <f t="shared" si="66"/>
        <v>0</v>
      </c>
      <c r="U65" s="58">
        <f t="shared" si="54"/>
        <v>0</v>
      </c>
      <c r="V65" s="15">
        <f t="shared" ref="V65:BF65" si="67">V66</f>
        <v>0</v>
      </c>
      <c r="W65" s="15">
        <f t="shared" si="67"/>
        <v>0</v>
      </c>
      <c r="X65" s="15">
        <f t="shared" si="67"/>
        <v>0</v>
      </c>
      <c r="Y65" s="15">
        <f t="shared" si="67"/>
        <v>0</v>
      </c>
      <c r="Z65" s="15">
        <f t="shared" si="67"/>
        <v>0</v>
      </c>
      <c r="AA65" s="15">
        <f t="shared" si="67"/>
        <v>0</v>
      </c>
      <c r="AB65" s="15">
        <f t="shared" si="67"/>
        <v>0</v>
      </c>
      <c r="AC65" s="15">
        <f t="shared" si="67"/>
        <v>0</v>
      </c>
      <c r="AD65" s="15">
        <f t="shared" si="67"/>
        <v>0</v>
      </c>
      <c r="AE65" s="15">
        <f t="shared" si="67"/>
        <v>0</v>
      </c>
      <c r="AF65" s="15">
        <f t="shared" si="67"/>
        <v>0</v>
      </c>
      <c r="AG65" s="15">
        <f t="shared" si="67"/>
        <v>0</v>
      </c>
      <c r="AH65" s="15">
        <f t="shared" si="67"/>
        <v>0</v>
      </c>
      <c r="AI65" s="15">
        <f t="shared" si="67"/>
        <v>0</v>
      </c>
      <c r="AJ65" s="15">
        <f t="shared" si="67"/>
        <v>0</v>
      </c>
      <c r="AK65" s="15">
        <f t="shared" si="67"/>
        <v>0</v>
      </c>
      <c r="AL65" s="15">
        <f t="shared" si="67"/>
        <v>0</v>
      </c>
      <c r="AM65" s="15">
        <f t="shared" si="67"/>
        <v>0</v>
      </c>
      <c r="AN65" s="15">
        <f t="shared" si="67"/>
        <v>0</v>
      </c>
      <c r="AO65" s="15">
        <f t="shared" si="67"/>
        <v>0</v>
      </c>
      <c r="AP65" s="15">
        <f t="shared" si="67"/>
        <v>0</v>
      </c>
      <c r="AQ65" s="15">
        <f t="shared" si="67"/>
        <v>0</v>
      </c>
      <c r="AR65" s="15">
        <f t="shared" si="67"/>
        <v>0</v>
      </c>
      <c r="AS65" s="15">
        <f t="shared" si="67"/>
        <v>0</v>
      </c>
      <c r="AT65" s="15">
        <f t="shared" si="67"/>
        <v>0</v>
      </c>
      <c r="AU65" s="15">
        <f t="shared" si="67"/>
        <v>0</v>
      </c>
      <c r="AV65" s="15">
        <f t="shared" si="67"/>
        <v>0</v>
      </c>
      <c r="AW65" s="15">
        <f t="shared" si="67"/>
        <v>0</v>
      </c>
      <c r="AX65" s="15">
        <f t="shared" si="67"/>
        <v>0</v>
      </c>
      <c r="AY65" s="15">
        <f t="shared" si="67"/>
        <v>0</v>
      </c>
      <c r="AZ65" s="15">
        <f t="shared" si="67"/>
        <v>0</v>
      </c>
      <c r="BA65" s="15">
        <f t="shared" si="67"/>
        <v>0</v>
      </c>
      <c r="BB65" s="15">
        <f t="shared" si="67"/>
        <v>0</v>
      </c>
      <c r="BC65" s="15">
        <f t="shared" si="67"/>
        <v>0</v>
      </c>
      <c r="BD65" s="15">
        <f t="shared" si="67"/>
        <v>0</v>
      </c>
      <c r="BE65" s="15">
        <f t="shared" si="67"/>
        <v>0</v>
      </c>
      <c r="BF65" s="15">
        <f t="shared" si="67"/>
        <v>0</v>
      </c>
      <c r="BG65" s="1">
        <f t="shared" si="56"/>
        <v>0</v>
      </c>
      <c r="BH65" s="15">
        <f>BH66</f>
        <v>0</v>
      </c>
      <c r="BI65" s="15">
        <f>BI66</f>
        <v>0</v>
      </c>
      <c r="BJ65" s="15">
        <f>BJ66</f>
        <v>0</v>
      </c>
      <c r="BK65" s="9"/>
      <c r="BL65" s="9"/>
      <c r="BM65" s="87"/>
      <c r="BN65" s="24"/>
      <c r="BO65" s="129"/>
      <c r="BP65" s="39"/>
      <c r="BQ65" s="129"/>
      <c r="BR65" s="135"/>
      <c r="BS65" s="135"/>
      <c r="BT65" s="135"/>
      <c r="BU65" s="55"/>
      <c r="BV65" s="55"/>
      <c r="BW65" s="55"/>
      <c r="BX65" s="55"/>
      <c r="BY65" s="55"/>
      <c r="BZ65" s="55"/>
      <c r="CA65" s="55"/>
      <c r="CB65" s="55"/>
      <c r="CC65" s="55"/>
      <c r="CD65" s="55"/>
      <c r="CE65" s="55"/>
      <c r="CF65" s="55"/>
      <c r="CG65" s="55"/>
      <c r="CH65" s="55"/>
      <c r="CI65" s="55"/>
      <c r="CJ65" s="55"/>
      <c r="CK65" s="55"/>
      <c r="CL65" s="55"/>
      <c r="CM65" s="55"/>
      <c r="CN65" s="55"/>
      <c r="CO65" s="55"/>
      <c r="CP65" s="55"/>
      <c r="CQ65" s="55"/>
    </row>
    <row r="66" spans="1:95" s="385" customFormat="1" ht="70.150000000000006" customHeight="1">
      <c r="A66" s="328">
        <v>1</v>
      </c>
      <c r="B66" s="414" t="s">
        <v>307</v>
      </c>
      <c r="C66" s="383">
        <v>0.83</v>
      </c>
      <c r="D66" s="339"/>
      <c r="E66" s="343">
        <f>F66+U66+BG66</f>
        <v>0.83</v>
      </c>
      <c r="F66" s="343">
        <f>G66+K66+L66+M66+R66+S66+T66</f>
        <v>0.83</v>
      </c>
      <c r="G66" s="339">
        <f t="shared" si="51"/>
        <v>0.1</v>
      </c>
      <c r="H66" s="339">
        <v>0.1</v>
      </c>
      <c r="I66" s="353"/>
      <c r="J66" s="353"/>
      <c r="K66" s="339">
        <v>0.73</v>
      </c>
      <c r="L66" s="339"/>
      <c r="M66" s="339">
        <f t="shared" si="52"/>
        <v>0</v>
      </c>
      <c r="N66" s="339"/>
      <c r="O66" s="353"/>
      <c r="P66" s="339"/>
      <c r="Q66" s="353"/>
      <c r="R66" s="339"/>
      <c r="S66" s="353"/>
      <c r="T66" s="353"/>
      <c r="U66" s="339">
        <f t="shared" si="54"/>
        <v>0</v>
      </c>
      <c r="V66" s="353"/>
      <c r="W66" s="353"/>
      <c r="X66" s="353"/>
      <c r="Y66" s="353"/>
      <c r="Z66" s="353"/>
      <c r="AA66" s="353"/>
      <c r="AB66" s="353"/>
      <c r="AC66" s="353"/>
      <c r="AD66" s="339"/>
      <c r="AE66" s="353"/>
      <c r="AF66" s="353"/>
      <c r="AG66" s="353"/>
      <c r="AH66" s="353"/>
      <c r="AI66" s="353"/>
      <c r="AJ66" s="353"/>
      <c r="AK66" s="353"/>
      <c r="AL66" s="353"/>
      <c r="AM66" s="353"/>
      <c r="AN66" s="353"/>
      <c r="AO66" s="353"/>
      <c r="AP66" s="353"/>
      <c r="AQ66" s="353"/>
      <c r="AR66" s="353"/>
      <c r="AS66" s="353"/>
      <c r="AT66" s="353"/>
      <c r="AU66" s="353"/>
      <c r="AV66" s="353"/>
      <c r="AW66" s="353"/>
      <c r="AX66" s="339"/>
      <c r="AY66" s="353"/>
      <c r="AZ66" s="339"/>
      <c r="BA66" s="339"/>
      <c r="BB66" s="353"/>
      <c r="BC66" s="353"/>
      <c r="BD66" s="339"/>
      <c r="BE66" s="339"/>
      <c r="BF66" s="353"/>
      <c r="BG66" s="343">
        <f t="shared" si="56"/>
        <v>0</v>
      </c>
      <c r="BH66" s="353"/>
      <c r="BI66" s="353"/>
      <c r="BJ66" s="353"/>
      <c r="BK66" s="338" t="s">
        <v>130</v>
      </c>
      <c r="BL66" s="328" t="s">
        <v>396</v>
      </c>
      <c r="BM66" s="369" t="s">
        <v>324</v>
      </c>
      <c r="BN66" s="328" t="s">
        <v>108</v>
      </c>
      <c r="BO66" s="331" t="s">
        <v>370</v>
      </c>
      <c r="BP66" s="415" t="s">
        <v>355</v>
      </c>
      <c r="BQ66" s="333" t="s">
        <v>558</v>
      </c>
      <c r="BR66" s="413"/>
      <c r="BS66" s="413"/>
      <c r="BT66" s="413"/>
      <c r="BU66" s="389" t="s">
        <v>559</v>
      </c>
      <c r="CA66" s="351" t="s">
        <v>622</v>
      </c>
    </row>
    <row r="67" spans="1:95" s="2" customFormat="1">
      <c r="A67" s="9" t="s">
        <v>235</v>
      </c>
      <c r="B67" s="84" t="s">
        <v>30</v>
      </c>
      <c r="C67" s="15">
        <f>D67+E67</f>
        <v>0</v>
      </c>
      <c r="D67" s="16"/>
      <c r="E67" s="18">
        <v>0</v>
      </c>
      <c r="F67" s="5">
        <v>0</v>
      </c>
      <c r="G67" s="58">
        <f t="shared" si="51"/>
        <v>0</v>
      </c>
      <c r="H67" s="5"/>
      <c r="I67" s="5"/>
      <c r="J67" s="5"/>
      <c r="K67" s="18"/>
      <c r="L67" s="18"/>
      <c r="M67" s="58">
        <f t="shared" si="52"/>
        <v>0</v>
      </c>
      <c r="N67" s="5"/>
      <c r="O67" s="5"/>
      <c r="P67" s="18"/>
      <c r="Q67" s="5"/>
      <c r="R67" s="18"/>
      <c r="S67" s="5"/>
      <c r="T67" s="5"/>
      <c r="U67" s="58">
        <f t="shared" si="54"/>
        <v>0</v>
      </c>
      <c r="V67" s="5"/>
      <c r="W67" s="5"/>
      <c r="X67" s="5"/>
      <c r="Y67" s="5"/>
      <c r="Z67" s="5"/>
      <c r="AA67" s="5"/>
      <c r="AB67" s="5"/>
      <c r="AC67" s="5"/>
      <c r="AD67" s="5">
        <v>0</v>
      </c>
      <c r="AE67" s="5"/>
      <c r="AF67" s="5"/>
      <c r="AG67" s="5"/>
      <c r="AH67" s="5"/>
      <c r="AI67" s="5"/>
      <c r="AJ67" s="5"/>
      <c r="AK67" s="5"/>
      <c r="AL67" s="5"/>
      <c r="AM67" s="5"/>
      <c r="AN67" s="5"/>
      <c r="AO67" s="5"/>
      <c r="AP67" s="5"/>
      <c r="AQ67" s="5"/>
      <c r="AR67" s="5"/>
      <c r="AS67" s="5">
        <v>0</v>
      </c>
      <c r="AT67" s="5"/>
      <c r="AU67" s="5"/>
      <c r="AV67" s="5"/>
      <c r="AW67" s="5"/>
      <c r="AX67" s="5"/>
      <c r="AY67" s="5"/>
      <c r="AZ67" s="5"/>
      <c r="BA67" s="5"/>
      <c r="BB67" s="5"/>
      <c r="BC67" s="5"/>
      <c r="BD67" s="5"/>
      <c r="BE67" s="5"/>
      <c r="BF67" s="5"/>
      <c r="BG67" s="1">
        <f t="shared" si="56"/>
        <v>0</v>
      </c>
      <c r="BH67" s="5"/>
      <c r="BI67" s="5"/>
      <c r="BJ67" s="5"/>
      <c r="BK67" s="20"/>
      <c r="BL67" s="9"/>
      <c r="BM67" s="87"/>
      <c r="BN67" s="9"/>
      <c r="BO67" s="86"/>
      <c r="BP67" s="39"/>
      <c r="BQ67" s="86"/>
      <c r="BR67" s="135"/>
      <c r="BS67" s="135"/>
      <c r="BT67" s="135"/>
      <c r="BU67" s="55"/>
      <c r="BV67" s="55"/>
      <c r="BW67" s="55"/>
      <c r="BX67" s="55"/>
      <c r="BY67" s="55"/>
      <c r="BZ67" s="55"/>
      <c r="CA67" s="55"/>
      <c r="CB67" s="55"/>
      <c r="CC67" s="55"/>
      <c r="CD67" s="55"/>
      <c r="CE67" s="55"/>
      <c r="CF67" s="55"/>
      <c r="CG67" s="55"/>
      <c r="CH67" s="55"/>
      <c r="CI67" s="55"/>
      <c r="CJ67" s="55"/>
      <c r="CK67" s="55"/>
      <c r="CL67" s="55"/>
      <c r="CM67" s="55"/>
      <c r="CN67" s="55"/>
      <c r="CO67" s="55"/>
      <c r="CP67" s="55"/>
      <c r="CQ67" s="55"/>
    </row>
    <row r="68" spans="1:95" s="2" customFormat="1">
      <c r="A68" s="9" t="s">
        <v>236</v>
      </c>
      <c r="B68" s="84" t="s">
        <v>31</v>
      </c>
      <c r="C68" s="15"/>
      <c r="D68" s="15"/>
      <c r="E68" s="15"/>
      <c r="F68" s="15"/>
      <c r="G68" s="58">
        <f t="shared" si="51"/>
        <v>0</v>
      </c>
      <c r="H68" s="15"/>
      <c r="I68" s="15"/>
      <c r="J68" s="15"/>
      <c r="K68" s="15"/>
      <c r="L68" s="15"/>
      <c r="M68" s="58">
        <f t="shared" si="52"/>
        <v>0</v>
      </c>
      <c r="N68" s="15"/>
      <c r="O68" s="15"/>
      <c r="P68" s="15"/>
      <c r="Q68" s="15"/>
      <c r="R68" s="15"/>
      <c r="S68" s="15"/>
      <c r="T68" s="15"/>
      <c r="U68" s="58">
        <f t="shared" si="54"/>
        <v>0</v>
      </c>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
        <f t="shared" si="56"/>
        <v>0</v>
      </c>
      <c r="BH68" s="15"/>
      <c r="BI68" s="15"/>
      <c r="BJ68" s="15"/>
      <c r="BK68" s="9"/>
      <c r="BL68" s="9"/>
      <c r="BM68" s="87"/>
      <c r="BN68" s="9"/>
      <c r="BO68" s="86"/>
      <c r="BP68" s="39"/>
      <c r="BQ68" s="86"/>
      <c r="BR68" s="135"/>
      <c r="BS68" s="135"/>
      <c r="BT68" s="135"/>
      <c r="BU68" s="55"/>
      <c r="BV68" s="55"/>
      <c r="BW68" s="55"/>
      <c r="BX68" s="55"/>
      <c r="BY68" s="55"/>
      <c r="BZ68" s="55"/>
      <c r="CA68" s="55"/>
      <c r="CB68" s="55"/>
      <c r="CC68" s="55"/>
      <c r="CD68" s="55"/>
      <c r="CE68" s="55"/>
      <c r="CF68" s="55"/>
      <c r="CG68" s="55"/>
      <c r="CH68" s="55"/>
      <c r="CI68" s="55"/>
      <c r="CJ68" s="55"/>
      <c r="CK68" s="55"/>
      <c r="CL68" s="55"/>
      <c r="CM68" s="55"/>
      <c r="CN68" s="55"/>
      <c r="CO68" s="55"/>
      <c r="CP68" s="55"/>
      <c r="CQ68" s="55"/>
    </row>
    <row r="69" spans="1:95" s="2" customFormat="1" ht="37.5">
      <c r="A69" s="9" t="s">
        <v>237</v>
      </c>
      <c r="B69" s="84" t="s">
        <v>32</v>
      </c>
      <c r="C69" s="15"/>
      <c r="D69" s="15"/>
      <c r="E69" s="15"/>
      <c r="F69" s="15"/>
      <c r="G69" s="58">
        <f t="shared" si="51"/>
        <v>0</v>
      </c>
      <c r="H69" s="15"/>
      <c r="I69" s="15"/>
      <c r="J69" s="15"/>
      <c r="K69" s="15"/>
      <c r="L69" s="15"/>
      <c r="M69" s="58">
        <f t="shared" si="52"/>
        <v>0</v>
      </c>
      <c r="N69" s="15"/>
      <c r="O69" s="15"/>
      <c r="P69" s="15"/>
      <c r="Q69" s="15"/>
      <c r="R69" s="15"/>
      <c r="S69" s="15"/>
      <c r="T69" s="15"/>
      <c r="U69" s="58">
        <f t="shared" si="54"/>
        <v>0</v>
      </c>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
        <f t="shared" si="56"/>
        <v>0</v>
      </c>
      <c r="BH69" s="15"/>
      <c r="BI69" s="15"/>
      <c r="BJ69" s="15"/>
      <c r="BK69" s="9"/>
      <c r="BL69" s="9"/>
      <c r="BM69" s="87"/>
      <c r="BN69" s="9"/>
      <c r="BO69" s="86"/>
      <c r="BP69" s="39"/>
      <c r="BQ69" s="86"/>
      <c r="BR69" s="135"/>
      <c r="BS69" s="135"/>
      <c r="BT69" s="135"/>
      <c r="BU69" s="55"/>
      <c r="BV69" s="55"/>
      <c r="BW69" s="55"/>
      <c r="BX69" s="55"/>
      <c r="BY69" s="55"/>
      <c r="BZ69" s="55"/>
      <c r="CA69" s="55"/>
      <c r="CB69" s="55"/>
      <c r="CC69" s="55"/>
      <c r="CD69" s="55"/>
      <c r="CE69" s="55"/>
      <c r="CF69" s="55"/>
      <c r="CG69" s="55"/>
      <c r="CH69" s="55"/>
      <c r="CI69" s="55"/>
      <c r="CJ69" s="55"/>
      <c r="CK69" s="55"/>
      <c r="CL69" s="55"/>
      <c r="CM69" s="55"/>
      <c r="CN69" s="55"/>
      <c r="CO69" s="55"/>
      <c r="CP69" s="55"/>
      <c r="CQ69" s="55"/>
    </row>
    <row r="70" spans="1:95" s="2" customFormat="1">
      <c r="A70" s="9" t="s">
        <v>238</v>
      </c>
      <c r="B70" s="84" t="s">
        <v>33</v>
      </c>
      <c r="C70" s="15"/>
      <c r="D70" s="15"/>
      <c r="E70" s="15"/>
      <c r="F70" s="15"/>
      <c r="G70" s="58"/>
      <c r="H70" s="15"/>
      <c r="I70" s="15"/>
      <c r="J70" s="15"/>
      <c r="K70" s="15"/>
      <c r="L70" s="15"/>
      <c r="M70" s="58"/>
      <c r="N70" s="15"/>
      <c r="O70" s="15"/>
      <c r="P70" s="15"/>
      <c r="Q70" s="15"/>
      <c r="R70" s="15"/>
      <c r="S70" s="15"/>
      <c r="T70" s="15"/>
      <c r="U70" s="58"/>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
      <c r="BH70" s="15"/>
      <c r="BI70" s="15"/>
      <c r="BJ70" s="15"/>
      <c r="BK70" s="9"/>
      <c r="BL70" s="9"/>
      <c r="BM70" s="87"/>
      <c r="BN70" s="9"/>
      <c r="BO70" s="86"/>
      <c r="BP70" s="39"/>
      <c r="BQ70" s="86"/>
      <c r="BR70" s="135"/>
      <c r="BS70" s="135"/>
      <c r="BT70" s="135"/>
      <c r="BU70" s="55"/>
      <c r="BV70" s="55"/>
      <c r="BW70" s="55"/>
      <c r="BX70" s="55"/>
      <c r="BY70" s="55"/>
      <c r="BZ70" s="55"/>
      <c r="CA70" s="55"/>
      <c r="CB70" s="55"/>
      <c r="CC70" s="55"/>
      <c r="CD70" s="55"/>
      <c r="CE70" s="55"/>
      <c r="CF70" s="55"/>
      <c r="CG70" s="55"/>
      <c r="CH70" s="55"/>
      <c r="CI70" s="55"/>
      <c r="CJ70" s="55"/>
      <c r="CK70" s="55"/>
      <c r="CL70" s="55"/>
      <c r="CM70" s="55"/>
      <c r="CN70" s="55"/>
      <c r="CO70" s="55"/>
      <c r="CP70" s="55"/>
      <c r="CQ70" s="55"/>
    </row>
    <row r="71" spans="1:95" s="2" customFormat="1">
      <c r="A71" s="9"/>
      <c r="B71" s="84"/>
      <c r="C71" s="15"/>
      <c r="D71" s="15"/>
      <c r="E71" s="15"/>
      <c r="F71" s="15"/>
      <c r="G71" s="58"/>
      <c r="H71" s="15"/>
      <c r="I71" s="15"/>
      <c r="J71" s="15"/>
      <c r="K71" s="15"/>
      <c r="L71" s="15"/>
      <c r="M71" s="58"/>
      <c r="N71" s="15"/>
      <c r="O71" s="15"/>
      <c r="P71" s="15"/>
      <c r="Q71" s="15"/>
      <c r="R71" s="15"/>
      <c r="S71" s="15"/>
      <c r="T71" s="15"/>
      <c r="U71" s="58"/>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
      <c r="BH71" s="15"/>
      <c r="BI71" s="15"/>
      <c r="BJ71" s="15"/>
      <c r="BK71" s="9"/>
      <c r="BL71" s="9"/>
      <c r="BM71" s="87"/>
      <c r="BN71" s="9"/>
      <c r="BO71" s="86"/>
      <c r="BP71" s="39"/>
      <c r="BQ71" s="86"/>
      <c r="BR71" s="135"/>
      <c r="BS71" s="135"/>
      <c r="BT71" s="135"/>
      <c r="BU71" s="55"/>
      <c r="BV71" s="55"/>
      <c r="BW71" s="55"/>
      <c r="BX71" s="55"/>
      <c r="BY71" s="55"/>
      <c r="BZ71" s="55"/>
      <c r="CA71" s="55"/>
      <c r="CB71" s="55"/>
      <c r="CC71" s="55"/>
      <c r="CD71" s="55"/>
      <c r="CE71" s="55"/>
      <c r="CF71" s="55"/>
      <c r="CG71" s="55"/>
      <c r="CH71" s="55"/>
      <c r="CI71" s="55"/>
      <c r="CJ71" s="55"/>
      <c r="CK71" s="55"/>
      <c r="CL71" s="55"/>
      <c r="CM71" s="55"/>
      <c r="CN71" s="55"/>
      <c r="CO71" s="55"/>
      <c r="CP71" s="55"/>
      <c r="CQ71" s="55"/>
    </row>
    <row r="72" spans="1:95" s="2" customFormat="1">
      <c r="A72" s="9" t="s">
        <v>239</v>
      </c>
      <c r="B72" s="84" t="s">
        <v>34</v>
      </c>
      <c r="C72" s="15">
        <f>SUM(C73:C74)</f>
        <v>10.199999999999999</v>
      </c>
      <c r="D72" s="15">
        <f>SUM(D73:D74)</f>
        <v>0</v>
      </c>
      <c r="E72" s="15">
        <f>SUM(E73:E74)</f>
        <v>10.199999999999999</v>
      </c>
      <c r="F72" s="15">
        <f>SUM(F73:F74)</f>
        <v>9</v>
      </c>
      <c r="G72" s="58">
        <f t="shared" si="51"/>
        <v>0</v>
      </c>
      <c r="H72" s="15">
        <f>SUM(H73:H74)</f>
        <v>0</v>
      </c>
      <c r="I72" s="15">
        <f>SUM(I73:I74)</f>
        <v>0</v>
      </c>
      <c r="J72" s="15">
        <f>SUM(J73:J74)</f>
        <v>0</v>
      </c>
      <c r="K72" s="15">
        <f>SUM(K73:K74)</f>
        <v>8</v>
      </c>
      <c r="L72" s="15">
        <f>SUM(L73:L74)</f>
        <v>1</v>
      </c>
      <c r="M72" s="58">
        <f t="shared" si="52"/>
        <v>0</v>
      </c>
      <c r="N72" s="15">
        <f t="shared" ref="N72:T72" si="68">SUM(N73:N74)</f>
        <v>0</v>
      </c>
      <c r="O72" s="15">
        <f t="shared" si="68"/>
        <v>0</v>
      </c>
      <c r="P72" s="15">
        <f t="shared" si="68"/>
        <v>0</v>
      </c>
      <c r="Q72" s="15">
        <f t="shared" si="68"/>
        <v>0</v>
      </c>
      <c r="R72" s="15">
        <f t="shared" si="68"/>
        <v>0</v>
      </c>
      <c r="S72" s="15">
        <f t="shared" si="68"/>
        <v>0</v>
      </c>
      <c r="T72" s="15">
        <f t="shared" si="68"/>
        <v>0</v>
      </c>
      <c r="U72" s="58">
        <f t="shared" si="54"/>
        <v>1.2</v>
      </c>
      <c r="V72" s="15">
        <f t="shared" ref="V72:BF72" si="69">SUM(V73:V74)</f>
        <v>0</v>
      </c>
      <c r="W72" s="15">
        <f t="shared" si="69"/>
        <v>0</v>
      </c>
      <c r="X72" s="15">
        <f t="shared" si="69"/>
        <v>0</v>
      </c>
      <c r="Y72" s="15">
        <f t="shared" si="69"/>
        <v>0</v>
      </c>
      <c r="Z72" s="15">
        <f t="shared" si="69"/>
        <v>0</v>
      </c>
      <c r="AA72" s="15">
        <f t="shared" si="69"/>
        <v>0</v>
      </c>
      <c r="AB72" s="15">
        <f t="shared" si="69"/>
        <v>0</v>
      </c>
      <c r="AC72" s="15">
        <f t="shared" si="69"/>
        <v>0</v>
      </c>
      <c r="AD72" s="15">
        <f t="shared" si="69"/>
        <v>0</v>
      </c>
      <c r="AE72" s="15">
        <f t="shared" si="69"/>
        <v>0</v>
      </c>
      <c r="AF72" s="15">
        <f t="shared" si="69"/>
        <v>0</v>
      </c>
      <c r="AG72" s="15">
        <f t="shared" si="69"/>
        <v>0</v>
      </c>
      <c r="AH72" s="15">
        <f t="shared" si="69"/>
        <v>0</v>
      </c>
      <c r="AI72" s="15">
        <f t="shared" si="69"/>
        <v>0</v>
      </c>
      <c r="AJ72" s="15">
        <f t="shared" si="69"/>
        <v>0</v>
      </c>
      <c r="AK72" s="15">
        <f t="shared" si="69"/>
        <v>0</v>
      </c>
      <c r="AL72" s="15">
        <f t="shared" si="69"/>
        <v>0</v>
      </c>
      <c r="AM72" s="15">
        <f t="shared" si="69"/>
        <v>0</v>
      </c>
      <c r="AN72" s="15">
        <f t="shared" si="69"/>
        <v>0</v>
      </c>
      <c r="AO72" s="15">
        <f t="shared" si="69"/>
        <v>0</v>
      </c>
      <c r="AP72" s="15">
        <f t="shared" si="69"/>
        <v>0</v>
      </c>
      <c r="AQ72" s="15">
        <f t="shared" si="69"/>
        <v>0</v>
      </c>
      <c r="AR72" s="15">
        <f t="shared" si="69"/>
        <v>0</v>
      </c>
      <c r="AS72" s="15">
        <f t="shared" si="69"/>
        <v>0</v>
      </c>
      <c r="AT72" s="15">
        <f t="shared" si="69"/>
        <v>0</v>
      </c>
      <c r="AU72" s="15">
        <f t="shared" si="69"/>
        <v>0</v>
      </c>
      <c r="AV72" s="15">
        <f t="shared" si="69"/>
        <v>0</v>
      </c>
      <c r="AW72" s="15">
        <f t="shared" si="69"/>
        <v>0</v>
      </c>
      <c r="AX72" s="15">
        <f t="shared" si="69"/>
        <v>0</v>
      </c>
      <c r="AY72" s="15">
        <f t="shared" si="69"/>
        <v>0</v>
      </c>
      <c r="AZ72" s="15">
        <f t="shared" si="69"/>
        <v>1.2</v>
      </c>
      <c r="BA72" s="15">
        <f t="shared" si="69"/>
        <v>0</v>
      </c>
      <c r="BB72" s="15">
        <f t="shared" si="69"/>
        <v>0</v>
      </c>
      <c r="BC72" s="15">
        <f t="shared" si="69"/>
        <v>0</v>
      </c>
      <c r="BD72" s="15">
        <f t="shared" si="69"/>
        <v>0</v>
      </c>
      <c r="BE72" s="15">
        <f t="shared" si="69"/>
        <v>0</v>
      </c>
      <c r="BF72" s="15">
        <f t="shared" si="69"/>
        <v>0</v>
      </c>
      <c r="BG72" s="1">
        <f t="shared" si="56"/>
        <v>0</v>
      </c>
      <c r="BH72" s="15">
        <f>SUM(BH73:BH74)</f>
        <v>0</v>
      </c>
      <c r="BI72" s="15">
        <f>SUM(BI73:BI74)</f>
        <v>0</v>
      </c>
      <c r="BJ72" s="15">
        <f>SUM(BJ73:BJ74)</f>
        <v>0</v>
      </c>
      <c r="BK72" s="15">
        <f>SUM(BK73:BK74)</f>
        <v>0</v>
      </c>
      <c r="BL72" s="15"/>
      <c r="BM72" s="87"/>
      <c r="BN72" s="9"/>
      <c r="BO72" s="86"/>
      <c r="BP72" s="39"/>
      <c r="BQ72" s="86"/>
      <c r="BR72" s="135"/>
      <c r="BS72" s="135"/>
      <c r="BT72" s="135"/>
      <c r="BU72" s="55"/>
      <c r="BV72" s="55"/>
      <c r="BW72" s="55"/>
      <c r="BX72" s="55"/>
      <c r="BY72" s="55"/>
      <c r="BZ72" s="55"/>
      <c r="CA72" s="55"/>
      <c r="CB72" s="55"/>
      <c r="CC72" s="55"/>
      <c r="CD72" s="55"/>
      <c r="CE72" s="55"/>
      <c r="CF72" s="55"/>
      <c r="CG72" s="55"/>
      <c r="CH72" s="55"/>
      <c r="CI72" s="55"/>
      <c r="CJ72" s="55"/>
      <c r="CK72" s="55"/>
      <c r="CL72" s="55"/>
      <c r="CM72" s="55"/>
      <c r="CN72" s="55"/>
      <c r="CO72" s="55"/>
      <c r="CP72" s="55"/>
      <c r="CQ72" s="55"/>
    </row>
    <row r="73" spans="1:95" s="399" customFormat="1" ht="75">
      <c r="A73" s="397">
        <v>1</v>
      </c>
      <c r="B73" s="416" t="s">
        <v>194</v>
      </c>
      <c r="C73" s="326">
        <f>D73+E73</f>
        <v>9</v>
      </c>
      <c r="D73" s="352"/>
      <c r="E73" s="343">
        <f>F73+U73+BG73</f>
        <v>9</v>
      </c>
      <c r="F73" s="343">
        <f>G73+K73+L73+M73+R73+S73+T73</f>
        <v>9</v>
      </c>
      <c r="G73" s="339">
        <f t="shared" si="51"/>
        <v>0</v>
      </c>
      <c r="H73" s="339"/>
      <c r="I73" s="339"/>
      <c r="J73" s="339"/>
      <c r="K73" s="339">
        <v>8</v>
      </c>
      <c r="L73" s="339">
        <v>1</v>
      </c>
      <c r="M73" s="339">
        <f t="shared" si="52"/>
        <v>0</v>
      </c>
      <c r="N73" s="339"/>
      <c r="O73" s="339"/>
      <c r="P73" s="339"/>
      <c r="Q73" s="339"/>
      <c r="R73" s="339"/>
      <c r="S73" s="339"/>
      <c r="T73" s="339"/>
      <c r="U73" s="339">
        <f t="shared" si="54"/>
        <v>0</v>
      </c>
      <c r="V73" s="339"/>
      <c r="W73" s="339"/>
      <c r="X73" s="339"/>
      <c r="Y73" s="339"/>
      <c r="Z73" s="339"/>
      <c r="AA73" s="339"/>
      <c r="AB73" s="339"/>
      <c r="AC73" s="339"/>
      <c r="AD73" s="339">
        <f>SUM(AE73:AT73)</f>
        <v>0</v>
      </c>
      <c r="AE73" s="339"/>
      <c r="AF73" s="339"/>
      <c r="AG73" s="339"/>
      <c r="AH73" s="339"/>
      <c r="AI73" s="339"/>
      <c r="AJ73" s="339"/>
      <c r="AK73" s="339"/>
      <c r="AL73" s="339"/>
      <c r="AM73" s="339"/>
      <c r="AN73" s="339"/>
      <c r="AO73" s="339"/>
      <c r="AP73" s="339"/>
      <c r="AQ73" s="339"/>
      <c r="AR73" s="339"/>
      <c r="AS73" s="339">
        <v>0</v>
      </c>
      <c r="AT73" s="339"/>
      <c r="AU73" s="339"/>
      <c r="AV73" s="339"/>
      <c r="AW73" s="339"/>
      <c r="AX73" s="339"/>
      <c r="AY73" s="339"/>
      <c r="AZ73" s="339"/>
      <c r="BA73" s="339"/>
      <c r="BB73" s="339"/>
      <c r="BC73" s="339"/>
      <c r="BD73" s="339"/>
      <c r="BE73" s="339"/>
      <c r="BF73" s="339"/>
      <c r="BG73" s="343">
        <f t="shared" si="56"/>
        <v>0</v>
      </c>
      <c r="BH73" s="339"/>
      <c r="BI73" s="339"/>
      <c r="BJ73" s="339"/>
      <c r="BK73" s="338" t="s">
        <v>130</v>
      </c>
      <c r="BL73" s="396" t="s">
        <v>396</v>
      </c>
      <c r="BM73" s="338" t="s">
        <v>195</v>
      </c>
      <c r="BN73" s="397" t="s">
        <v>480</v>
      </c>
      <c r="BO73" s="400" t="s">
        <v>369</v>
      </c>
      <c r="BP73" s="417" t="s">
        <v>352</v>
      </c>
      <c r="BQ73" s="327" t="s">
        <v>558</v>
      </c>
      <c r="BR73" s="401"/>
      <c r="BS73" s="401"/>
      <c r="BT73" s="401"/>
      <c r="BU73" s="399" t="s">
        <v>559</v>
      </c>
      <c r="CA73" s="406" t="s">
        <v>622</v>
      </c>
    </row>
    <row r="74" spans="1:95" s="100" customFormat="1" ht="78.599999999999994" customHeight="1">
      <c r="A74" s="106">
        <v>2</v>
      </c>
      <c r="B74" s="95" t="s">
        <v>296</v>
      </c>
      <c r="C74" s="96">
        <f>D74+E74</f>
        <v>1.2</v>
      </c>
      <c r="D74" s="26"/>
      <c r="E74" s="1">
        <f>F74+U74+BG74</f>
        <v>1.2</v>
      </c>
      <c r="F74" s="1">
        <f>G74+K74+L74+M74+R74+S74+T74</f>
        <v>0</v>
      </c>
      <c r="G74" s="58">
        <f t="shared" si="51"/>
        <v>0</v>
      </c>
      <c r="H74" s="59"/>
      <c r="I74" s="58"/>
      <c r="J74" s="58"/>
      <c r="K74" s="56"/>
      <c r="L74" s="56"/>
      <c r="M74" s="58">
        <f t="shared" si="52"/>
        <v>0</v>
      </c>
      <c r="N74" s="59"/>
      <c r="O74" s="58"/>
      <c r="P74" s="59"/>
      <c r="Q74" s="58"/>
      <c r="R74" s="58"/>
      <c r="S74" s="58"/>
      <c r="T74" s="58"/>
      <c r="U74" s="58">
        <f t="shared" si="54"/>
        <v>1.2</v>
      </c>
      <c r="V74" s="58"/>
      <c r="W74" s="58"/>
      <c r="X74" s="58"/>
      <c r="Y74" s="58"/>
      <c r="Z74" s="58"/>
      <c r="AA74" s="58"/>
      <c r="AB74" s="58"/>
      <c r="AC74" s="58"/>
      <c r="AD74" s="58">
        <f>SUM(AE74:AT74)</f>
        <v>0</v>
      </c>
      <c r="AE74" s="59"/>
      <c r="AF74" s="59"/>
      <c r="AG74" s="58"/>
      <c r="AH74" s="58"/>
      <c r="AI74" s="58"/>
      <c r="AJ74" s="58"/>
      <c r="AK74" s="58"/>
      <c r="AL74" s="58"/>
      <c r="AM74" s="58"/>
      <c r="AN74" s="58"/>
      <c r="AO74" s="58"/>
      <c r="AP74" s="58"/>
      <c r="AQ74" s="58"/>
      <c r="AR74" s="58"/>
      <c r="AS74" s="58">
        <v>0</v>
      </c>
      <c r="AT74" s="58"/>
      <c r="AU74" s="58"/>
      <c r="AV74" s="58"/>
      <c r="AW74" s="58"/>
      <c r="AX74" s="58"/>
      <c r="AY74" s="58"/>
      <c r="AZ74" s="58">
        <v>1.2</v>
      </c>
      <c r="BA74" s="58"/>
      <c r="BB74" s="58"/>
      <c r="BC74" s="58"/>
      <c r="BD74" s="59"/>
      <c r="BE74" s="58"/>
      <c r="BF74" s="58"/>
      <c r="BG74" s="1">
        <f t="shared" si="56"/>
        <v>0</v>
      </c>
      <c r="BH74" s="58"/>
      <c r="BI74" s="56"/>
      <c r="BJ74" s="58"/>
      <c r="BK74" s="61" t="s">
        <v>130</v>
      </c>
      <c r="BL74" s="98" t="s">
        <v>399</v>
      </c>
      <c r="BM74" s="61"/>
      <c r="BN74" s="106" t="s">
        <v>113</v>
      </c>
      <c r="BO74" s="132" t="s">
        <v>370</v>
      </c>
      <c r="BP74" s="98" t="s">
        <v>353</v>
      </c>
      <c r="BQ74" s="97" t="s">
        <v>558</v>
      </c>
      <c r="BR74" s="137"/>
      <c r="BS74" s="137"/>
      <c r="BT74" s="137"/>
      <c r="BU74" s="100" t="s">
        <v>559</v>
      </c>
    </row>
    <row r="75" spans="1:95" s="2" customFormat="1">
      <c r="A75" s="9" t="s">
        <v>240</v>
      </c>
      <c r="B75" s="84" t="s">
        <v>35</v>
      </c>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9"/>
      <c r="BL75" s="9"/>
      <c r="BM75" s="87"/>
      <c r="BN75" s="9"/>
      <c r="BO75" s="86"/>
      <c r="BP75" s="39"/>
      <c r="BQ75" s="86"/>
      <c r="BR75" s="135"/>
      <c r="BS75" s="135"/>
      <c r="BT75" s="135"/>
      <c r="BU75" s="55"/>
      <c r="BV75" s="55"/>
      <c r="BW75" s="55"/>
      <c r="BX75" s="55"/>
      <c r="BY75" s="55"/>
      <c r="BZ75" s="55"/>
      <c r="CA75" s="55"/>
      <c r="CB75" s="55"/>
      <c r="CC75" s="55"/>
      <c r="CD75" s="55"/>
      <c r="CE75" s="55"/>
      <c r="CF75" s="55"/>
      <c r="CG75" s="55"/>
      <c r="CH75" s="55"/>
      <c r="CI75" s="55"/>
      <c r="CJ75" s="55"/>
      <c r="CK75" s="55"/>
      <c r="CL75" s="55"/>
      <c r="CM75" s="55"/>
      <c r="CN75" s="55"/>
      <c r="CO75" s="55"/>
      <c r="CP75" s="55"/>
      <c r="CQ75" s="55"/>
    </row>
    <row r="76" spans="1:95" s="2" customFormat="1" ht="37.5">
      <c r="A76" s="9" t="s">
        <v>241</v>
      </c>
      <c r="B76" s="84" t="s">
        <v>308</v>
      </c>
      <c r="C76" s="15">
        <f t="shared" ref="C76:AH76" si="70">SUM(C77:C77)</f>
        <v>0.78</v>
      </c>
      <c r="D76" s="15">
        <f t="shared" si="70"/>
        <v>0</v>
      </c>
      <c r="E76" s="15">
        <f t="shared" si="70"/>
        <v>0.78</v>
      </c>
      <c r="F76" s="15">
        <f t="shared" si="70"/>
        <v>0.78</v>
      </c>
      <c r="G76" s="15">
        <f t="shared" si="70"/>
        <v>0</v>
      </c>
      <c r="H76" s="15">
        <f t="shared" si="70"/>
        <v>0</v>
      </c>
      <c r="I76" s="15">
        <f t="shared" si="70"/>
        <v>0</v>
      </c>
      <c r="J76" s="15">
        <f t="shared" si="70"/>
        <v>0</v>
      </c>
      <c r="K76" s="15">
        <f t="shared" si="70"/>
        <v>0.68</v>
      </c>
      <c r="L76" s="15">
        <f t="shared" si="70"/>
        <v>0.1</v>
      </c>
      <c r="M76" s="15">
        <f t="shared" si="70"/>
        <v>0</v>
      </c>
      <c r="N76" s="15">
        <f t="shared" si="70"/>
        <v>0</v>
      </c>
      <c r="O76" s="15">
        <f t="shared" si="70"/>
        <v>0</v>
      </c>
      <c r="P76" s="15">
        <f t="shared" si="70"/>
        <v>0</v>
      </c>
      <c r="Q76" s="15">
        <f t="shared" si="70"/>
        <v>0</v>
      </c>
      <c r="R76" s="15">
        <f t="shared" si="70"/>
        <v>0</v>
      </c>
      <c r="S76" s="15">
        <f t="shared" si="70"/>
        <v>0</v>
      </c>
      <c r="T76" s="15">
        <f t="shared" si="70"/>
        <v>0</v>
      </c>
      <c r="U76" s="15">
        <f t="shared" si="70"/>
        <v>0</v>
      </c>
      <c r="V76" s="15">
        <f t="shared" si="70"/>
        <v>0</v>
      </c>
      <c r="W76" s="15">
        <f t="shared" si="70"/>
        <v>0</v>
      </c>
      <c r="X76" s="15">
        <f t="shared" si="70"/>
        <v>0</v>
      </c>
      <c r="Y76" s="15">
        <f t="shared" si="70"/>
        <v>0</v>
      </c>
      <c r="Z76" s="15">
        <f t="shared" si="70"/>
        <v>0</v>
      </c>
      <c r="AA76" s="15">
        <f t="shared" si="70"/>
        <v>0</v>
      </c>
      <c r="AB76" s="15">
        <f t="shared" si="70"/>
        <v>0</v>
      </c>
      <c r="AC76" s="15">
        <f t="shared" si="70"/>
        <v>0</v>
      </c>
      <c r="AD76" s="15">
        <f t="shared" si="70"/>
        <v>0</v>
      </c>
      <c r="AE76" s="15">
        <f t="shared" si="70"/>
        <v>0</v>
      </c>
      <c r="AF76" s="15">
        <f t="shared" si="70"/>
        <v>0</v>
      </c>
      <c r="AG76" s="15">
        <f t="shared" si="70"/>
        <v>0</v>
      </c>
      <c r="AH76" s="15">
        <f t="shared" si="70"/>
        <v>0</v>
      </c>
      <c r="AI76" s="15">
        <f t="shared" ref="AI76:BJ76" si="71">SUM(AI77:AI77)</f>
        <v>0</v>
      </c>
      <c r="AJ76" s="15">
        <f t="shared" si="71"/>
        <v>0</v>
      </c>
      <c r="AK76" s="15">
        <f t="shared" si="71"/>
        <v>0</v>
      </c>
      <c r="AL76" s="15">
        <f t="shared" si="71"/>
        <v>0</v>
      </c>
      <c r="AM76" s="15">
        <f t="shared" si="71"/>
        <v>0</v>
      </c>
      <c r="AN76" s="15">
        <f t="shared" si="71"/>
        <v>0</v>
      </c>
      <c r="AO76" s="15">
        <f t="shared" si="71"/>
        <v>0</v>
      </c>
      <c r="AP76" s="15">
        <f t="shared" si="71"/>
        <v>0</v>
      </c>
      <c r="AQ76" s="15">
        <f t="shared" si="71"/>
        <v>0</v>
      </c>
      <c r="AR76" s="15">
        <f t="shared" si="71"/>
        <v>0</v>
      </c>
      <c r="AS76" s="15">
        <f t="shared" si="71"/>
        <v>0</v>
      </c>
      <c r="AT76" s="15">
        <f t="shared" si="71"/>
        <v>0</v>
      </c>
      <c r="AU76" s="15">
        <f t="shared" si="71"/>
        <v>0</v>
      </c>
      <c r="AV76" s="15">
        <f t="shared" si="71"/>
        <v>0</v>
      </c>
      <c r="AW76" s="15">
        <f t="shared" si="71"/>
        <v>0</v>
      </c>
      <c r="AX76" s="15">
        <f t="shared" si="71"/>
        <v>0</v>
      </c>
      <c r="AY76" s="15">
        <f t="shared" si="71"/>
        <v>0</v>
      </c>
      <c r="AZ76" s="15">
        <f t="shared" si="71"/>
        <v>0</v>
      </c>
      <c r="BA76" s="15">
        <f t="shared" si="71"/>
        <v>0</v>
      </c>
      <c r="BB76" s="15">
        <f t="shared" si="71"/>
        <v>0</v>
      </c>
      <c r="BC76" s="15">
        <f t="shared" si="71"/>
        <v>0</v>
      </c>
      <c r="BD76" s="15">
        <f t="shared" si="71"/>
        <v>0</v>
      </c>
      <c r="BE76" s="15">
        <f t="shared" si="71"/>
        <v>0</v>
      </c>
      <c r="BF76" s="15">
        <f t="shared" si="71"/>
        <v>0</v>
      </c>
      <c r="BG76" s="15">
        <f t="shared" si="71"/>
        <v>0</v>
      </c>
      <c r="BH76" s="15">
        <f t="shared" si="71"/>
        <v>0</v>
      </c>
      <c r="BI76" s="15">
        <f t="shared" si="71"/>
        <v>0</v>
      </c>
      <c r="BJ76" s="15">
        <f t="shared" si="71"/>
        <v>0</v>
      </c>
      <c r="BK76" s="9"/>
      <c r="BL76" s="9"/>
      <c r="BM76" s="87"/>
      <c r="BN76" s="9"/>
      <c r="BO76" s="86"/>
      <c r="BP76" s="39"/>
      <c r="BQ76" s="86"/>
      <c r="BR76" s="135"/>
      <c r="BS76" s="135"/>
      <c r="BT76" s="135"/>
      <c r="BU76" s="55"/>
      <c r="BV76" s="55"/>
      <c r="BW76" s="55"/>
      <c r="BX76" s="55"/>
      <c r="BY76" s="55"/>
      <c r="BZ76" s="55"/>
      <c r="CA76" s="55"/>
      <c r="CB76" s="55"/>
      <c r="CC76" s="55"/>
      <c r="CD76" s="55"/>
      <c r="CE76" s="55"/>
      <c r="CF76" s="55"/>
      <c r="CG76" s="55"/>
      <c r="CH76" s="55"/>
      <c r="CI76" s="55"/>
      <c r="CJ76" s="55"/>
      <c r="CK76" s="55"/>
      <c r="CL76" s="55"/>
      <c r="CM76" s="55"/>
      <c r="CN76" s="55"/>
      <c r="CO76" s="55"/>
      <c r="CP76" s="55"/>
      <c r="CQ76" s="55"/>
    </row>
    <row r="77" spans="1:95" s="100" customFormat="1" ht="56.25">
      <c r="A77" s="106">
        <v>1</v>
      </c>
      <c r="B77" s="120" t="s">
        <v>192</v>
      </c>
      <c r="C77" s="96">
        <f t="shared" ref="C77:C80" si="72">D77+E77</f>
        <v>0.78</v>
      </c>
      <c r="D77" s="63"/>
      <c r="E77" s="1">
        <f>F77+U77+BG77</f>
        <v>0.78</v>
      </c>
      <c r="F77" s="1">
        <f>G77+K77+L77+M77+R77+S77+T77</f>
        <v>0.78</v>
      </c>
      <c r="G77" s="58">
        <f t="shared" si="51"/>
        <v>0</v>
      </c>
      <c r="H77" s="58"/>
      <c r="I77" s="58"/>
      <c r="J77" s="58"/>
      <c r="K77" s="58">
        <v>0.68</v>
      </c>
      <c r="L77" s="58">
        <v>0.1</v>
      </c>
      <c r="M77" s="58">
        <f t="shared" si="52"/>
        <v>0</v>
      </c>
      <c r="N77" s="58"/>
      <c r="O77" s="58"/>
      <c r="P77" s="58"/>
      <c r="Q77" s="58"/>
      <c r="R77" s="58"/>
      <c r="S77" s="58"/>
      <c r="T77" s="58"/>
      <c r="U77" s="58">
        <f t="shared" si="54"/>
        <v>0</v>
      </c>
      <c r="V77" s="58"/>
      <c r="W77" s="58"/>
      <c r="X77" s="58"/>
      <c r="Y77" s="58"/>
      <c r="Z77" s="58"/>
      <c r="AA77" s="58"/>
      <c r="AB77" s="58"/>
      <c r="AC77" s="58"/>
      <c r="AD77" s="58">
        <f>SUM(AE77:AT77)</f>
        <v>0</v>
      </c>
      <c r="AE77" s="58"/>
      <c r="AF77" s="58"/>
      <c r="AG77" s="58"/>
      <c r="AH77" s="58"/>
      <c r="AI77" s="58"/>
      <c r="AJ77" s="58"/>
      <c r="AK77" s="58"/>
      <c r="AL77" s="58"/>
      <c r="AM77" s="58"/>
      <c r="AN77" s="58"/>
      <c r="AO77" s="58"/>
      <c r="AP77" s="58"/>
      <c r="AQ77" s="58"/>
      <c r="AR77" s="58"/>
      <c r="AS77" s="58">
        <v>0</v>
      </c>
      <c r="AT77" s="58"/>
      <c r="AU77" s="58"/>
      <c r="AV77" s="58"/>
      <c r="AW77" s="58"/>
      <c r="AX77" s="58"/>
      <c r="AY77" s="58"/>
      <c r="AZ77" s="58"/>
      <c r="BA77" s="58"/>
      <c r="BB77" s="58"/>
      <c r="BC77" s="58"/>
      <c r="BD77" s="58"/>
      <c r="BE77" s="58"/>
      <c r="BF77" s="58"/>
      <c r="BG77" s="1">
        <f t="shared" si="56"/>
        <v>0</v>
      </c>
      <c r="BH77" s="58"/>
      <c r="BI77" s="58"/>
      <c r="BJ77" s="58"/>
      <c r="BK77" s="61" t="s">
        <v>130</v>
      </c>
      <c r="BL77" s="98" t="s">
        <v>396</v>
      </c>
      <c r="BM77" s="61" t="s">
        <v>193</v>
      </c>
      <c r="BN77" s="106" t="s">
        <v>115</v>
      </c>
      <c r="BO77" s="357"/>
      <c r="BP77" s="418" t="s">
        <v>354</v>
      </c>
      <c r="BQ77" s="97" t="s">
        <v>557</v>
      </c>
      <c r="BR77" s="137"/>
      <c r="BS77" s="137"/>
      <c r="BT77" s="137"/>
    </row>
    <row r="78" spans="1:95" s="2" customFormat="1">
      <c r="A78" s="9" t="s">
        <v>242</v>
      </c>
      <c r="B78" s="74" t="s">
        <v>37</v>
      </c>
      <c r="C78" s="15">
        <f t="shared" si="72"/>
        <v>0</v>
      </c>
      <c r="D78" s="16"/>
      <c r="E78" s="18">
        <v>0</v>
      </c>
      <c r="F78" s="5">
        <v>0</v>
      </c>
      <c r="G78" s="58">
        <f t="shared" si="51"/>
        <v>0</v>
      </c>
      <c r="H78" s="5"/>
      <c r="I78" s="5"/>
      <c r="J78" s="5"/>
      <c r="K78" s="18"/>
      <c r="L78" s="18"/>
      <c r="M78" s="58">
        <f t="shared" si="52"/>
        <v>0</v>
      </c>
      <c r="N78" s="5"/>
      <c r="O78" s="5"/>
      <c r="P78" s="18"/>
      <c r="Q78" s="5"/>
      <c r="R78" s="18"/>
      <c r="S78" s="5"/>
      <c r="T78" s="5"/>
      <c r="U78" s="58">
        <f t="shared" si="54"/>
        <v>0</v>
      </c>
      <c r="V78" s="5"/>
      <c r="W78" s="5"/>
      <c r="X78" s="5"/>
      <c r="Y78" s="5"/>
      <c r="Z78" s="5"/>
      <c r="AA78" s="5"/>
      <c r="AB78" s="5"/>
      <c r="AC78" s="5"/>
      <c r="AD78" s="5">
        <v>0</v>
      </c>
      <c r="AE78" s="5"/>
      <c r="AF78" s="5"/>
      <c r="AG78" s="5"/>
      <c r="AH78" s="5"/>
      <c r="AI78" s="5"/>
      <c r="AJ78" s="5"/>
      <c r="AK78" s="5"/>
      <c r="AL78" s="5"/>
      <c r="AM78" s="5"/>
      <c r="AN78" s="5"/>
      <c r="AO78" s="5"/>
      <c r="AP78" s="5"/>
      <c r="AQ78" s="5"/>
      <c r="AR78" s="5"/>
      <c r="AS78" s="5">
        <v>0</v>
      </c>
      <c r="AT78" s="5"/>
      <c r="AU78" s="5"/>
      <c r="AV78" s="5"/>
      <c r="AW78" s="5"/>
      <c r="AX78" s="5"/>
      <c r="AY78" s="5"/>
      <c r="AZ78" s="5"/>
      <c r="BA78" s="5"/>
      <c r="BB78" s="5"/>
      <c r="BC78" s="5"/>
      <c r="BD78" s="5"/>
      <c r="BE78" s="5"/>
      <c r="BF78" s="5"/>
      <c r="BG78" s="1">
        <f t="shared" si="56"/>
        <v>0</v>
      </c>
      <c r="BH78" s="5"/>
      <c r="BI78" s="5"/>
      <c r="BJ78" s="5"/>
      <c r="BK78" s="20"/>
      <c r="BL78" s="9"/>
      <c r="BM78" s="87"/>
      <c r="BN78" s="9"/>
      <c r="BO78" s="86"/>
      <c r="BP78" s="39"/>
      <c r="BQ78" s="86"/>
      <c r="BR78" s="135"/>
      <c r="BS78" s="135"/>
      <c r="BT78" s="135"/>
      <c r="BU78" s="55"/>
      <c r="BV78" s="55"/>
      <c r="BW78" s="55"/>
      <c r="BX78" s="55"/>
      <c r="BY78" s="55"/>
      <c r="BZ78" s="55"/>
      <c r="CA78" s="55"/>
      <c r="CB78" s="55"/>
      <c r="CC78" s="55"/>
      <c r="CD78" s="55"/>
      <c r="CE78" s="55"/>
      <c r="CF78" s="55"/>
      <c r="CG78" s="55"/>
      <c r="CH78" s="55"/>
      <c r="CI78" s="55"/>
      <c r="CJ78" s="55"/>
      <c r="CK78" s="55"/>
      <c r="CL78" s="55"/>
      <c r="CM78" s="55"/>
      <c r="CN78" s="55"/>
      <c r="CO78" s="55"/>
      <c r="CP78" s="55"/>
      <c r="CQ78" s="55"/>
    </row>
    <row r="79" spans="1:95" s="2" customFormat="1">
      <c r="A79" s="9" t="s">
        <v>243</v>
      </c>
      <c r="B79" s="84" t="s">
        <v>38</v>
      </c>
      <c r="C79" s="15">
        <f t="shared" si="72"/>
        <v>0</v>
      </c>
      <c r="D79" s="16"/>
      <c r="E79" s="18">
        <v>0</v>
      </c>
      <c r="F79" s="5">
        <v>0</v>
      </c>
      <c r="G79" s="58">
        <f t="shared" si="51"/>
        <v>0</v>
      </c>
      <c r="H79" s="5"/>
      <c r="I79" s="5"/>
      <c r="J79" s="5"/>
      <c r="K79" s="18"/>
      <c r="L79" s="18"/>
      <c r="M79" s="58">
        <f t="shared" si="52"/>
        <v>0</v>
      </c>
      <c r="N79" s="5"/>
      <c r="O79" s="5"/>
      <c r="P79" s="18"/>
      <c r="Q79" s="5"/>
      <c r="R79" s="18"/>
      <c r="S79" s="5"/>
      <c r="T79" s="5"/>
      <c r="U79" s="58">
        <f t="shared" si="54"/>
        <v>0</v>
      </c>
      <c r="V79" s="5"/>
      <c r="W79" s="5"/>
      <c r="X79" s="5"/>
      <c r="Y79" s="5"/>
      <c r="Z79" s="5"/>
      <c r="AA79" s="5"/>
      <c r="AB79" s="5"/>
      <c r="AC79" s="5"/>
      <c r="AD79" s="5">
        <v>0</v>
      </c>
      <c r="AE79" s="5"/>
      <c r="AF79" s="5"/>
      <c r="AG79" s="5"/>
      <c r="AH79" s="5"/>
      <c r="AI79" s="5"/>
      <c r="AJ79" s="5"/>
      <c r="AK79" s="5"/>
      <c r="AL79" s="5"/>
      <c r="AM79" s="5"/>
      <c r="AN79" s="5"/>
      <c r="AO79" s="5"/>
      <c r="AP79" s="5"/>
      <c r="AQ79" s="5"/>
      <c r="AR79" s="5"/>
      <c r="AS79" s="5">
        <v>0</v>
      </c>
      <c r="AT79" s="5"/>
      <c r="AU79" s="5"/>
      <c r="AV79" s="5"/>
      <c r="AW79" s="5"/>
      <c r="AX79" s="5"/>
      <c r="AY79" s="5"/>
      <c r="AZ79" s="5"/>
      <c r="BA79" s="5"/>
      <c r="BB79" s="5"/>
      <c r="BC79" s="5"/>
      <c r="BD79" s="5"/>
      <c r="BE79" s="5"/>
      <c r="BF79" s="5"/>
      <c r="BG79" s="1">
        <f t="shared" si="56"/>
        <v>0</v>
      </c>
      <c r="BH79" s="5"/>
      <c r="BI79" s="5"/>
      <c r="BJ79" s="5"/>
      <c r="BK79" s="20"/>
      <c r="BL79" s="9"/>
      <c r="BM79" s="87"/>
      <c r="BN79" s="9"/>
      <c r="BO79" s="86"/>
      <c r="BP79" s="39"/>
      <c r="BQ79" s="86"/>
      <c r="BR79" s="135"/>
      <c r="BS79" s="135"/>
      <c r="BT79" s="135"/>
      <c r="BU79" s="55"/>
      <c r="BV79" s="55"/>
      <c r="BW79" s="55"/>
      <c r="BX79" s="55"/>
      <c r="BY79" s="55"/>
      <c r="BZ79" s="55"/>
      <c r="CA79" s="55"/>
      <c r="CB79" s="55"/>
      <c r="CC79" s="55"/>
      <c r="CD79" s="55"/>
      <c r="CE79" s="55"/>
      <c r="CF79" s="55"/>
      <c r="CG79" s="55"/>
      <c r="CH79" s="55"/>
      <c r="CI79" s="55"/>
      <c r="CJ79" s="55"/>
      <c r="CK79" s="55"/>
      <c r="CL79" s="55"/>
      <c r="CM79" s="55"/>
      <c r="CN79" s="55"/>
      <c r="CO79" s="55"/>
      <c r="CP79" s="55"/>
      <c r="CQ79" s="55"/>
    </row>
    <row r="80" spans="1:95" s="2" customFormat="1">
      <c r="A80" s="9" t="s">
        <v>244</v>
      </c>
      <c r="B80" s="84" t="s">
        <v>39</v>
      </c>
      <c r="C80" s="15">
        <f t="shared" si="72"/>
        <v>0</v>
      </c>
      <c r="D80" s="16"/>
      <c r="E80" s="18">
        <v>0</v>
      </c>
      <c r="F80" s="18">
        <v>0</v>
      </c>
      <c r="G80" s="58">
        <f t="shared" si="51"/>
        <v>0</v>
      </c>
      <c r="H80" s="18"/>
      <c r="I80" s="18"/>
      <c r="J80" s="18"/>
      <c r="K80" s="18"/>
      <c r="L80" s="18"/>
      <c r="M80" s="58">
        <f t="shared" si="52"/>
        <v>0</v>
      </c>
      <c r="N80" s="18"/>
      <c r="O80" s="18"/>
      <c r="P80" s="18"/>
      <c r="Q80" s="18"/>
      <c r="R80" s="18"/>
      <c r="S80" s="18"/>
      <c r="T80" s="18"/>
      <c r="U80" s="58">
        <f t="shared" si="54"/>
        <v>0</v>
      </c>
      <c r="V80" s="18"/>
      <c r="W80" s="18"/>
      <c r="X80" s="18"/>
      <c r="Y80" s="18"/>
      <c r="Z80" s="18"/>
      <c r="AA80" s="18"/>
      <c r="AB80" s="18"/>
      <c r="AC80" s="18"/>
      <c r="AD80" s="18">
        <v>0</v>
      </c>
      <c r="AE80" s="18"/>
      <c r="AF80" s="18"/>
      <c r="AG80" s="18"/>
      <c r="AH80" s="18"/>
      <c r="AI80" s="18"/>
      <c r="AJ80" s="18"/>
      <c r="AK80" s="18"/>
      <c r="AL80" s="18"/>
      <c r="AM80" s="18"/>
      <c r="AN80" s="18"/>
      <c r="AO80" s="18"/>
      <c r="AP80" s="18"/>
      <c r="AQ80" s="18"/>
      <c r="AR80" s="18"/>
      <c r="AS80" s="18">
        <v>0</v>
      </c>
      <c r="AT80" s="18"/>
      <c r="AU80" s="18"/>
      <c r="AV80" s="18"/>
      <c r="AW80" s="18"/>
      <c r="AX80" s="18"/>
      <c r="AY80" s="18"/>
      <c r="AZ80" s="18"/>
      <c r="BA80" s="18"/>
      <c r="BB80" s="18"/>
      <c r="BC80" s="18"/>
      <c r="BD80" s="18"/>
      <c r="BE80" s="18"/>
      <c r="BF80" s="18"/>
      <c r="BG80" s="1">
        <f t="shared" si="56"/>
        <v>0</v>
      </c>
      <c r="BH80" s="18"/>
      <c r="BI80" s="18"/>
      <c r="BJ80" s="18"/>
      <c r="BK80" s="9"/>
      <c r="BL80" s="9"/>
      <c r="BM80" s="87"/>
      <c r="BN80" s="9"/>
      <c r="BO80" s="86"/>
      <c r="BP80" s="39"/>
      <c r="BQ80" s="86"/>
      <c r="BR80" s="135"/>
      <c r="BS80" s="135"/>
      <c r="BT80" s="135"/>
      <c r="BU80" s="55"/>
      <c r="BV80" s="55"/>
      <c r="BW80" s="55"/>
      <c r="BX80" s="55"/>
      <c r="BY80" s="55"/>
      <c r="BZ80" s="55"/>
      <c r="CA80" s="55"/>
      <c r="CB80" s="55"/>
      <c r="CC80" s="55"/>
      <c r="CD80" s="55"/>
      <c r="CE80" s="55"/>
      <c r="CF80" s="55"/>
      <c r="CG80" s="55"/>
      <c r="CH80" s="55"/>
      <c r="CI80" s="55"/>
      <c r="CJ80" s="55"/>
      <c r="CK80" s="55"/>
      <c r="CL80" s="55"/>
      <c r="CM80" s="55"/>
      <c r="CN80" s="55"/>
      <c r="CO80" s="55"/>
      <c r="CP80" s="55"/>
      <c r="CQ80" s="55"/>
    </row>
    <row r="81" spans="1:96" s="2" customFormat="1">
      <c r="A81" s="16" t="s">
        <v>245</v>
      </c>
      <c r="B81" s="84" t="s">
        <v>41</v>
      </c>
      <c r="C81" s="15">
        <f>SUM(C82:C85)</f>
        <v>1.764</v>
      </c>
      <c r="D81" s="15">
        <f>SUM(D82:D85)</f>
        <v>0</v>
      </c>
      <c r="E81" s="15">
        <f>SUM(E82:E85)</f>
        <v>1.764</v>
      </c>
      <c r="F81" s="15">
        <f>SUM(F82:F85)</f>
        <v>1.764</v>
      </c>
      <c r="G81" s="58">
        <f t="shared" si="51"/>
        <v>0</v>
      </c>
      <c r="H81" s="15">
        <f>SUM(H82:H85)</f>
        <v>0</v>
      </c>
      <c r="I81" s="15">
        <f>SUM(I82:I85)</f>
        <v>0</v>
      </c>
      <c r="J81" s="15">
        <f>SUM(J82:J85)</f>
        <v>0</v>
      </c>
      <c r="K81" s="15">
        <f>SUM(K82:K85)</f>
        <v>0.33400000000000002</v>
      </c>
      <c r="L81" s="15">
        <f>SUM(L82:L85)</f>
        <v>0.9</v>
      </c>
      <c r="M81" s="58">
        <f t="shared" si="52"/>
        <v>0.53</v>
      </c>
      <c r="N81" s="15">
        <f t="shared" ref="N81:T81" si="73">SUM(N82:N85)</f>
        <v>0</v>
      </c>
      <c r="O81" s="15">
        <f t="shared" si="73"/>
        <v>0</v>
      </c>
      <c r="P81" s="15">
        <f t="shared" si="73"/>
        <v>0.53</v>
      </c>
      <c r="Q81" s="15">
        <f t="shared" si="73"/>
        <v>0</v>
      </c>
      <c r="R81" s="15">
        <f t="shared" si="73"/>
        <v>0</v>
      </c>
      <c r="S81" s="15">
        <f t="shared" si="73"/>
        <v>0</v>
      </c>
      <c r="T81" s="15">
        <f t="shared" si="73"/>
        <v>0</v>
      </c>
      <c r="U81" s="58">
        <f t="shared" si="54"/>
        <v>0</v>
      </c>
      <c r="V81" s="15">
        <f t="shared" ref="V81:BF81" si="74">SUM(V82:V85)</f>
        <v>0</v>
      </c>
      <c r="W81" s="15">
        <f t="shared" si="74"/>
        <v>0</v>
      </c>
      <c r="X81" s="15">
        <f t="shared" si="74"/>
        <v>0</v>
      </c>
      <c r="Y81" s="15">
        <f t="shared" si="74"/>
        <v>0</v>
      </c>
      <c r="Z81" s="15">
        <f t="shared" si="74"/>
        <v>0</v>
      </c>
      <c r="AA81" s="15">
        <f t="shared" si="74"/>
        <v>0</v>
      </c>
      <c r="AB81" s="15">
        <f t="shared" si="74"/>
        <v>0</v>
      </c>
      <c r="AC81" s="15">
        <f t="shared" si="74"/>
        <v>0</v>
      </c>
      <c r="AD81" s="15">
        <f t="shared" si="74"/>
        <v>0</v>
      </c>
      <c r="AE81" s="15">
        <f t="shared" si="74"/>
        <v>0</v>
      </c>
      <c r="AF81" s="15">
        <f t="shared" si="74"/>
        <v>0</v>
      </c>
      <c r="AG81" s="15">
        <f t="shared" si="74"/>
        <v>0</v>
      </c>
      <c r="AH81" s="15">
        <f t="shared" si="74"/>
        <v>0</v>
      </c>
      <c r="AI81" s="15">
        <f t="shared" si="74"/>
        <v>0</v>
      </c>
      <c r="AJ81" s="15">
        <f t="shared" si="74"/>
        <v>0</v>
      </c>
      <c r="AK81" s="15">
        <f t="shared" si="74"/>
        <v>0</v>
      </c>
      <c r="AL81" s="15">
        <f t="shared" si="74"/>
        <v>0</v>
      </c>
      <c r="AM81" s="15">
        <f t="shared" si="74"/>
        <v>0</v>
      </c>
      <c r="AN81" s="15">
        <f t="shared" si="74"/>
        <v>0</v>
      </c>
      <c r="AO81" s="15">
        <f t="shared" si="74"/>
        <v>0</v>
      </c>
      <c r="AP81" s="15">
        <f t="shared" si="74"/>
        <v>0</v>
      </c>
      <c r="AQ81" s="15">
        <f t="shared" si="74"/>
        <v>0</v>
      </c>
      <c r="AR81" s="15">
        <f t="shared" si="74"/>
        <v>0</v>
      </c>
      <c r="AS81" s="15">
        <f t="shared" si="74"/>
        <v>0</v>
      </c>
      <c r="AT81" s="15">
        <f t="shared" si="74"/>
        <v>0</v>
      </c>
      <c r="AU81" s="15">
        <f t="shared" si="74"/>
        <v>0</v>
      </c>
      <c r="AV81" s="15">
        <f t="shared" si="74"/>
        <v>0</v>
      </c>
      <c r="AW81" s="15">
        <f t="shared" si="74"/>
        <v>0</v>
      </c>
      <c r="AX81" s="15">
        <f t="shared" si="74"/>
        <v>0</v>
      </c>
      <c r="AY81" s="15">
        <f t="shared" si="74"/>
        <v>0</v>
      </c>
      <c r="AZ81" s="15">
        <f t="shared" si="74"/>
        <v>0</v>
      </c>
      <c r="BA81" s="15">
        <f t="shared" si="74"/>
        <v>0</v>
      </c>
      <c r="BB81" s="15">
        <f t="shared" si="74"/>
        <v>0</v>
      </c>
      <c r="BC81" s="15">
        <f t="shared" si="74"/>
        <v>0</v>
      </c>
      <c r="BD81" s="15">
        <f t="shared" si="74"/>
        <v>0</v>
      </c>
      <c r="BE81" s="15">
        <f t="shared" si="74"/>
        <v>0</v>
      </c>
      <c r="BF81" s="15">
        <f t="shared" si="74"/>
        <v>0</v>
      </c>
      <c r="BG81" s="1">
        <f t="shared" si="56"/>
        <v>0</v>
      </c>
      <c r="BH81" s="15">
        <f>SUM(BH82:BH85)</f>
        <v>0</v>
      </c>
      <c r="BI81" s="15">
        <f>SUM(BI82:BI85)</f>
        <v>0</v>
      </c>
      <c r="BJ81" s="15">
        <f>SUM(BJ82:BJ85)</f>
        <v>0</v>
      </c>
      <c r="BK81" s="15"/>
      <c r="BL81" s="9"/>
      <c r="BM81" s="87"/>
      <c r="BN81" s="16"/>
      <c r="BO81" s="86"/>
      <c r="BP81" s="39"/>
      <c r="BQ81" s="86"/>
      <c r="BR81" s="135"/>
      <c r="BS81" s="135"/>
      <c r="BT81" s="135"/>
      <c r="BU81" s="55"/>
      <c r="BV81" s="55"/>
      <c r="BW81" s="55"/>
      <c r="BX81" s="55"/>
      <c r="BY81" s="55"/>
      <c r="BZ81" s="55"/>
      <c r="CA81" s="55"/>
      <c r="CB81" s="55"/>
      <c r="CC81" s="55"/>
      <c r="CD81" s="55"/>
      <c r="CE81" s="55"/>
      <c r="CF81" s="55"/>
      <c r="CG81" s="55"/>
      <c r="CH81" s="55"/>
      <c r="CI81" s="55"/>
      <c r="CJ81" s="55"/>
      <c r="CK81" s="55"/>
      <c r="CL81" s="55"/>
      <c r="CM81" s="55"/>
      <c r="CN81" s="55"/>
      <c r="CO81" s="55"/>
      <c r="CP81" s="55"/>
      <c r="CQ81" s="55"/>
    </row>
    <row r="82" spans="1:96" s="119" customFormat="1">
      <c r="A82" s="865">
        <v>1</v>
      </c>
      <c r="B82" s="866" t="s">
        <v>395</v>
      </c>
      <c r="C82" s="101">
        <f>D82+E82</f>
        <v>0.32</v>
      </c>
      <c r="D82" s="58"/>
      <c r="E82" s="1">
        <f t="shared" ref="E82:E85" si="75">F82+U82+BG82</f>
        <v>0.32</v>
      </c>
      <c r="F82" s="1">
        <f t="shared" ref="F82:F85" si="76">G82+K82+L82+M82+R82+S82+T82</f>
        <v>0.32</v>
      </c>
      <c r="G82" s="58">
        <f t="shared" si="51"/>
        <v>0</v>
      </c>
      <c r="H82" s="5"/>
      <c r="I82" s="5"/>
      <c r="J82" s="5"/>
      <c r="K82" s="173">
        <v>0.32</v>
      </c>
      <c r="L82" s="173"/>
      <c r="M82" s="58">
        <f t="shared" si="52"/>
        <v>0</v>
      </c>
      <c r="N82" s="58"/>
      <c r="O82" s="5"/>
      <c r="P82" s="58"/>
      <c r="Q82" s="5"/>
      <c r="R82" s="58"/>
      <c r="S82" s="5"/>
      <c r="T82" s="5"/>
      <c r="U82" s="58">
        <f t="shared" si="54"/>
        <v>0</v>
      </c>
      <c r="V82" s="5"/>
      <c r="W82" s="5"/>
      <c r="X82" s="5"/>
      <c r="Y82" s="5"/>
      <c r="Z82" s="5"/>
      <c r="AA82" s="5"/>
      <c r="AB82" s="5"/>
      <c r="AC82" s="5"/>
      <c r="AD82" s="58"/>
      <c r="AE82" s="5"/>
      <c r="AF82" s="5"/>
      <c r="AG82" s="5"/>
      <c r="AH82" s="5"/>
      <c r="AI82" s="5"/>
      <c r="AJ82" s="5"/>
      <c r="AK82" s="5"/>
      <c r="AL82" s="5"/>
      <c r="AM82" s="5"/>
      <c r="AN82" s="5"/>
      <c r="AO82" s="5"/>
      <c r="AP82" s="5"/>
      <c r="AQ82" s="5"/>
      <c r="AR82" s="5"/>
      <c r="AS82" s="5"/>
      <c r="AT82" s="5"/>
      <c r="AU82" s="5"/>
      <c r="AV82" s="5"/>
      <c r="AW82" s="5"/>
      <c r="AX82" s="58"/>
      <c r="AY82" s="5"/>
      <c r="AZ82" s="58"/>
      <c r="BA82" s="58"/>
      <c r="BB82" s="5"/>
      <c r="BC82" s="5"/>
      <c r="BD82" s="58"/>
      <c r="BE82" s="58"/>
      <c r="BF82" s="5"/>
      <c r="BG82" s="1">
        <f t="shared" si="56"/>
        <v>0</v>
      </c>
      <c r="BH82" s="5"/>
      <c r="BI82" s="5"/>
      <c r="BJ82" s="5"/>
      <c r="BK82" s="61" t="s">
        <v>130</v>
      </c>
      <c r="BL82" s="103" t="s">
        <v>131</v>
      </c>
      <c r="BM82" s="91" t="s">
        <v>326</v>
      </c>
      <c r="BN82" s="102" t="s">
        <v>120</v>
      </c>
      <c r="BO82" s="403"/>
      <c r="BP82" s="847" t="s">
        <v>365</v>
      </c>
      <c r="BQ82" s="849" t="s">
        <v>557</v>
      </c>
      <c r="BR82" s="139"/>
      <c r="BS82" s="139"/>
      <c r="BT82" s="139"/>
    </row>
    <row r="83" spans="1:96" s="119" customFormat="1">
      <c r="A83" s="865"/>
      <c r="B83" s="866"/>
      <c r="C83" s="101">
        <f>D83+E83</f>
        <v>0.9</v>
      </c>
      <c r="D83" s="58"/>
      <c r="E83" s="1">
        <f t="shared" si="75"/>
        <v>0.9</v>
      </c>
      <c r="F83" s="1">
        <f t="shared" si="76"/>
        <v>0.9</v>
      </c>
      <c r="G83" s="58">
        <f t="shared" si="51"/>
        <v>0</v>
      </c>
      <c r="H83" s="5"/>
      <c r="I83" s="5"/>
      <c r="J83" s="5"/>
      <c r="K83" s="173"/>
      <c r="L83" s="173">
        <v>0.9</v>
      </c>
      <c r="M83" s="58">
        <f t="shared" si="52"/>
        <v>0</v>
      </c>
      <c r="N83" s="58"/>
      <c r="O83" s="5"/>
      <c r="P83" s="58"/>
      <c r="Q83" s="5"/>
      <c r="R83" s="58"/>
      <c r="S83" s="5"/>
      <c r="T83" s="5"/>
      <c r="U83" s="58">
        <f t="shared" si="54"/>
        <v>0</v>
      </c>
      <c r="V83" s="5"/>
      <c r="W83" s="5"/>
      <c r="X83" s="5"/>
      <c r="Y83" s="5"/>
      <c r="Z83" s="5"/>
      <c r="AA83" s="5"/>
      <c r="AB83" s="5"/>
      <c r="AC83" s="5"/>
      <c r="AD83" s="58"/>
      <c r="AE83" s="5"/>
      <c r="AF83" s="5"/>
      <c r="AG83" s="5"/>
      <c r="AH83" s="5"/>
      <c r="AI83" s="5"/>
      <c r="AJ83" s="5"/>
      <c r="AK83" s="5"/>
      <c r="AL83" s="5"/>
      <c r="AM83" s="5"/>
      <c r="AN83" s="5"/>
      <c r="AO83" s="5"/>
      <c r="AP83" s="5"/>
      <c r="AQ83" s="5"/>
      <c r="AR83" s="5"/>
      <c r="AS83" s="5"/>
      <c r="AT83" s="5"/>
      <c r="AU83" s="5"/>
      <c r="AV83" s="5"/>
      <c r="AW83" s="5"/>
      <c r="AX83" s="58"/>
      <c r="AY83" s="5"/>
      <c r="AZ83" s="58"/>
      <c r="BA83" s="58"/>
      <c r="BB83" s="5"/>
      <c r="BC83" s="5"/>
      <c r="BD83" s="58"/>
      <c r="BE83" s="58"/>
      <c r="BF83" s="5"/>
      <c r="BG83" s="1">
        <f t="shared" si="56"/>
        <v>0</v>
      </c>
      <c r="BH83" s="5"/>
      <c r="BI83" s="5"/>
      <c r="BJ83" s="5"/>
      <c r="BK83" s="61" t="s">
        <v>130</v>
      </c>
      <c r="BL83" s="104" t="s">
        <v>402</v>
      </c>
      <c r="BM83" s="91" t="s">
        <v>326</v>
      </c>
      <c r="BN83" s="102" t="s">
        <v>120</v>
      </c>
      <c r="BO83" s="403"/>
      <c r="BP83" s="848"/>
      <c r="BQ83" s="850"/>
      <c r="BR83" s="139"/>
      <c r="BS83" s="139"/>
      <c r="BT83" s="139"/>
    </row>
    <row r="84" spans="1:96" s="110" customFormat="1" ht="75">
      <c r="A84" s="106">
        <v>2</v>
      </c>
      <c r="B84" s="126" t="s">
        <v>413</v>
      </c>
      <c r="C84" s="108">
        <v>1.4E-2</v>
      </c>
      <c r="D84" s="63"/>
      <c r="E84" s="1">
        <f t="shared" si="75"/>
        <v>1.4E-2</v>
      </c>
      <c r="F84" s="1">
        <f t="shared" si="76"/>
        <v>1.4E-2</v>
      </c>
      <c r="G84" s="58">
        <f t="shared" si="51"/>
        <v>0</v>
      </c>
      <c r="H84" s="58"/>
      <c r="I84" s="58"/>
      <c r="J84" s="58"/>
      <c r="K84" s="58">
        <v>1.4E-2</v>
      </c>
      <c r="L84" s="58"/>
      <c r="M84" s="58">
        <f t="shared" si="52"/>
        <v>0</v>
      </c>
      <c r="N84" s="58"/>
      <c r="O84" s="58"/>
      <c r="P84" s="58"/>
      <c r="Q84" s="58"/>
      <c r="R84" s="58"/>
      <c r="S84" s="58"/>
      <c r="T84" s="58"/>
      <c r="U84" s="58">
        <f t="shared" si="54"/>
        <v>0</v>
      </c>
      <c r="V84" s="58"/>
      <c r="W84" s="58"/>
      <c r="X84" s="58"/>
      <c r="Y84" s="58"/>
      <c r="Z84" s="58"/>
      <c r="AA84" s="58"/>
      <c r="AB84" s="58"/>
      <c r="AC84" s="58"/>
      <c r="AD84" s="58">
        <v>0</v>
      </c>
      <c r="AE84" s="58"/>
      <c r="AF84" s="58"/>
      <c r="AG84" s="58"/>
      <c r="AH84" s="58"/>
      <c r="AI84" s="58"/>
      <c r="AJ84" s="58"/>
      <c r="AK84" s="58"/>
      <c r="AL84" s="58"/>
      <c r="AM84" s="58"/>
      <c r="AN84" s="58"/>
      <c r="AO84" s="58"/>
      <c r="AP84" s="58"/>
      <c r="AQ84" s="58"/>
      <c r="AR84" s="58"/>
      <c r="AS84" s="58">
        <v>0</v>
      </c>
      <c r="AT84" s="58"/>
      <c r="AU84" s="58"/>
      <c r="AV84" s="58"/>
      <c r="AW84" s="58"/>
      <c r="AX84" s="58"/>
      <c r="AY84" s="58"/>
      <c r="AZ84" s="58"/>
      <c r="BA84" s="58"/>
      <c r="BB84" s="58"/>
      <c r="BC84" s="58"/>
      <c r="BD84" s="58"/>
      <c r="BE84" s="58"/>
      <c r="BF84" s="58"/>
      <c r="BG84" s="1">
        <f t="shared" si="56"/>
        <v>0</v>
      </c>
      <c r="BH84" s="299"/>
      <c r="BI84" s="299"/>
      <c r="BJ84" s="299"/>
      <c r="BK84" s="61" t="s">
        <v>130</v>
      </c>
      <c r="BL84" s="101" t="s">
        <v>131</v>
      </c>
      <c r="BM84" s="166"/>
      <c r="BN84" s="104" t="s">
        <v>120</v>
      </c>
      <c r="BO84" s="382"/>
      <c r="BP84" s="103" t="s">
        <v>491</v>
      </c>
      <c r="BQ84" s="102" t="s">
        <v>557</v>
      </c>
      <c r="BR84" s="141"/>
      <c r="BS84" s="141"/>
      <c r="BT84" s="141"/>
    </row>
    <row r="85" spans="1:96" s="110" customFormat="1" ht="75">
      <c r="A85" s="106">
        <v>3</v>
      </c>
      <c r="B85" s="419" t="s">
        <v>414</v>
      </c>
      <c r="C85" s="108">
        <v>0.53</v>
      </c>
      <c r="D85" s="63"/>
      <c r="E85" s="1">
        <f t="shared" si="75"/>
        <v>0.53</v>
      </c>
      <c r="F85" s="1">
        <f t="shared" si="76"/>
        <v>0.53</v>
      </c>
      <c r="G85" s="58">
        <f t="shared" si="51"/>
        <v>0</v>
      </c>
      <c r="H85" s="58"/>
      <c r="I85" s="58"/>
      <c r="J85" s="58"/>
      <c r="K85" s="58"/>
      <c r="L85" s="58"/>
      <c r="M85" s="58">
        <f t="shared" si="52"/>
        <v>0.53</v>
      </c>
      <c r="N85" s="58"/>
      <c r="O85" s="58"/>
      <c r="P85" s="58">
        <v>0.53</v>
      </c>
      <c r="Q85" s="58"/>
      <c r="R85" s="58"/>
      <c r="S85" s="58"/>
      <c r="T85" s="58"/>
      <c r="U85" s="58">
        <f t="shared" si="54"/>
        <v>0</v>
      </c>
      <c r="V85" s="58"/>
      <c r="W85" s="58"/>
      <c r="X85" s="58"/>
      <c r="Y85" s="58"/>
      <c r="Z85" s="58"/>
      <c r="AA85" s="58"/>
      <c r="AB85" s="58"/>
      <c r="AC85" s="58"/>
      <c r="AD85" s="58">
        <v>0</v>
      </c>
      <c r="AE85" s="58"/>
      <c r="AF85" s="58"/>
      <c r="AG85" s="58"/>
      <c r="AH85" s="58"/>
      <c r="AI85" s="58"/>
      <c r="AJ85" s="58"/>
      <c r="AK85" s="58"/>
      <c r="AL85" s="58"/>
      <c r="AM85" s="58"/>
      <c r="AN85" s="58"/>
      <c r="AO85" s="58"/>
      <c r="AP85" s="58"/>
      <c r="AQ85" s="58"/>
      <c r="AR85" s="58"/>
      <c r="AS85" s="58">
        <v>0</v>
      </c>
      <c r="AT85" s="58"/>
      <c r="AU85" s="58"/>
      <c r="AV85" s="58"/>
      <c r="AW85" s="58"/>
      <c r="AX85" s="58"/>
      <c r="AY85" s="58"/>
      <c r="AZ85" s="58"/>
      <c r="BA85" s="58"/>
      <c r="BB85" s="58"/>
      <c r="BC85" s="58"/>
      <c r="BD85" s="58"/>
      <c r="BE85" s="58"/>
      <c r="BF85" s="58"/>
      <c r="BG85" s="1">
        <f t="shared" si="56"/>
        <v>0</v>
      </c>
      <c r="BH85" s="58"/>
      <c r="BI85" s="58"/>
      <c r="BJ85" s="58"/>
      <c r="BK85" s="61" t="s">
        <v>130</v>
      </c>
      <c r="BL85" s="98" t="s">
        <v>399</v>
      </c>
      <c r="BM85" s="61"/>
      <c r="BN85" s="104" t="s">
        <v>120</v>
      </c>
      <c r="BO85" s="382"/>
      <c r="BP85" s="103" t="s">
        <v>490</v>
      </c>
      <c r="BQ85" s="102" t="s">
        <v>557</v>
      </c>
      <c r="BR85" s="141"/>
      <c r="BS85" s="141"/>
      <c r="BT85" s="141"/>
    </row>
    <row r="86" spans="1:96" s="2" customFormat="1" ht="37.5">
      <c r="A86" s="16" t="s">
        <v>226</v>
      </c>
      <c r="B86" s="28" t="s">
        <v>332</v>
      </c>
      <c r="C86" s="15"/>
      <c r="D86" s="15"/>
      <c r="E86" s="15"/>
      <c r="F86" s="15"/>
      <c r="G86" s="58"/>
      <c r="H86" s="15"/>
      <c r="I86" s="15"/>
      <c r="J86" s="15"/>
      <c r="K86" s="15"/>
      <c r="L86" s="15"/>
      <c r="M86" s="58"/>
      <c r="N86" s="15"/>
      <c r="O86" s="15"/>
      <c r="P86" s="15"/>
      <c r="Q86" s="15"/>
      <c r="R86" s="15"/>
      <c r="S86" s="15"/>
      <c r="T86" s="15"/>
      <c r="U86" s="58"/>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
      <c r="BH86" s="15">
        <f>BH87+BH90</f>
        <v>0</v>
      </c>
      <c r="BI86" s="15">
        <f>BI87+BI90</f>
        <v>6.43</v>
      </c>
      <c r="BJ86" s="15">
        <f>BJ87+BJ90</f>
        <v>0</v>
      </c>
      <c r="BK86" s="9"/>
      <c r="BL86" s="9"/>
      <c r="BM86" s="87"/>
      <c r="BN86" s="16"/>
      <c r="BO86" s="130"/>
      <c r="BP86" s="303"/>
      <c r="BQ86" s="130"/>
      <c r="BR86" s="210"/>
      <c r="BS86" s="210"/>
      <c r="BT86" s="210"/>
    </row>
    <row r="87" spans="1:96" s="2" customFormat="1">
      <c r="A87" s="16" t="s">
        <v>155</v>
      </c>
      <c r="B87" s="28" t="s">
        <v>10</v>
      </c>
      <c r="C87" s="15">
        <f>D87+E87</f>
        <v>526.83999999999992</v>
      </c>
      <c r="D87" s="15">
        <f>D88</f>
        <v>0</v>
      </c>
      <c r="E87" s="15">
        <f>E88</f>
        <v>526.83999999999992</v>
      </c>
      <c r="F87" s="15">
        <f t="shared" ref="F87:BJ87" si="77">F88</f>
        <v>506.68</v>
      </c>
      <c r="G87" s="58">
        <f t="shared" si="51"/>
        <v>4</v>
      </c>
      <c r="H87" s="15">
        <f t="shared" si="77"/>
        <v>4</v>
      </c>
      <c r="I87" s="15">
        <f t="shared" si="77"/>
        <v>0</v>
      </c>
      <c r="J87" s="15">
        <f t="shared" si="77"/>
        <v>0</v>
      </c>
      <c r="K87" s="15">
        <f t="shared" si="77"/>
        <v>275.45999999999998</v>
      </c>
      <c r="L87" s="15">
        <f t="shared" si="77"/>
        <v>141.36000000000001</v>
      </c>
      <c r="M87" s="58">
        <f t="shared" si="52"/>
        <v>84.81</v>
      </c>
      <c r="N87" s="15">
        <f t="shared" si="77"/>
        <v>0</v>
      </c>
      <c r="O87" s="15">
        <f t="shared" si="77"/>
        <v>0</v>
      </c>
      <c r="P87" s="15">
        <f t="shared" si="77"/>
        <v>84.81</v>
      </c>
      <c r="Q87" s="15">
        <f t="shared" si="77"/>
        <v>0</v>
      </c>
      <c r="R87" s="15">
        <f t="shared" si="77"/>
        <v>1.05</v>
      </c>
      <c r="S87" s="15">
        <f t="shared" si="77"/>
        <v>0</v>
      </c>
      <c r="T87" s="15">
        <f t="shared" si="77"/>
        <v>0</v>
      </c>
      <c r="U87" s="58">
        <f t="shared" si="54"/>
        <v>13.74</v>
      </c>
      <c r="V87" s="15">
        <f t="shared" si="77"/>
        <v>0</v>
      </c>
      <c r="W87" s="15">
        <f t="shared" si="77"/>
        <v>0</v>
      </c>
      <c r="X87" s="15">
        <f t="shared" si="77"/>
        <v>0</v>
      </c>
      <c r="Y87" s="15">
        <f t="shared" si="77"/>
        <v>0</v>
      </c>
      <c r="Z87" s="15">
        <f t="shared" si="77"/>
        <v>0</v>
      </c>
      <c r="AA87" s="15">
        <f t="shared" si="77"/>
        <v>0</v>
      </c>
      <c r="AB87" s="15">
        <f t="shared" si="77"/>
        <v>0</v>
      </c>
      <c r="AC87" s="15">
        <f t="shared" si="77"/>
        <v>0</v>
      </c>
      <c r="AD87" s="15">
        <f t="shared" si="77"/>
        <v>3.82</v>
      </c>
      <c r="AE87" s="15">
        <f t="shared" si="77"/>
        <v>3.82</v>
      </c>
      <c r="AF87" s="15">
        <f t="shared" si="77"/>
        <v>0</v>
      </c>
      <c r="AG87" s="15">
        <f t="shared" si="77"/>
        <v>0</v>
      </c>
      <c r="AH87" s="15">
        <f t="shared" si="77"/>
        <v>0</v>
      </c>
      <c r="AI87" s="15">
        <f t="shared" si="77"/>
        <v>0</v>
      </c>
      <c r="AJ87" s="15">
        <f t="shared" si="77"/>
        <v>0</v>
      </c>
      <c r="AK87" s="15">
        <f t="shared" si="77"/>
        <v>0</v>
      </c>
      <c r="AL87" s="15">
        <f t="shared" si="77"/>
        <v>0</v>
      </c>
      <c r="AM87" s="15">
        <f t="shared" si="77"/>
        <v>0</v>
      </c>
      <c r="AN87" s="15">
        <f t="shared" si="77"/>
        <v>0</v>
      </c>
      <c r="AO87" s="15">
        <f t="shared" si="77"/>
        <v>0</v>
      </c>
      <c r="AP87" s="15">
        <f t="shared" si="77"/>
        <v>0</v>
      </c>
      <c r="AQ87" s="15">
        <f t="shared" si="77"/>
        <v>0</v>
      </c>
      <c r="AR87" s="15">
        <f t="shared" si="77"/>
        <v>0</v>
      </c>
      <c r="AS87" s="15">
        <f t="shared" si="77"/>
        <v>0</v>
      </c>
      <c r="AT87" s="15">
        <f t="shared" si="77"/>
        <v>0</v>
      </c>
      <c r="AU87" s="15">
        <f t="shared" si="77"/>
        <v>0</v>
      </c>
      <c r="AV87" s="15">
        <f t="shared" si="77"/>
        <v>0</v>
      </c>
      <c r="AW87" s="15">
        <f t="shared" si="77"/>
        <v>0</v>
      </c>
      <c r="AX87" s="15">
        <f t="shared" si="77"/>
        <v>0</v>
      </c>
      <c r="AY87" s="15">
        <f t="shared" si="77"/>
        <v>0</v>
      </c>
      <c r="AZ87" s="15">
        <f t="shared" si="77"/>
        <v>0</v>
      </c>
      <c r="BA87" s="15">
        <f t="shared" si="77"/>
        <v>0</v>
      </c>
      <c r="BB87" s="15">
        <f t="shared" si="77"/>
        <v>0</v>
      </c>
      <c r="BC87" s="15">
        <f t="shared" si="77"/>
        <v>0</v>
      </c>
      <c r="BD87" s="15">
        <f t="shared" si="77"/>
        <v>9.92</v>
      </c>
      <c r="BE87" s="15">
        <f t="shared" si="77"/>
        <v>0</v>
      </c>
      <c r="BF87" s="15">
        <f t="shared" si="77"/>
        <v>0</v>
      </c>
      <c r="BG87" s="1">
        <f t="shared" si="56"/>
        <v>6.42</v>
      </c>
      <c r="BH87" s="15">
        <f t="shared" si="77"/>
        <v>0</v>
      </c>
      <c r="BI87" s="15">
        <f t="shared" si="77"/>
        <v>6.42</v>
      </c>
      <c r="BJ87" s="15">
        <f t="shared" si="77"/>
        <v>0</v>
      </c>
      <c r="BK87" s="9"/>
      <c r="BL87" s="9"/>
      <c r="BM87" s="87"/>
      <c r="BN87" s="16"/>
      <c r="BO87" s="130"/>
      <c r="BP87" s="303"/>
      <c r="BQ87" s="130"/>
      <c r="BR87" s="210"/>
      <c r="BS87" s="210"/>
      <c r="BT87" s="210"/>
    </row>
    <row r="88" spans="1:96" s="2" customFormat="1">
      <c r="A88" s="16" t="s">
        <v>227</v>
      </c>
      <c r="B88" s="23" t="s">
        <v>16</v>
      </c>
      <c r="C88" s="15">
        <f>C89</f>
        <v>526.83999999999992</v>
      </c>
      <c r="D88" s="15">
        <f t="shared" ref="D88:BJ88" si="78">D89</f>
        <v>0</v>
      </c>
      <c r="E88" s="15">
        <f t="shared" si="78"/>
        <v>526.83999999999992</v>
      </c>
      <c r="F88" s="15">
        <f t="shared" si="78"/>
        <v>506.68</v>
      </c>
      <c r="G88" s="58">
        <f t="shared" si="51"/>
        <v>4</v>
      </c>
      <c r="H88" s="15">
        <f t="shared" si="78"/>
        <v>4</v>
      </c>
      <c r="I88" s="15">
        <f t="shared" si="78"/>
        <v>0</v>
      </c>
      <c r="J88" s="15">
        <f t="shared" si="78"/>
        <v>0</v>
      </c>
      <c r="K88" s="15">
        <f t="shared" si="78"/>
        <v>275.45999999999998</v>
      </c>
      <c r="L88" s="15">
        <f t="shared" si="78"/>
        <v>141.36000000000001</v>
      </c>
      <c r="M88" s="58">
        <f t="shared" si="52"/>
        <v>84.81</v>
      </c>
      <c r="N88" s="15">
        <f t="shared" si="78"/>
        <v>0</v>
      </c>
      <c r="O88" s="15">
        <f t="shared" si="78"/>
        <v>0</v>
      </c>
      <c r="P88" s="15">
        <f t="shared" si="78"/>
        <v>84.81</v>
      </c>
      <c r="Q88" s="15">
        <f t="shared" si="78"/>
        <v>0</v>
      </c>
      <c r="R88" s="15">
        <f t="shared" si="78"/>
        <v>1.05</v>
      </c>
      <c r="S88" s="15">
        <f t="shared" si="78"/>
        <v>0</v>
      </c>
      <c r="T88" s="15">
        <f t="shared" si="78"/>
        <v>0</v>
      </c>
      <c r="U88" s="58">
        <f t="shared" si="54"/>
        <v>13.74</v>
      </c>
      <c r="V88" s="15">
        <f t="shared" si="78"/>
        <v>0</v>
      </c>
      <c r="W88" s="15">
        <f t="shared" si="78"/>
        <v>0</v>
      </c>
      <c r="X88" s="15">
        <f t="shared" si="78"/>
        <v>0</v>
      </c>
      <c r="Y88" s="15">
        <f t="shared" si="78"/>
        <v>0</v>
      </c>
      <c r="Z88" s="15">
        <f t="shared" si="78"/>
        <v>0</v>
      </c>
      <c r="AA88" s="15">
        <f t="shared" si="78"/>
        <v>0</v>
      </c>
      <c r="AB88" s="15">
        <f t="shared" si="78"/>
        <v>0</v>
      </c>
      <c r="AC88" s="15">
        <f t="shared" si="78"/>
        <v>0</v>
      </c>
      <c r="AD88" s="15">
        <f t="shared" si="78"/>
        <v>3.82</v>
      </c>
      <c r="AE88" s="15">
        <f t="shared" si="78"/>
        <v>3.82</v>
      </c>
      <c r="AF88" s="15">
        <f t="shared" si="78"/>
        <v>0</v>
      </c>
      <c r="AG88" s="15">
        <f t="shared" si="78"/>
        <v>0</v>
      </c>
      <c r="AH88" s="15">
        <f t="shared" si="78"/>
        <v>0</v>
      </c>
      <c r="AI88" s="15">
        <f t="shared" si="78"/>
        <v>0</v>
      </c>
      <c r="AJ88" s="15">
        <f t="shared" si="78"/>
        <v>0</v>
      </c>
      <c r="AK88" s="15">
        <f t="shared" si="78"/>
        <v>0</v>
      </c>
      <c r="AL88" s="15">
        <f t="shared" si="78"/>
        <v>0</v>
      </c>
      <c r="AM88" s="15">
        <f t="shared" si="78"/>
        <v>0</v>
      </c>
      <c r="AN88" s="15">
        <f t="shared" si="78"/>
        <v>0</v>
      </c>
      <c r="AO88" s="15">
        <f t="shared" si="78"/>
        <v>0</v>
      </c>
      <c r="AP88" s="15">
        <f t="shared" si="78"/>
        <v>0</v>
      </c>
      <c r="AQ88" s="15">
        <f t="shared" si="78"/>
        <v>0</v>
      </c>
      <c r="AR88" s="15">
        <f t="shared" si="78"/>
        <v>0</v>
      </c>
      <c r="AS88" s="15">
        <f t="shared" si="78"/>
        <v>0</v>
      </c>
      <c r="AT88" s="15">
        <f t="shared" si="78"/>
        <v>0</v>
      </c>
      <c r="AU88" s="15">
        <f t="shared" si="78"/>
        <v>0</v>
      </c>
      <c r="AV88" s="15">
        <f t="shared" si="78"/>
        <v>0</v>
      </c>
      <c r="AW88" s="15">
        <f t="shared" si="78"/>
        <v>0</v>
      </c>
      <c r="AX88" s="15">
        <f t="shared" si="78"/>
        <v>0</v>
      </c>
      <c r="AY88" s="15">
        <f t="shared" si="78"/>
        <v>0</v>
      </c>
      <c r="AZ88" s="15">
        <f t="shared" si="78"/>
        <v>0</v>
      </c>
      <c r="BA88" s="15">
        <f t="shared" si="78"/>
        <v>0</v>
      </c>
      <c r="BB88" s="15">
        <f t="shared" si="78"/>
        <v>0</v>
      </c>
      <c r="BC88" s="15">
        <f t="shared" si="78"/>
        <v>0</v>
      </c>
      <c r="BD88" s="15">
        <f t="shared" si="78"/>
        <v>9.92</v>
      </c>
      <c r="BE88" s="15">
        <f t="shared" si="78"/>
        <v>0</v>
      </c>
      <c r="BF88" s="15">
        <f t="shared" si="78"/>
        <v>0</v>
      </c>
      <c r="BG88" s="1">
        <f t="shared" si="56"/>
        <v>6.42</v>
      </c>
      <c r="BH88" s="15">
        <f t="shared" si="78"/>
        <v>0</v>
      </c>
      <c r="BI88" s="15">
        <f t="shared" si="78"/>
        <v>6.42</v>
      </c>
      <c r="BJ88" s="15">
        <f t="shared" si="78"/>
        <v>0</v>
      </c>
      <c r="BK88" s="15"/>
      <c r="BL88" s="15"/>
      <c r="BM88" s="87"/>
      <c r="BN88" s="16"/>
      <c r="BO88" s="129"/>
      <c r="BP88" s="39"/>
      <c r="BQ88" s="129"/>
      <c r="BR88" s="135"/>
      <c r="BS88" s="135"/>
      <c r="BT88" s="135"/>
      <c r="BU88" s="55"/>
      <c r="BV88" s="55"/>
      <c r="BW88" s="55"/>
      <c r="BX88" s="55"/>
      <c r="BY88" s="55"/>
      <c r="BZ88" s="55"/>
      <c r="CA88" s="55"/>
      <c r="CB88" s="55"/>
      <c r="CC88" s="55"/>
      <c r="CD88" s="55"/>
      <c r="CE88" s="55"/>
      <c r="CF88" s="55"/>
      <c r="CG88" s="55"/>
      <c r="CH88" s="55"/>
      <c r="CI88" s="55"/>
      <c r="CJ88" s="55"/>
      <c r="CK88" s="55"/>
      <c r="CL88" s="55"/>
      <c r="CM88" s="55"/>
      <c r="CN88" s="55"/>
      <c r="CO88" s="55"/>
      <c r="CP88" s="55"/>
      <c r="CQ88" s="55"/>
    </row>
    <row r="89" spans="1:96" s="389" customFormat="1" ht="93.75">
      <c r="A89" s="328">
        <v>1</v>
      </c>
      <c r="B89" s="420" t="s">
        <v>360</v>
      </c>
      <c r="C89" s="383">
        <f t="shared" ref="C89:C90" si="79">D89+E89</f>
        <v>526.83999999999992</v>
      </c>
      <c r="D89" s="340"/>
      <c r="E89" s="339">
        <f>F89+U89+BG89</f>
        <v>526.83999999999992</v>
      </c>
      <c r="F89" s="339">
        <f t="shared" ref="F89" si="80">G89+K89+L89+M89+R89+S89+T89</f>
        <v>506.68</v>
      </c>
      <c r="G89" s="339">
        <f t="shared" si="51"/>
        <v>4</v>
      </c>
      <c r="H89" s="339">
        <v>4</v>
      </c>
      <c r="I89" s="339"/>
      <c r="J89" s="339"/>
      <c r="K89" s="344">
        <v>275.45999999999998</v>
      </c>
      <c r="L89" s="339">
        <v>141.36000000000001</v>
      </c>
      <c r="M89" s="339">
        <f t="shared" si="52"/>
        <v>84.81</v>
      </c>
      <c r="N89" s="339"/>
      <c r="O89" s="339"/>
      <c r="P89" s="339">
        <v>84.81</v>
      </c>
      <c r="Q89" s="339"/>
      <c r="R89" s="339">
        <v>1.05</v>
      </c>
      <c r="S89" s="339"/>
      <c r="T89" s="339"/>
      <c r="U89" s="339">
        <f t="shared" si="54"/>
        <v>13.74</v>
      </c>
      <c r="V89" s="339"/>
      <c r="W89" s="339"/>
      <c r="X89" s="339"/>
      <c r="Y89" s="339"/>
      <c r="Z89" s="339"/>
      <c r="AA89" s="339"/>
      <c r="AB89" s="339"/>
      <c r="AC89" s="339"/>
      <c r="AD89" s="339">
        <v>3.82</v>
      </c>
      <c r="AE89" s="339">
        <v>3.82</v>
      </c>
      <c r="AF89" s="339"/>
      <c r="AG89" s="339"/>
      <c r="AH89" s="339"/>
      <c r="AI89" s="339"/>
      <c r="AJ89" s="339"/>
      <c r="AK89" s="339"/>
      <c r="AL89" s="339"/>
      <c r="AM89" s="339"/>
      <c r="AN89" s="339"/>
      <c r="AO89" s="339"/>
      <c r="AP89" s="339"/>
      <c r="AQ89" s="339"/>
      <c r="AR89" s="339"/>
      <c r="AS89" s="339">
        <v>0</v>
      </c>
      <c r="AT89" s="339"/>
      <c r="AU89" s="339"/>
      <c r="AV89" s="339"/>
      <c r="AW89" s="339"/>
      <c r="AX89" s="339"/>
      <c r="AY89" s="339"/>
      <c r="AZ89" s="339"/>
      <c r="BA89" s="339"/>
      <c r="BB89" s="339"/>
      <c r="BC89" s="339"/>
      <c r="BD89" s="339">
        <v>9.92</v>
      </c>
      <c r="BE89" s="339"/>
      <c r="BF89" s="339"/>
      <c r="BG89" s="339">
        <f t="shared" si="56"/>
        <v>6.42</v>
      </c>
      <c r="BH89" s="339"/>
      <c r="BI89" s="339">
        <v>6.42</v>
      </c>
      <c r="BJ89" s="339"/>
      <c r="BK89" s="338" t="s">
        <v>130</v>
      </c>
      <c r="BL89" s="329" t="s">
        <v>316</v>
      </c>
      <c r="BM89" s="338"/>
      <c r="BN89" s="328" t="s">
        <v>74</v>
      </c>
      <c r="BO89" s="331" t="s">
        <v>369</v>
      </c>
      <c r="BP89" s="421" t="s">
        <v>359</v>
      </c>
      <c r="BQ89" s="333" t="s">
        <v>558</v>
      </c>
      <c r="BR89" s="388"/>
      <c r="BS89" s="388"/>
      <c r="BT89" s="388"/>
      <c r="CA89" s="351" t="s">
        <v>622</v>
      </c>
    </row>
    <row r="90" spans="1:96" s="3" customFormat="1">
      <c r="A90" s="16" t="s">
        <v>156</v>
      </c>
      <c r="B90" s="14" t="s">
        <v>11</v>
      </c>
      <c r="C90" s="15">
        <f t="shared" si="79"/>
        <v>65.239999999999995</v>
      </c>
      <c r="D90" s="18">
        <f t="shared" ref="D90:AI90" si="81">D91+D92+D93+D94+D101</f>
        <v>22.99</v>
      </c>
      <c r="E90" s="18">
        <f t="shared" si="81"/>
        <v>42.25</v>
      </c>
      <c r="F90" s="18">
        <f t="shared" si="81"/>
        <v>41.53</v>
      </c>
      <c r="G90" s="18">
        <f t="shared" si="81"/>
        <v>0</v>
      </c>
      <c r="H90" s="18">
        <f t="shared" si="81"/>
        <v>0</v>
      </c>
      <c r="I90" s="18">
        <f t="shared" si="81"/>
        <v>0</v>
      </c>
      <c r="J90" s="18">
        <f t="shared" si="81"/>
        <v>0</v>
      </c>
      <c r="K90" s="18">
        <f t="shared" si="81"/>
        <v>16.63</v>
      </c>
      <c r="L90" s="18">
        <f t="shared" si="81"/>
        <v>24.9</v>
      </c>
      <c r="M90" s="18">
        <f t="shared" si="81"/>
        <v>0</v>
      </c>
      <c r="N90" s="18">
        <f t="shared" si="81"/>
        <v>0</v>
      </c>
      <c r="O90" s="18">
        <f t="shared" si="81"/>
        <v>0</v>
      </c>
      <c r="P90" s="18">
        <f t="shared" si="81"/>
        <v>0</v>
      </c>
      <c r="Q90" s="18">
        <f t="shared" si="81"/>
        <v>0</v>
      </c>
      <c r="R90" s="18">
        <f t="shared" si="81"/>
        <v>0</v>
      </c>
      <c r="S90" s="18">
        <f t="shared" si="81"/>
        <v>0</v>
      </c>
      <c r="T90" s="18">
        <f t="shared" si="81"/>
        <v>0</v>
      </c>
      <c r="U90" s="18">
        <f t="shared" si="81"/>
        <v>0.71</v>
      </c>
      <c r="V90" s="18">
        <f t="shared" si="81"/>
        <v>0</v>
      </c>
      <c r="W90" s="18">
        <f t="shared" si="81"/>
        <v>0</v>
      </c>
      <c r="X90" s="18">
        <f t="shared" si="81"/>
        <v>0</v>
      </c>
      <c r="Y90" s="18">
        <f t="shared" si="81"/>
        <v>0</v>
      </c>
      <c r="Z90" s="18">
        <f t="shared" si="81"/>
        <v>0</v>
      </c>
      <c r="AA90" s="18">
        <f t="shared" si="81"/>
        <v>0</v>
      </c>
      <c r="AB90" s="18">
        <f t="shared" si="81"/>
        <v>0</v>
      </c>
      <c r="AC90" s="18">
        <f t="shared" si="81"/>
        <v>0</v>
      </c>
      <c r="AD90" s="18">
        <f t="shared" si="81"/>
        <v>0</v>
      </c>
      <c r="AE90" s="18">
        <f t="shared" si="81"/>
        <v>0</v>
      </c>
      <c r="AF90" s="18">
        <f t="shared" si="81"/>
        <v>0</v>
      </c>
      <c r="AG90" s="18">
        <f t="shared" si="81"/>
        <v>0</v>
      </c>
      <c r="AH90" s="18">
        <f t="shared" si="81"/>
        <v>0</v>
      </c>
      <c r="AI90" s="18">
        <f t="shared" si="81"/>
        <v>0</v>
      </c>
      <c r="AJ90" s="18">
        <f t="shared" ref="AJ90:BJ90" si="82">AJ91+AJ92+AJ93+AJ94+AJ101</f>
        <v>0</v>
      </c>
      <c r="AK90" s="18">
        <f t="shared" si="82"/>
        <v>0</v>
      </c>
      <c r="AL90" s="18">
        <f t="shared" si="82"/>
        <v>0</v>
      </c>
      <c r="AM90" s="18">
        <f t="shared" si="82"/>
        <v>0</v>
      </c>
      <c r="AN90" s="18">
        <f t="shared" si="82"/>
        <v>0</v>
      </c>
      <c r="AO90" s="18">
        <f t="shared" si="82"/>
        <v>0</v>
      </c>
      <c r="AP90" s="18">
        <f t="shared" si="82"/>
        <v>0</v>
      </c>
      <c r="AQ90" s="18">
        <f t="shared" si="82"/>
        <v>0</v>
      </c>
      <c r="AR90" s="18">
        <f t="shared" si="82"/>
        <v>0</v>
      </c>
      <c r="AS90" s="18">
        <f t="shared" si="82"/>
        <v>0</v>
      </c>
      <c r="AT90" s="18">
        <f t="shared" si="82"/>
        <v>0</v>
      </c>
      <c r="AU90" s="18">
        <f t="shared" si="82"/>
        <v>0</v>
      </c>
      <c r="AV90" s="18">
        <f t="shared" si="82"/>
        <v>0</v>
      </c>
      <c r="AW90" s="18">
        <f t="shared" si="82"/>
        <v>0</v>
      </c>
      <c r="AX90" s="18">
        <f t="shared" si="82"/>
        <v>0.71</v>
      </c>
      <c r="AY90" s="18">
        <f t="shared" si="82"/>
        <v>0</v>
      </c>
      <c r="AZ90" s="18">
        <f t="shared" si="82"/>
        <v>0</v>
      </c>
      <c r="BA90" s="18">
        <f t="shared" si="82"/>
        <v>0</v>
      </c>
      <c r="BB90" s="18">
        <f t="shared" si="82"/>
        <v>0</v>
      </c>
      <c r="BC90" s="18">
        <f t="shared" si="82"/>
        <v>0</v>
      </c>
      <c r="BD90" s="18">
        <f t="shared" si="82"/>
        <v>0</v>
      </c>
      <c r="BE90" s="18">
        <f t="shared" si="82"/>
        <v>0</v>
      </c>
      <c r="BF90" s="18">
        <f t="shared" si="82"/>
        <v>0</v>
      </c>
      <c r="BG90" s="18">
        <f t="shared" si="82"/>
        <v>0.01</v>
      </c>
      <c r="BH90" s="18">
        <f t="shared" si="82"/>
        <v>0</v>
      </c>
      <c r="BI90" s="18">
        <f t="shared" si="82"/>
        <v>0.01</v>
      </c>
      <c r="BJ90" s="18">
        <f t="shared" si="82"/>
        <v>0</v>
      </c>
      <c r="BK90" s="9"/>
      <c r="BL90" s="9"/>
      <c r="BM90" s="93"/>
      <c r="BN90" s="16"/>
      <c r="BO90" s="93"/>
      <c r="BP90" s="52"/>
      <c r="BQ90" s="93"/>
      <c r="BR90" s="211"/>
      <c r="BS90" s="211"/>
      <c r="BT90" s="211"/>
    </row>
    <row r="91" spans="1:96" s="2" customFormat="1" ht="37.5">
      <c r="A91" s="16" t="s">
        <v>228</v>
      </c>
      <c r="B91" s="23" t="s">
        <v>198</v>
      </c>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87"/>
      <c r="BN91" s="16"/>
      <c r="BO91" s="86"/>
      <c r="BP91" s="39"/>
      <c r="BQ91" s="86"/>
      <c r="BR91" s="135"/>
      <c r="BS91" s="135"/>
      <c r="BT91" s="135"/>
      <c r="BU91" s="55"/>
      <c r="BV91" s="55"/>
      <c r="BW91" s="55"/>
      <c r="BX91" s="55"/>
      <c r="BY91" s="55"/>
      <c r="BZ91" s="55"/>
      <c r="CA91" s="55"/>
      <c r="CB91" s="55"/>
      <c r="CC91" s="55"/>
      <c r="CD91" s="55"/>
      <c r="CE91" s="55"/>
      <c r="CF91" s="55"/>
      <c r="CG91" s="55"/>
      <c r="CH91" s="55"/>
      <c r="CI91" s="55"/>
      <c r="CJ91" s="55"/>
      <c r="CK91" s="55"/>
      <c r="CL91" s="55"/>
      <c r="CM91" s="55"/>
      <c r="CN91" s="55"/>
      <c r="CO91" s="55"/>
      <c r="CP91" s="55"/>
      <c r="CQ91" s="55"/>
    </row>
    <row r="92" spans="1:96" s="2" customFormat="1" ht="37.5">
      <c r="A92" s="16" t="s">
        <v>229</v>
      </c>
      <c r="B92" s="23" t="s">
        <v>205</v>
      </c>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87"/>
      <c r="BN92" s="16"/>
      <c r="BO92" s="86"/>
      <c r="BP92" s="39"/>
      <c r="BQ92" s="86"/>
      <c r="BR92" s="135"/>
      <c r="BS92" s="135"/>
      <c r="BT92" s="135"/>
      <c r="BU92" s="55"/>
      <c r="BV92" s="55"/>
      <c r="BW92" s="55"/>
      <c r="BX92" s="55"/>
      <c r="BY92" s="55"/>
      <c r="BZ92" s="55"/>
      <c r="CA92" s="55"/>
      <c r="CB92" s="55"/>
      <c r="CC92" s="55"/>
      <c r="CD92" s="55"/>
      <c r="CE92" s="55"/>
      <c r="CF92" s="55"/>
      <c r="CG92" s="55"/>
      <c r="CH92" s="55"/>
      <c r="CI92" s="55"/>
      <c r="CJ92" s="55"/>
      <c r="CK92" s="55"/>
      <c r="CL92" s="55"/>
      <c r="CM92" s="55"/>
      <c r="CN92" s="55"/>
      <c r="CO92" s="55"/>
      <c r="CP92" s="55"/>
      <c r="CQ92" s="55"/>
    </row>
    <row r="93" spans="1:96" s="2" customFormat="1">
      <c r="A93" s="16" t="s">
        <v>230</v>
      </c>
      <c r="B93" s="23" t="s">
        <v>207</v>
      </c>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87"/>
      <c r="BN93" s="16"/>
      <c r="BO93" s="86"/>
      <c r="BP93" s="39"/>
      <c r="BQ93" s="86"/>
      <c r="BR93" s="135"/>
      <c r="BS93" s="135"/>
      <c r="BT93" s="135"/>
      <c r="BU93" s="55"/>
      <c r="BV93" s="55"/>
      <c r="BW93" s="55"/>
      <c r="BX93" s="55"/>
      <c r="BY93" s="55"/>
      <c r="BZ93" s="55"/>
      <c r="CA93" s="55"/>
      <c r="CB93" s="55"/>
      <c r="CC93" s="55"/>
      <c r="CD93" s="55"/>
      <c r="CE93" s="55"/>
      <c r="CF93" s="55"/>
      <c r="CG93" s="55"/>
      <c r="CH93" s="55"/>
      <c r="CI93" s="55"/>
      <c r="CJ93" s="55"/>
      <c r="CK93" s="55"/>
      <c r="CL93" s="55"/>
      <c r="CM93" s="55"/>
      <c r="CN93" s="55"/>
      <c r="CO93" s="55"/>
      <c r="CP93" s="197"/>
      <c r="CQ93" s="55"/>
      <c r="CR93" s="55"/>
    </row>
    <row r="94" spans="1:96" s="2" customFormat="1" ht="37.5">
      <c r="A94" s="16" t="s">
        <v>231</v>
      </c>
      <c r="B94" s="23" t="s">
        <v>26</v>
      </c>
      <c r="C94" s="15">
        <f>D94+E94</f>
        <v>15.510000000000002</v>
      </c>
      <c r="D94" s="15">
        <f t="shared" ref="D94:AI94" si="83">SUM(D95:D100)</f>
        <v>0</v>
      </c>
      <c r="E94" s="15">
        <f t="shared" si="83"/>
        <v>15.510000000000002</v>
      </c>
      <c r="F94" s="15">
        <f t="shared" si="83"/>
        <v>14.8</v>
      </c>
      <c r="G94" s="15">
        <f t="shared" si="83"/>
        <v>0</v>
      </c>
      <c r="H94" s="15">
        <f t="shared" si="83"/>
        <v>0</v>
      </c>
      <c r="I94" s="15">
        <f t="shared" si="83"/>
        <v>0</v>
      </c>
      <c r="J94" s="15">
        <f t="shared" si="83"/>
        <v>0</v>
      </c>
      <c r="K94" s="15">
        <f t="shared" si="83"/>
        <v>5.3</v>
      </c>
      <c r="L94" s="15">
        <f t="shared" si="83"/>
        <v>9.5</v>
      </c>
      <c r="M94" s="15">
        <f t="shared" si="83"/>
        <v>0</v>
      </c>
      <c r="N94" s="15">
        <f t="shared" si="83"/>
        <v>0</v>
      </c>
      <c r="O94" s="15">
        <f t="shared" si="83"/>
        <v>0</v>
      </c>
      <c r="P94" s="15">
        <f t="shared" si="83"/>
        <v>0</v>
      </c>
      <c r="Q94" s="15">
        <f t="shared" si="83"/>
        <v>0</v>
      </c>
      <c r="R94" s="15">
        <f t="shared" si="83"/>
        <v>0</v>
      </c>
      <c r="S94" s="15">
        <f t="shared" si="83"/>
        <v>0</v>
      </c>
      <c r="T94" s="15">
        <f t="shared" si="83"/>
        <v>0</v>
      </c>
      <c r="U94" s="15">
        <f t="shared" si="83"/>
        <v>0.71</v>
      </c>
      <c r="V94" s="15">
        <f t="shared" si="83"/>
        <v>0</v>
      </c>
      <c r="W94" s="15">
        <f t="shared" si="83"/>
        <v>0</v>
      </c>
      <c r="X94" s="15">
        <f t="shared" si="83"/>
        <v>0</v>
      </c>
      <c r="Y94" s="15">
        <f t="shared" si="83"/>
        <v>0</v>
      </c>
      <c r="Z94" s="15">
        <f t="shared" si="83"/>
        <v>0</v>
      </c>
      <c r="AA94" s="15">
        <f t="shared" si="83"/>
        <v>0</v>
      </c>
      <c r="AB94" s="15">
        <f t="shared" si="83"/>
        <v>0</v>
      </c>
      <c r="AC94" s="15">
        <f t="shared" si="83"/>
        <v>0</v>
      </c>
      <c r="AD94" s="15">
        <f t="shared" si="83"/>
        <v>0</v>
      </c>
      <c r="AE94" s="15">
        <f t="shared" si="83"/>
        <v>0</v>
      </c>
      <c r="AF94" s="15">
        <f t="shared" si="83"/>
        <v>0</v>
      </c>
      <c r="AG94" s="15">
        <f t="shared" si="83"/>
        <v>0</v>
      </c>
      <c r="AH94" s="15">
        <f t="shared" si="83"/>
        <v>0</v>
      </c>
      <c r="AI94" s="15">
        <f t="shared" si="83"/>
        <v>0</v>
      </c>
      <c r="AJ94" s="15">
        <f t="shared" ref="AJ94:BJ94" si="84">SUM(AJ95:AJ100)</f>
        <v>0</v>
      </c>
      <c r="AK94" s="15">
        <f t="shared" si="84"/>
        <v>0</v>
      </c>
      <c r="AL94" s="15">
        <f t="shared" si="84"/>
        <v>0</v>
      </c>
      <c r="AM94" s="15">
        <f t="shared" si="84"/>
        <v>0</v>
      </c>
      <c r="AN94" s="15">
        <f t="shared" si="84"/>
        <v>0</v>
      </c>
      <c r="AO94" s="15">
        <f t="shared" si="84"/>
        <v>0</v>
      </c>
      <c r="AP94" s="15">
        <f t="shared" si="84"/>
        <v>0</v>
      </c>
      <c r="AQ94" s="15">
        <f t="shared" si="84"/>
        <v>0</v>
      </c>
      <c r="AR94" s="15">
        <f t="shared" si="84"/>
        <v>0</v>
      </c>
      <c r="AS94" s="15">
        <f t="shared" si="84"/>
        <v>0</v>
      </c>
      <c r="AT94" s="15">
        <f t="shared" si="84"/>
        <v>0</v>
      </c>
      <c r="AU94" s="15">
        <f t="shared" si="84"/>
        <v>0</v>
      </c>
      <c r="AV94" s="15">
        <f t="shared" si="84"/>
        <v>0</v>
      </c>
      <c r="AW94" s="15">
        <f t="shared" si="84"/>
        <v>0</v>
      </c>
      <c r="AX94" s="15">
        <f t="shared" si="84"/>
        <v>0.71</v>
      </c>
      <c r="AY94" s="15">
        <f t="shared" si="84"/>
        <v>0</v>
      </c>
      <c r="AZ94" s="15">
        <f t="shared" si="84"/>
        <v>0</v>
      </c>
      <c r="BA94" s="15">
        <f t="shared" si="84"/>
        <v>0</v>
      </c>
      <c r="BB94" s="15">
        <f t="shared" si="84"/>
        <v>0</v>
      </c>
      <c r="BC94" s="15">
        <f t="shared" si="84"/>
        <v>0</v>
      </c>
      <c r="BD94" s="15">
        <f t="shared" si="84"/>
        <v>0</v>
      </c>
      <c r="BE94" s="15">
        <f t="shared" si="84"/>
        <v>0</v>
      </c>
      <c r="BF94" s="15">
        <f t="shared" si="84"/>
        <v>0</v>
      </c>
      <c r="BG94" s="15">
        <f t="shared" si="84"/>
        <v>0</v>
      </c>
      <c r="BH94" s="15">
        <f t="shared" si="84"/>
        <v>0</v>
      </c>
      <c r="BI94" s="15">
        <f t="shared" si="84"/>
        <v>0</v>
      </c>
      <c r="BJ94" s="15">
        <f t="shared" si="84"/>
        <v>0</v>
      </c>
      <c r="BK94" s="9"/>
      <c r="BL94" s="9"/>
      <c r="BM94" s="87"/>
      <c r="BN94" s="16"/>
      <c r="BO94" s="86"/>
      <c r="BP94" s="39"/>
      <c r="BQ94" s="86"/>
      <c r="BR94" s="135"/>
      <c r="BS94" s="135"/>
      <c r="BT94" s="135"/>
      <c r="BU94" s="55"/>
      <c r="BV94" s="55"/>
      <c r="BW94" s="55"/>
      <c r="BX94" s="55"/>
      <c r="BY94" s="55"/>
      <c r="BZ94" s="55"/>
      <c r="CA94" s="55"/>
      <c r="CB94" s="55"/>
      <c r="CC94" s="55"/>
      <c r="CD94" s="55"/>
      <c r="CE94" s="55"/>
      <c r="CF94" s="55"/>
      <c r="CG94" s="55"/>
      <c r="CH94" s="55"/>
      <c r="CI94" s="55"/>
      <c r="CJ94" s="55"/>
      <c r="CK94" s="55"/>
      <c r="CL94" s="55"/>
      <c r="CM94" s="55"/>
      <c r="CN94" s="55"/>
      <c r="CO94" s="55"/>
      <c r="CP94" s="55"/>
      <c r="CQ94" s="55"/>
    </row>
    <row r="95" spans="1:96" s="105" customFormat="1" ht="56.25">
      <c r="A95" s="104">
        <v>1</v>
      </c>
      <c r="B95" s="126" t="s">
        <v>618</v>
      </c>
      <c r="C95" s="101">
        <f t="shared" ref="C95:C99" si="85">D95+E95</f>
        <v>3</v>
      </c>
      <c r="D95" s="63"/>
      <c r="E95" s="1">
        <f t="shared" ref="E95:E100" si="86">F95+U95+BG95</f>
        <v>3</v>
      </c>
      <c r="F95" s="1">
        <f t="shared" ref="F95:F100" si="87">G95+K95+L95+M95+R95+S95+T95</f>
        <v>3</v>
      </c>
      <c r="G95" s="58">
        <f t="shared" si="51"/>
        <v>0</v>
      </c>
      <c r="H95" s="58"/>
      <c r="I95" s="58"/>
      <c r="J95" s="58"/>
      <c r="K95" s="58">
        <v>1</v>
      </c>
      <c r="L95" s="58">
        <v>2</v>
      </c>
      <c r="M95" s="58">
        <f t="shared" si="52"/>
        <v>0</v>
      </c>
      <c r="N95" s="58"/>
      <c r="O95" s="58"/>
      <c r="P95" s="58"/>
      <c r="Q95" s="58"/>
      <c r="R95" s="58"/>
      <c r="S95" s="58"/>
      <c r="T95" s="58"/>
      <c r="U95" s="58">
        <f t="shared" si="54"/>
        <v>0</v>
      </c>
      <c r="V95" s="58"/>
      <c r="W95" s="58"/>
      <c r="X95" s="58"/>
      <c r="Y95" s="58"/>
      <c r="Z95" s="58"/>
      <c r="AA95" s="58"/>
      <c r="AB95" s="58"/>
      <c r="AC95" s="58"/>
      <c r="AD95" s="58">
        <f t="shared" ref="AD95:AD99" si="88">SUM(AE95:AT95)</f>
        <v>0</v>
      </c>
      <c r="AE95" s="58"/>
      <c r="AF95" s="58"/>
      <c r="AG95" s="58"/>
      <c r="AH95" s="58"/>
      <c r="AI95" s="58"/>
      <c r="AJ95" s="58"/>
      <c r="AK95" s="58"/>
      <c r="AL95" s="58"/>
      <c r="AM95" s="58"/>
      <c r="AN95" s="58"/>
      <c r="AO95" s="58"/>
      <c r="AP95" s="58"/>
      <c r="AQ95" s="58"/>
      <c r="AR95" s="58"/>
      <c r="AS95" s="58">
        <v>0</v>
      </c>
      <c r="AT95" s="58"/>
      <c r="AU95" s="58"/>
      <c r="AV95" s="58"/>
      <c r="AW95" s="58"/>
      <c r="AX95" s="58"/>
      <c r="AY95" s="58"/>
      <c r="AZ95" s="58"/>
      <c r="BA95" s="58"/>
      <c r="BB95" s="58"/>
      <c r="BC95" s="58"/>
      <c r="BD95" s="58"/>
      <c r="BE95" s="58"/>
      <c r="BF95" s="58"/>
      <c r="BG95" s="1">
        <f t="shared" si="56"/>
        <v>0</v>
      </c>
      <c r="BH95" s="58"/>
      <c r="BI95" s="58"/>
      <c r="BJ95" s="58"/>
      <c r="BK95" s="61" t="s">
        <v>130</v>
      </c>
      <c r="BL95" s="103" t="s">
        <v>131</v>
      </c>
      <c r="BM95" s="61" t="s">
        <v>210</v>
      </c>
      <c r="BN95" s="104" t="s">
        <v>89</v>
      </c>
      <c r="BO95" s="276"/>
      <c r="BP95" s="103" t="s">
        <v>361</v>
      </c>
      <c r="BQ95" s="102" t="s">
        <v>557</v>
      </c>
      <c r="BR95" s="138"/>
      <c r="BS95" s="138"/>
      <c r="BT95" s="138"/>
    </row>
    <row r="96" spans="1:96" s="105" customFormat="1" ht="56.25">
      <c r="A96" s="104">
        <v>2</v>
      </c>
      <c r="B96" s="126" t="s">
        <v>208</v>
      </c>
      <c r="C96" s="101">
        <f t="shared" si="85"/>
        <v>2</v>
      </c>
      <c r="D96" s="63"/>
      <c r="E96" s="1">
        <f t="shared" si="86"/>
        <v>2</v>
      </c>
      <c r="F96" s="1">
        <f t="shared" si="87"/>
        <v>2</v>
      </c>
      <c r="G96" s="58">
        <f t="shared" si="51"/>
        <v>0</v>
      </c>
      <c r="H96" s="58"/>
      <c r="I96" s="58"/>
      <c r="J96" s="58"/>
      <c r="K96" s="58">
        <v>1</v>
      </c>
      <c r="L96" s="58">
        <v>1</v>
      </c>
      <c r="M96" s="58">
        <f t="shared" si="52"/>
        <v>0</v>
      </c>
      <c r="N96" s="58"/>
      <c r="O96" s="58"/>
      <c r="P96" s="58"/>
      <c r="Q96" s="58"/>
      <c r="R96" s="58"/>
      <c r="S96" s="58"/>
      <c r="T96" s="58"/>
      <c r="U96" s="58">
        <f t="shared" si="54"/>
        <v>0</v>
      </c>
      <c r="V96" s="58"/>
      <c r="W96" s="58"/>
      <c r="X96" s="58"/>
      <c r="Y96" s="58"/>
      <c r="Z96" s="58"/>
      <c r="AA96" s="58"/>
      <c r="AB96" s="58"/>
      <c r="AC96" s="58"/>
      <c r="AD96" s="58">
        <f t="shared" si="88"/>
        <v>0</v>
      </c>
      <c r="AE96" s="58"/>
      <c r="AF96" s="58"/>
      <c r="AG96" s="58"/>
      <c r="AH96" s="58"/>
      <c r="AI96" s="58"/>
      <c r="AJ96" s="58"/>
      <c r="AK96" s="58"/>
      <c r="AL96" s="58"/>
      <c r="AM96" s="58"/>
      <c r="AN96" s="58"/>
      <c r="AO96" s="58"/>
      <c r="AP96" s="58"/>
      <c r="AQ96" s="58"/>
      <c r="AR96" s="58"/>
      <c r="AS96" s="58">
        <v>0</v>
      </c>
      <c r="AT96" s="58"/>
      <c r="AU96" s="58"/>
      <c r="AV96" s="58"/>
      <c r="AW96" s="58"/>
      <c r="AX96" s="58"/>
      <c r="AY96" s="58"/>
      <c r="AZ96" s="58"/>
      <c r="BA96" s="58"/>
      <c r="BB96" s="58"/>
      <c r="BC96" s="58"/>
      <c r="BD96" s="58"/>
      <c r="BE96" s="58"/>
      <c r="BF96" s="58"/>
      <c r="BG96" s="1">
        <f t="shared" si="56"/>
        <v>0</v>
      </c>
      <c r="BH96" s="58"/>
      <c r="BI96" s="58"/>
      <c r="BJ96" s="58"/>
      <c r="BK96" s="61" t="s">
        <v>130</v>
      </c>
      <c r="BL96" s="103" t="s">
        <v>396</v>
      </c>
      <c r="BM96" s="61"/>
      <c r="BN96" s="104" t="s">
        <v>89</v>
      </c>
      <c r="BO96" s="276"/>
      <c r="BP96" s="103" t="s">
        <v>361</v>
      </c>
      <c r="BQ96" s="102" t="s">
        <v>557</v>
      </c>
      <c r="BR96" s="138"/>
      <c r="BS96" s="138"/>
      <c r="BT96" s="138"/>
    </row>
    <row r="97" spans="1:95" s="105" customFormat="1" ht="56.25">
      <c r="A97" s="104">
        <v>3</v>
      </c>
      <c r="B97" s="126" t="s">
        <v>208</v>
      </c>
      <c r="C97" s="101">
        <f t="shared" si="85"/>
        <v>4</v>
      </c>
      <c r="D97" s="63"/>
      <c r="E97" s="1">
        <f t="shared" si="86"/>
        <v>4</v>
      </c>
      <c r="F97" s="1">
        <f t="shared" si="87"/>
        <v>4</v>
      </c>
      <c r="G97" s="58">
        <f t="shared" si="51"/>
        <v>0</v>
      </c>
      <c r="H97" s="58"/>
      <c r="I97" s="58"/>
      <c r="J97" s="58"/>
      <c r="K97" s="58">
        <v>2</v>
      </c>
      <c r="L97" s="58">
        <v>2</v>
      </c>
      <c r="M97" s="58">
        <f t="shared" si="52"/>
        <v>0</v>
      </c>
      <c r="N97" s="58"/>
      <c r="O97" s="58"/>
      <c r="P97" s="58"/>
      <c r="Q97" s="58"/>
      <c r="R97" s="58"/>
      <c r="S97" s="58"/>
      <c r="T97" s="58"/>
      <c r="U97" s="58">
        <f t="shared" si="54"/>
        <v>0</v>
      </c>
      <c r="V97" s="58"/>
      <c r="W97" s="58"/>
      <c r="X97" s="58"/>
      <c r="Y97" s="58"/>
      <c r="Z97" s="58"/>
      <c r="AA97" s="58"/>
      <c r="AB97" s="58"/>
      <c r="AC97" s="58"/>
      <c r="AD97" s="58">
        <f t="shared" si="88"/>
        <v>0</v>
      </c>
      <c r="AE97" s="58"/>
      <c r="AF97" s="58"/>
      <c r="AG97" s="58"/>
      <c r="AH97" s="58"/>
      <c r="AI97" s="58"/>
      <c r="AJ97" s="58"/>
      <c r="AK97" s="58"/>
      <c r="AL97" s="58"/>
      <c r="AM97" s="58"/>
      <c r="AN97" s="58"/>
      <c r="AO97" s="58"/>
      <c r="AP97" s="58"/>
      <c r="AQ97" s="58"/>
      <c r="AR97" s="58"/>
      <c r="AS97" s="58">
        <v>0</v>
      </c>
      <c r="AT97" s="58"/>
      <c r="AU97" s="58"/>
      <c r="AV97" s="58"/>
      <c r="AW97" s="58"/>
      <c r="AX97" s="58"/>
      <c r="AY97" s="58"/>
      <c r="AZ97" s="58"/>
      <c r="BA97" s="58"/>
      <c r="BB97" s="58"/>
      <c r="BC97" s="58"/>
      <c r="BD97" s="58"/>
      <c r="BE97" s="58"/>
      <c r="BF97" s="58"/>
      <c r="BG97" s="1">
        <f t="shared" si="56"/>
        <v>0</v>
      </c>
      <c r="BH97" s="58"/>
      <c r="BI97" s="58"/>
      <c r="BJ97" s="58"/>
      <c r="BK97" s="61" t="s">
        <v>130</v>
      </c>
      <c r="BL97" s="103" t="s">
        <v>316</v>
      </c>
      <c r="BM97" s="61">
        <v>2</v>
      </c>
      <c r="BN97" s="104" t="s">
        <v>89</v>
      </c>
      <c r="BO97" s="276"/>
      <c r="BP97" s="103" t="s">
        <v>361</v>
      </c>
      <c r="BQ97" s="102" t="s">
        <v>557</v>
      </c>
      <c r="BR97" s="138"/>
      <c r="BS97" s="138"/>
      <c r="BT97" s="138"/>
    </row>
    <row r="98" spans="1:95" s="105" customFormat="1" ht="56.25">
      <c r="A98" s="104">
        <v>4</v>
      </c>
      <c r="B98" s="126" t="s">
        <v>208</v>
      </c>
      <c r="C98" s="101">
        <f t="shared" si="85"/>
        <v>0.71</v>
      </c>
      <c r="D98" s="63"/>
      <c r="E98" s="1">
        <f t="shared" si="86"/>
        <v>0.71</v>
      </c>
      <c r="F98" s="1">
        <f t="shared" si="87"/>
        <v>0</v>
      </c>
      <c r="G98" s="58">
        <f t="shared" si="51"/>
        <v>0</v>
      </c>
      <c r="H98" s="58"/>
      <c r="I98" s="58"/>
      <c r="J98" s="58"/>
      <c r="K98" s="59"/>
      <c r="L98" s="59"/>
      <c r="M98" s="58">
        <f t="shared" si="52"/>
        <v>0</v>
      </c>
      <c r="N98" s="58"/>
      <c r="O98" s="58"/>
      <c r="P98" s="61"/>
      <c r="Q98" s="58"/>
      <c r="R98" s="58"/>
      <c r="S98" s="58"/>
      <c r="T98" s="58"/>
      <c r="U98" s="58">
        <f t="shared" si="54"/>
        <v>0.71</v>
      </c>
      <c r="V98" s="58"/>
      <c r="W98" s="58"/>
      <c r="X98" s="58"/>
      <c r="Y98" s="58"/>
      <c r="Z98" s="58"/>
      <c r="AA98" s="58"/>
      <c r="AB98" s="58"/>
      <c r="AC98" s="58"/>
      <c r="AD98" s="58">
        <f t="shared" si="88"/>
        <v>0</v>
      </c>
      <c r="AE98" s="59"/>
      <c r="AF98" s="59"/>
      <c r="AG98" s="58"/>
      <c r="AH98" s="58"/>
      <c r="AI98" s="58"/>
      <c r="AJ98" s="58"/>
      <c r="AK98" s="58"/>
      <c r="AL98" s="58"/>
      <c r="AM98" s="58"/>
      <c r="AN98" s="58"/>
      <c r="AO98" s="58"/>
      <c r="AP98" s="58"/>
      <c r="AQ98" s="58"/>
      <c r="AR98" s="58"/>
      <c r="AS98" s="58">
        <v>0</v>
      </c>
      <c r="AT98" s="58"/>
      <c r="AU98" s="58"/>
      <c r="AV98" s="58"/>
      <c r="AW98" s="58"/>
      <c r="AX98" s="59">
        <v>0.71</v>
      </c>
      <c r="AY98" s="58"/>
      <c r="AZ98" s="58"/>
      <c r="BA98" s="58"/>
      <c r="BB98" s="58"/>
      <c r="BC98" s="58"/>
      <c r="BD98" s="58"/>
      <c r="BE98" s="58"/>
      <c r="BF98" s="58"/>
      <c r="BG98" s="1">
        <f t="shared" si="56"/>
        <v>0</v>
      </c>
      <c r="BH98" s="58"/>
      <c r="BI98" s="59"/>
      <c r="BJ98" s="58"/>
      <c r="BK98" s="61" t="s">
        <v>130</v>
      </c>
      <c r="BL98" s="274" t="s">
        <v>398</v>
      </c>
      <c r="BM98" s="61" t="s">
        <v>209</v>
      </c>
      <c r="BN98" s="104" t="s">
        <v>89</v>
      </c>
      <c r="BO98" s="276"/>
      <c r="BP98" s="103" t="s">
        <v>361</v>
      </c>
      <c r="BQ98" s="102" t="s">
        <v>557</v>
      </c>
      <c r="BR98" s="138"/>
      <c r="BS98" s="138"/>
      <c r="BT98" s="138"/>
    </row>
    <row r="99" spans="1:95" s="105" customFormat="1" ht="56.25">
      <c r="A99" s="104">
        <v>5</v>
      </c>
      <c r="B99" s="126" t="s">
        <v>208</v>
      </c>
      <c r="C99" s="101">
        <f t="shared" si="85"/>
        <v>0.8</v>
      </c>
      <c r="D99" s="63"/>
      <c r="E99" s="1">
        <f t="shared" si="86"/>
        <v>0.8</v>
      </c>
      <c r="F99" s="1">
        <f t="shared" si="87"/>
        <v>0.8</v>
      </c>
      <c r="G99" s="58">
        <f t="shared" si="51"/>
        <v>0</v>
      </c>
      <c r="H99" s="58"/>
      <c r="I99" s="58"/>
      <c r="J99" s="58"/>
      <c r="K99" s="59">
        <v>0.8</v>
      </c>
      <c r="L99" s="59"/>
      <c r="M99" s="58">
        <f t="shared" si="52"/>
        <v>0</v>
      </c>
      <c r="N99" s="58"/>
      <c r="O99" s="58"/>
      <c r="P99" s="61"/>
      <c r="Q99" s="58"/>
      <c r="R99" s="58"/>
      <c r="S99" s="58"/>
      <c r="T99" s="58"/>
      <c r="U99" s="58">
        <f t="shared" si="54"/>
        <v>0</v>
      </c>
      <c r="V99" s="58"/>
      <c r="W99" s="58"/>
      <c r="X99" s="58"/>
      <c r="Y99" s="58"/>
      <c r="Z99" s="58"/>
      <c r="AA99" s="58"/>
      <c r="AB99" s="58"/>
      <c r="AC99" s="58"/>
      <c r="AD99" s="58">
        <f t="shared" si="88"/>
        <v>0</v>
      </c>
      <c r="AE99" s="59"/>
      <c r="AF99" s="59"/>
      <c r="AG99" s="58"/>
      <c r="AH99" s="58"/>
      <c r="AI99" s="58"/>
      <c r="AJ99" s="58"/>
      <c r="AK99" s="58"/>
      <c r="AL99" s="58"/>
      <c r="AM99" s="58"/>
      <c r="AN99" s="58"/>
      <c r="AO99" s="58"/>
      <c r="AP99" s="58"/>
      <c r="AQ99" s="58"/>
      <c r="AR99" s="58"/>
      <c r="AS99" s="58">
        <v>0</v>
      </c>
      <c r="AT99" s="58"/>
      <c r="AU99" s="58"/>
      <c r="AV99" s="58"/>
      <c r="AW99" s="58"/>
      <c r="AX99" s="59"/>
      <c r="AY99" s="58"/>
      <c r="AZ99" s="58"/>
      <c r="BA99" s="58"/>
      <c r="BB99" s="58"/>
      <c r="BC99" s="58"/>
      <c r="BD99" s="58"/>
      <c r="BE99" s="58"/>
      <c r="BF99" s="58"/>
      <c r="BG99" s="1">
        <f t="shared" si="56"/>
        <v>0</v>
      </c>
      <c r="BH99" s="58"/>
      <c r="BI99" s="59"/>
      <c r="BJ99" s="58"/>
      <c r="BK99" s="61" t="s">
        <v>130</v>
      </c>
      <c r="BL99" s="103" t="s">
        <v>399</v>
      </c>
      <c r="BM99" s="61"/>
      <c r="BN99" s="104" t="s">
        <v>89</v>
      </c>
      <c r="BO99" s="276"/>
      <c r="BP99" s="103" t="s">
        <v>361</v>
      </c>
      <c r="BQ99" s="102" t="s">
        <v>557</v>
      </c>
      <c r="BR99" s="138"/>
      <c r="BS99" s="138"/>
      <c r="BT99" s="138"/>
    </row>
    <row r="100" spans="1:95" s="119" customFormat="1" ht="56.25">
      <c r="A100" s="104">
        <v>6</v>
      </c>
      <c r="B100" s="126" t="s">
        <v>311</v>
      </c>
      <c r="C100" s="101">
        <v>5</v>
      </c>
      <c r="D100" s="58"/>
      <c r="E100" s="1">
        <f t="shared" si="86"/>
        <v>5</v>
      </c>
      <c r="F100" s="1">
        <f t="shared" si="87"/>
        <v>5</v>
      </c>
      <c r="G100" s="58">
        <f t="shared" si="51"/>
        <v>0</v>
      </c>
      <c r="H100" s="58"/>
      <c r="I100" s="58"/>
      <c r="J100" s="58"/>
      <c r="K100" s="58">
        <v>0.5</v>
      </c>
      <c r="L100" s="58">
        <v>4.5</v>
      </c>
      <c r="M100" s="58">
        <f t="shared" si="52"/>
        <v>0</v>
      </c>
      <c r="N100" s="58"/>
      <c r="O100" s="58"/>
      <c r="P100" s="58"/>
      <c r="Q100" s="58"/>
      <c r="R100" s="58"/>
      <c r="S100" s="58"/>
      <c r="T100" s="58"/>
      <c r="U100" s="58">
        <f t="shared" si="54"/>
        <v>0</v>
      </c>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1">
        <f t="shared" si="56"/>
        <v>0</v>
      </c>
      <c r="BH100" s="58"/>
      <c r="BI100" s="58"/>
      <c r="BJ100" s="58"/>
      <c r="BK100" s="61" t="s">
        <v>130</v>
      </c>
      <c r="BL100" s="103" t="s">
        <v>399</v>
      </c>
      <c r="BM100" s="71" t="s">
        <v>325</v>
      </c>
      <c r="BN100" s="102" t="s">
        <v>89</v>
      </c>
      <c r="BO100" s="102"/>
      <c r="BP100" s="422"/>
      <c r="BQ100" s="102" t="s">
        <v>557</v>
      </c>
      <c r="BR100" s="139"/>
      <c r="BS100" s="139"/>
      <c r="BT100" s="139"/>
    </row>
    <row r="101" spans="1:95" s="2" customFormat="1" ht="37.5">
      <c r="A101" s="16" t="s">
        <v>232</v>
      </c>
      <c r="B101" s="23" t="s">
        <v>28</v>
      </c>
      <c r="C101" s="15">
        <f>SUM(C102:C110)</f>
        <v>49.730000000000004</v>
      </c>
      <c r="D101" s="15">
        <f>SUM(D102:D110)</f>
        <v>22.99</v>
      </c>
      <c r="E101" s="15">
        <f>SUM(E102:E110)</f>
        <v>26.740000000000002</v>
      </c>
      <c r="F101" s="15">
        <f>SUM(F102:F110)</f>
        <v>26.73</v>
      </c>
      <c r="G101" s="58">
        <f t="shared" si="51"/>
        <v>0</v>
      </c>
      <c r="H101" s="15">
        <f>SUM(H102:H110)</f>
        <v>0</v>
      </c>
      <c r="I101" s="15">
        <f>SUM(I102:I110)</f>
        <v>0</v>
      </c>
      <c r="J101" s="15">
        <f>SUM(J102:J110)</f>
        <v>0</v>
      </c>
      <c r="K101" s="15">
        <f>SUM(K102:K110)</f>
        <v>11.33</v>
      </c>
      <c r="L101" s="15">
        <f>SUM(L102:L110)</f>
        <v>15.4</v>
      </c>
      <c r="M101" s="58">
        <f t="shared" si="52"/>
        <v>0</v>
      </c>
      <c r="N101" s="15">
        <f t="shared" ref="N101:T101" si="89">SUM(N102:N110)</f>
        <v>0</v>
      </c>
      <c r="O101" s="15">
        <f t="shared" si="89"/>
        <v>0</v>
      </c>
      <c r="P101" s="15">
        <f t="shared" si="89"/>
        <v>0</v>
      </c>
      <c r="Q101" s="15">
        <f t="shared" si="89"/>
        <v>0</v>
      </c>
      <c r="R101" s="15">
        <f t="shared" si="89"/>
        <v>0</v>
      </c>
      <c r="S101" s="15">
        <f t="shared" si="89"/>
        <v>0</v>
      </c>
      <c r="T101" s="15">
        <f t="shared" si="89"/>
        <v>0</v>
      </c>
      <c r="U101" s="58">
        <f t="shared" si="54"/>
        <v>0</v>
      </c>
      <c r="V101" s="15">
        <f t="shared" ref="V101:BF101" si="90">SUM(V102:V110)</f>
        <v>0</v>
      </c>
      <c r="W101" s="15">
        <f t="shared" si="90"/>
        <v>0</v>
      </c>
      <c r="X101" s="15">
        <f t="shared" si="90"/>
        <v>0</v>
      </c>
      <c r="Y101" s="15">
        <f t="shared" si="90"/>
        <v>0</v>
      </c>
      <c r="Z101" s="15">
        <f t="shared" si="90"/>
        <v>0</v>
      </c>
      <c r="AA101" s="15">
        <f t="shared" si="90"/>
        <v>0</v>
      </c>
      <c r="AB101" s="15">
        <f t="shared" si="90"/>
        <v>0</v>
      </c>
      <c r="AC101" s="15">
        <f t="shared" si="90"/>
        <v>0</v>
      </c>
      <c r="AD101" s="15">
        <f t="shared" si="90"/>
        <v>0</v>
      </c>
      <c r="AE101" s="15">
        <f t="shared" si="90"/>
        <v>0</v>
      </c>
      <c r="AF101" s="15">
        <f t="shared" si="90"/>
        <v>0</v>
      </c>
      <c r="AG101" s="15">
        <f t="shared" si="90"/>
        <v>0</v>
      </c>
      <c r="AH101" s="15">
        <f t="shared" si="90"/>
        <v>0</v>
      </c>
      <c r="AI101" s="15">
        <f t="shared" si="90"/>
        <v>0</v>
      </c>
      <c r="AJ101" s="15">
        <f t="shared" si="90"/>
        <v>0</v>
      </c>
      <c r="AK101" s="15">
        <f t="shared" si="90"/>
        <v>0</v>
      </c>
      <c r="AL101" s="15">
        <f t="shared" si="90"/>
        <v>0</v>
      </c>
      <c r="AM101" s="15">
        <f t="shared" si="90"/>
        <v>0</v>
      </c>
      <c r="AN101" s="15">
        <f t="shared" si="90"/>
        <v>0</v>
      </c>
      <c r="AO101" s="15">
        <f t="shared" si="90"/>
        <v>0</v>
      </c>
      <c r="AP101" s="15">
        <f t="shared" si="90"/>
        <v>0</v>
      </c>
      <c r="AQ101" s="15">
        <f t="shared" si="90"/>
        <v>0</v>
      </c>
      <c r="AR101" s="15">
        <f t="shared" si="90"/>
        <v>0</v>
      </c>
      <c r="AS101" s="15">
        <f t="shared" si="90"/>
        <v>0</v>
      </c>
      <c r="AT101" s="15">
        <f t="shared" si="90"/>
        <v>0</v>
      </c>
      <c r="AU101" s="15">
        <f t="shared" si="90"/>
        <v>0</v>
      </c>
      <c r="AV101" s="15">
        <f t="shared" si="90"/>
        <v>0</v>
      </c>
      <c r="AW101" s="15">
        <f t="shared" si="90"/>
        <v>0</v>
      </c>
      <c r="AX101" s="15">
        <f t="shared" si="90"/>
        <v>0</v>
      </c>
      <c r="AY101" s="15">
        <f t="shared" si="90"/>
        <v>0</v>
      </c>
      <c r="AZ101" s="15">
        <f t="shared" si="90"/>
        <v>0</v>
      </c>
      <c r="BA101" s="15">
        <f t="shared" si="90"/>
        <v>0</v>
      </c>
      <c r="BB101" s="15">
        <f t="shared" si="90"/>
        <v>0</v>
      </c>
      <c r="BC101" s="15">
        <f t="shared" si="90"/>
        <v>0</v>
      </c>
      <c r="BD101" s="15">
        <f t="shared" si="90"/>
        <v>0</v>
      </c>
      <c r="BE101" s="15">
        <f t="shared" si="90"/>
        <v>0</v>
      </c>
      <c r="BF101" s="15">
        <f t="shared" si="90"/>
        <v>0</v>
      </c>
      <c r="BG101" s="1">
        <f t="shared" si="56"/>
        <v>0.01</v>
      </c>
      <c r="BH101" s="15">
        <f>SUM(BH102:BH110)</f>
        <v>0</v>
      </c>
      <c r="BI101" s="15">
        <f>SUM(BI102:BI110)</f>
        <v>0.01</v>
      </c>
      <c r="BJ101" s="15">
        <f>SUM(BJ102:BJ110)</f>
        <v>0</v>
      </c>
      <c r="BK101" s="9"/>
      <c r="BL101" s="9"/>
      <c r="BM101" s="87"/>
      <c r="BN101" s="16"/>
      <c r="BO101" s="86"/>
      <c r="BP101" s="39"/>
      <c r="BQ101" s="86"/>
      <c r="BR101" s="135"/>
      <c r="BS101" s="135"/>
      <c r="BT101" s="135"/>
      <c r="BU101" s="55"/>
      <c r="BV101" s="55"/>
      <c r="BW101" s="55"/>
      <c r="BX101" s="55"/>
      <c r="BY101" s="55"/>
      <c r="BZ101" s="55"/>
      <c r="CA101" s="55"/>
      <c r="CB101" s="55"/>
      <c r="CC101" s="55"/>
      <c r="CD101" s="55"/>
      <c r="CE101" s="55"/>
      <c r="CF101" s="55"/>
      <c r="CG101" s="55"/>
      <c r="CH101" s="55"/>
      <c r="CI101" s="55"/>
      <c r="CJ101" s="55"/>
      <c r="CK101" s="55"/>
      <c r="CL101" s="55"/>
      <c r="CM101" s="55"/>
      <c r="CN101" s="55"/>
      <c r="CO101" s="55"/>
      <c r="CP101" s="55"/>
      <c r="CQ101" s="55"/>
    </row>
    <row r="102" spans="1:95" s="105" customFormat="1" ht="131.25">
      <c r="A102" s="104">
        <v>1</v>
      </c>
      <c r="B102" s="125" t="s">
        <v>218</v>
      </c>
      <c r="C102" s="101">
        <f t="shared" ref="C102:C110" si="91">D102+E102</f>
        <v>2.73</v>
      </c>
      <c r="D102" s="58">
        <v>1</v>
      </c>
      <c r="E102" s="1">
        <f t="shared" ref="E102:E110" si="92">F102+U102+BG102</f>
        <v>1.73</v>
      </c>
      <c r="F102" s="1">
        <f t="shared" ref="F102:F110" si="93">G102+K102+L102+M102+R102+S102+T102</f>
        <v>1.73</v>
      </c>
      <c r="G102" s="58">
        <f t="shared" si="51"/>
        <v>0</v>
      </c>
      <c r="H102" s="58"/>
      <c r="I102" s="58"/>
      <c r="J102" s="58"/>
      <c r="K102" s="58">
        <v>1.73</v>
      </c>
      <c r="L102" s="58"/>
      <c r="M102" s="58">
        <f t="shared" si="52"/>
        <v>0</v>
      </c>
      <c r="N102" s="58"/>
      <c r="O102" s="58"/>
      <c r="P102" s="58"/>
      <c r="Q102" s="58"/>
      <c r="R102" s="58"/>
      <c r="S102" s="58"/>
      <c r="T102" s="58"/>
      <c r="U102" s="58">
        <f t="shared" si="54"/>
        <v>0</v>
      </c>
      <c r="V102" s="58"/>
      <c r="W102" s="58"/>
      <c r="X102" s="58"/>
      <c r="Y102" s="58"/>
      <c r="Z102" s="58"/>
      <c r="AA102" s="58"/>
      <c r="AB102" s="58"/>
      <c r="AC102" s="58"/>
      <c r="AD102" s="58">
        <f t="shared" ref="AD102:AD110" si="94">SUM(AE102:AT102)</f>
        <v>0</v>
      </c>
      <c r="AE102" s="58"/>
      <c r="AF102" s="58"/>
      <c r="AG102" s="58"/>
      <c r="AH102" s="58"/>
      <c r="AI102" s="58"/>
      <c r="AJ102" s="58"/>
      <c r="AK102" s="58"/>
      <c r="AL102" s="58"/>
      <c r="AM102" s="58"/>
      <c r="AN102" s="58"/>
      <c r="AO102" s="58"/>
      <c r="AP102" s="58"/>
      <c r="AQ102" s="58"/>
      <c r="AR102" s="58"/>
      <c r="AS102" s="58">
        <v>0</v>
      </c>
      <c r="AT102" s="58"/>
      <c r="AU102" s="58"/>
      <c r="AV102" s="58"/>
      <c r="AW102" s="58"/>
      <c r="AX102" s="58"/>
      <c r="AY102" s="58"/>
      <c r="AZ102" s="58"/>
      <c r="BA102" s="58"/>
      <c r="BB102" s="58"/>
      <c r="BC102" s="58"/>
      <c r="BD102" s="58"/>
      <c r="BE102" s="58"/>
      <c r="BF102" s="58"/>
      <c r="BG102" s="1">
        <f t="shared" si="56"/>
        <v>0</v>
      </c>
      <c r="BH102" s="58"/>
      <c r="BI102" s="58"/>
      <c r="BJ102" s="58"/>
      <c r="BK102" s="61" t="s">
        <v>130</v>
      </c>
      <c r="BL102" s="103" t="s">
        <v>131</v>
      </c>
      <c r="BM102" s="61" t="s">
        <v>216</v>
      </c>
      <c r="BN102" s="104" t="s">
        <v>481</v>
      </c>
      <c r="BO102" s="134" t="s">
        <v>370</v>
      </c>
      <c r="BP102" s="103" t="s">
        <v>363</v>
      </c>
      <c r="BQ102" s="102" t="s">
        <v>558</v>
      </c>
      <c r="BR102" s="138"/>
      <c r="BS102" s="138"/>
      <c r="BT102" s="138"/>
    </row>
    <row r="103" spans="1:95" s="110" customFormat="1" ht="75">
      <c r="A103" s="104">
        <v>2</v>
      </c>
      <c r="B103" s="125" t="s">
        <v>219</v>
      </c>
      <c r="C103" s="108">
        <f t="shared" si="91"/>
        <v>2.5</v>
      </c>
      <c r="D103" s="58">
        <v>2.29</v>
      </c>
      <c r="E103" s="1">
        <f t="shared" si="92"/>
        <v>0.21000000000000002</v>
      </c>
      <c r="F103" s="1">
        <f t="shared" si="93"/>
        <v>0.2</v>
      </c>
      <c r="G103" s="58">
        <f t="shared" si="51"/>
        <v>0</v>
      </c>
      <c r="H103" s="58"/>
      <c r="I103" s="58"/>
      <c r="J103" s="58"/>
      <c r="K103" s="58">
        <v>0.1</v>
      </c>
      <c r="L103" s="58">
        <v>0.1</v>
      </c>
      <c r="M103" s="58">
        <f t="shared" si="52"/>
        <v>0</v>
      </c>
      <c r="N103" s="58"/>
      <c r="O103" s="58"/>
      <c r="P103" s="58"/>
      <c r="Q103" s="58"/>
      <c r="R103" s="58"/>
      <c r="S103" s="58"/>
      <c r="T103" s="58"/>
      <c r="U103" s="58">
        <f t="shared" si="54"/>
        <v>0</v>
      </c>
      <c r="V103" s="58"/>
      <c r="W103" s="58"/>
      <c r="X103" s="58"/>
      <c r="Y103" s="58"/>
      <c r="Z103" s="58"/>
      <c r="AA103" s="58"/>
      <c r="AB103" s="58"/>
      <c r="AC103" s="58"/>
      <c r="AD103" s="58">
        <f t="shared" si="94"/>
        <v>0</v>
      </c>
      <c r="AE103" s="58"/>
      <c r="AF103" s="58"/>
      <c r="AG103" s="58"/>
      <c r="AH103" s="58"/>
      <c r="AI103" s="58"/>
      <c r="AJ103" s="58"/>
      <c r="AK103" s="58"/>
      <c r="AL103" s="58"/>
      <c r="AM103" s="58"/>
      <c r="AN103" s="58"/>
      <c r="AO103" s="58"/>
      <c r="AP103" s="58"/>
      <c r="AQ103" s="58"/>
      <c r="AR103" s="58"/>
      <c r="AS103" s="58">
        <v>0</v>
      </c>
      <c r="AT103" s="58"/>
      <c r="AU103" s="58"/>
      <c r="AV103" s="58"/>
      <c r="AW103" s="58"/>
      <c r="AX103" s="58"/>
      <c r="AY103" s="58"/>
      <c r="AZ103" s="58"/>
      <c r="BA103" s="58"/>
      <c r="BB103" s="58"/>
      <c r="BC103" s="58"/>
      <c r="BD103" s="58"/>
      <c r="BE103" s="58"/>
      <c r="BF103" s="58"/>
      <c r="BG103" s="1">
        <f t="shared" si="56"/>
        <v>0.01</v>
      </c>
      <c r="BH103" s="58"/>
      <c r="BI103" s="58">
        <v>0.01</v>
      </c>
      <c r="BJ103" s="58"/>
      <c r="BK103" s="61" t="s">
        <v>130</v>
      </c>
      <c r="BL103" s="103" t="s">
        <v>131</v>
      </c>
      <c r="BM103" s="61" t="s">
        <v>216</v>
      </c>
      <c r="BN103" s="104" t="s">
        <v>481</v>
      </c>
      <c r="BO103" s="134" t="s">
        <v>370</v>
      </c>
      <c r="BP103" s="103" t="s">
        <v>363</v>
      </c>
      <c r="BQ103" s="102" t="s">
        <v>558</v>
      </c>
      <c r="BR103" s="141"/>
      <c r="BS103" s="141"/>
      <c r="BT103" s="141"/>
    </row>
    <row r="104" spans="1:95" s="105" customFormat="1" ht="66.599999999999994" customHeight="1">
      <c r="A104" s="104">
        <v>3</v>
      </c>
      <c r="B104" s="126" t="s">
        <v>484</v>
      </c>
      <c r="C104" s="101">
        <f t="shared" si="91"/>
        <v>5</v>
      </c>
      <c r="D104" s="58">
        <v>4.5</v>
      </c>
      <c r="E104" s="58">
        <f t="shared" si="92"/>
        <v>0.5</v>
      </c>
      <c r="F104" s="58">
        <f t="shared" si="93"/>
        <v>0.5</v>
      </c>
      <c r="G104" s="58">
        <f t="shared" ref="G104:G119" si="95">H104+I104+J104</f>
        <v>0</v>
      </c>
      <c r="H104" s="58"/>
      <c r="I104" s="58"/>
      <c r="J104" s="58"/>
      <c r="K104" s="58">
        <v>0.5</v>
      </c>
      <c r="L104" s="58"/>
      <c r="M104" s="58">
        <f t="shared" ref="M104:M119" si="96">+N104+O104+P104</f>
        <v>0</v>
      </c>
      <c r="N104" s="58"/>
      <c r="O104" s="58"/>
      <c r="P104" s="58"/>
      <c r="Q104" s="58"/>
      <c r="R104" s="58"/>
      <c r="S104" s="58"/>
      <c r="T104" s="58"/>
      <c r="U104" s="58">
        <f t="shared" ref="U104:U119" si="97">V104+W104+X104+Y104+Z104+AA104+AB104+AC104+AD104+AU104+AV104+AW104+AX104+AY104+AZ104+BA104+BB104+BC104+BD104+BE104+BF104</f>
        <v>0</v>
      </c>
      <c r="V104" s="58"/>
      <c r="W104" s="58"/>
      <c r="X104" s="58"/>
      <c r="Y104" s="58"/>
      <c r="Z104" s="58"/>
      <c r="AA104" s="58"/>
      <c r="AB104" s="58"/>
      <c r="AC104" s="58"/>
      <c r="AD104" s="58">
        <f t="shared" si="94"/>
        <v>0</v>
      </c>
      <c r="AE104" s="58"/>
      <c r="AF104" s="58"/>
      <c r="AG104" s="58"/>
      <c r="AH104" s="58"/>
      <c r="AI104" s="58"/>
      <c r="AJ104" s="58"/>
      <c r="AK104" s="58"/>
      <c r="AL104" s="58"/>
      <c r="AM104" s="58"/>
      <c r="AN104" s="58"/>
      <c r="AO104" s="58"/>
      <c r="AP104" s="58"/>
      <c r="AQ104" s="58"/>
      <c r="AR104" s="58"/>
      <c r="AS104" s="58">
        <v>0</v>
      </c>
      <c r="AT104" s="58"/>
      <c r="AU104" s="58"/>
      <c r="AV104" s="58"/>
      <c r="AW104" s="58"/>
      <c r="AX104" s="58"/>
      <c r="AY104" s="58"/>
      <c r="AZ104" s="58"/>
      <c r="BA104" s="58"/>
      <c r="BB104" s="58"/>
      <c r="BC104" s="58"/>
      <c r="BD104" s="58"/>
      <c r="BE104" s="58"/>
      <c r="BF104" s="58"/>
      <c r="BG104" s="58">
        <f t="shared" ref="BG104:BG119" si="98">BH104+BI104+BJ104</f>
        <v>0</v>
      </c>
      <c r="BH104" s="58"/>
      <c r="BI104" s="58"/>
      <c r="BJ104" s="58"/>
      <c r="BK104" s="61" t="s">
        <v>130</v>
      </c>
      <c r="BL104" s="103" t="s">
        <v>131</v>
      </c>
      <c r="BM104" s="61" t="s">
        <v>216</v>
      </c>
      <c r="BN104" s="104" t="s">
        <v>481</v>
      </c>
      <c r="BO104" s="276"/>
      <c r="BP104" s="103" t="s">
        <v>363</v>
      </c>
      <c r="BQ104" s="102" t="s">
        <v>557</v>
      </c>
      <c r="BR104" s="138"/>
      <c r="BS104" s="138"/>
      <c r="BT104" s="138"/>
    </row>
    <row r="105" spans="1:95" s="105" customFormat="1" ht="110.45" customHeight="1">
      <c r="A105" s="104">
        <v>4</v>
      </c>
      <c r="B105" s="145" t="s">
        <v>620</v>
      </c>
      <c r="C105" s="101">
        <f t="shared" si="91"/>
        <v>1.7</v>
      </c>
      <c r="D105" s="58">
        <v>1</v>
      </c>
      <c r="E105" s="1">
        <f t="shared" si="92"/>
        <v>0.7</v>
      </c>
      <c r="F105" s="1">
        <f t="shared" si="93"/>
        <v>0.7</v>
      </c>
      <c r="G105" s="58">
        <f t="shared" si="95"/>
        <v>0</v>
      </c>
      <c r="H105" s="58"/>
      <c r="I105" s="58"/>
      <c r="J105" s="58"/>
      <c r="K105" s="58">
        <v>0.3</v>
      </c>
      <c r="L105" s="58">
        <v>0.4</v>
      </c>
      <c r="M105" s="58">
        <f t="shared" si="96"/>
        <v>0</v>
      </c>
      <c r="N105" s="58"/>
      <c r="O105" s="58"/>
      <c r="P105" s="58"/>
      <c r="Q105" s="58"/>
      <c r="R105" s="58"/>
      <c r="S105" s="58"/>
      <c r="T105" s="58"/>
      <c r="U105" s="58">
        <f t="shared" si="97"/>
        <v>0</v>
      </c>
      <c r="V105" s="58"/>
      <c r="W105" s="58"/>
      <c r="X105" s="58"/>
      <c r="Y105" s="58"/>
      <c r="Z105" s="58"/>
      <c r="AA105" s="58"/>
      <c r="AB105" s="58"/>
      <c r="AC105" s="58"/>
      <c r="AD105" s="58">
        <f t="shared" si="94"/>
        <v>0</v>
      </c>
      <c r="AE105" s="58"/>
      <c r="AF105" s="58"/>
      <c r="AG105" s="58"/>
      <c r="AH105" s="58"/>
      <c r="AI105" s="58"/>
      <c r="AJ105" s="58"/>
      <c r="AK105" s="58"/>
      <c r="AL105" s="58"/>
      <c r="AM105" s="58"/>
      <c r="AN105" s="58"/>
      <c r="AO105" s="58"/>
      <c r="AP105" s="58"/>
      <c r="AQ105" s="58"/>
      <c r="AR105" s="58"/>
      <c r="AS105" s="58">
        <v>0</v>
      </c>
      <c r="AT105" s="58"/>
      <c r="AU105" s="58"/>
      <c r="AV105" s="58"/>
      <c r="AW105" s="58"/>
      <c r="AX105" s="58"/>
      <c r="AY105" s="58"/>
      <c r="AZ105" s="58"/>
      <c r="BA105" s="58"/>
      <c r="BB105" s="58"/>
      <c r="BC105" s="58"/>
      <c r="BD105" s="58"/>
      <c r="BE105" s="58"/>
      <c r="BF105" s="58"/>
      <c r="BG105" s="1">
        <f t="shared" si="98"/>
        <v>0</v>
      </c>
      <c r="BH105" s="58"/>
      <c r="BI105" s="58"/>
      <c r="BJ105" s="58"/>
      <c r="BK105" s="61" t="s">
        <v>130</v>
      </c>
      <c r="BL105" s="103" t="s">
        <v>131</v>
      </c>
      <c r="BM105" s="61"/>
      <c r="BN105" s="104" t="s">
        <v>481</v>
      </c>
      <c r="BO105" s="134" t="s">
        <v>369</v>
      </c>
      <c r="BP105" s="103" t="s">
        <v>363</v>
      </c>
      <c r="BQ105" s="102" t="s">
        <v>558</v>
      </c>
      <c r="BR105" s="138" t="s">
        <v>596</v>
      </c>
      <c r="BS105" s="138"/>
      <c r="BT105" s="138"/>
      <c r="CG105" s="105" t="s">
        <v>597</v>
      </c>
    </row>
    <row r="106" spans="1:95" s="105" customFormat="1" ht="67.900000000000006" customHeight="1">
      <c r="A106" s="104">
        <v>6</v>
      </c>
      <c r="B106" s="145" t="s">
        <v>485</v>
      </c>
      <c r="C106" s="101">
        <f t="shared" si="91"/>
        <v>3.1</v>
      </c>
      <c r="D106" s="58"/>
      <c r="E106" s="1">
        <f t="shared" si="92"/>
        <v>3.1</v>
      </c>
      <c r="F106" s="1">
        <f t="shared" si="93"/>
        <v>3.1</v>
      </c>
      <c r="G106" s="58">
        <f t="shared" si="95"/>
        <v>0</v>
      </c>
      <c r="H106" s="58"/>
      <c r="I106" s="58"/>
      <c r="J106" s="58"/>
      <c r="K106" s="58">
        <v>2.7</v>
      </c>
      <c r="L106" s="58">
        <v>0.4</v>
      </c>
      <c r="M106" s="58">
        <f t="shared" si="96"/>
        <v>0</v>
      </c>
      <c r="N106" s="58"/>
      <c r="O106" s="58"/>
      <c r="P106" s="58"/>
      <c r="Q106" s="58"/>
      <c r="R106" s="58"/>
      <c r="S106" s="58"/>
      <c r="T106" s="58"/>
      <c r="U106" s="58">
        <f t="shared" si="97"/>
        <v>0</v>
      </c>
      <c r="V106" s="58"/>
      <c r="W106" s="58"/>
      <c r="X106" s="58"/>
      <c r="Y106" s="58"/>
      <c r="Z106" s="58"/>
      <c r="AA106" s="58"/>
      <c r="AB106" s="58"/>
      <c r="AC106" s="58"/>
      <c r="AD106" s="58">
        <f t="shared" si="94"/>
        <v>0</v>
      </c>
      <c r="AE106" s="58"/>
      <c r="AF106" s="58"/>
      <c r="AG106" s="58"/>
      <c r="AH106" s="58"/>
      <c r="AI106" s="58"/>
      <c r="AJ106" s="58"/>
      <c r="AK106" s="58"/>
      <c r="AL106" s="58"/>
      <c r="AM106" s="58"/>
      <c r="AN106" s="58"/>
      <c r="AO106" s="58"/>
      <c r="AP106" s="58"/>
      <c r="AQ106" s="58"/>
      <c r="AR106" s="58"/>
      <c r="AS106" s="58">
        <v>0</v>
      </c>
      <c r="AT106" s="58"/>
      <c r="AU106" s="58"/>
      <c r="AV106" s="58"/>
      <c r="AW106" s="58"/>
      <c r="AX106" s="58"/>
      <c r="AY106" s="58"/>
      <c r="AZ106" s="58"/>
      <c r="BA106" s="58"/>
      <c r="BB106" s="58"/>
      <c r="BC106" s="58"/>
      <c r="BD106" s="58"/>
      <c r="BE106" s="58"/>
      <c r="BF106" s="58"/>
      <c r="BG106" s="1">
        <f t="shared" si="98"/>
        <v>0</v>
      </c>
      <c r="BH106" s="58"/>
      <c r="BI106" s="58"/>
      <c r="BJ106" s="58"/>
      <c r="BK106" s="61" t="s">
        <v>130</v>
      </c>
      <c r="BL106" s="103" t="s">
        <v>396</v>
      </c>
      <c r="BM106" s="61" t="s">
        <v>220</v>
      </c>
      <c r="BN106" s="104" t="s">
        <v>91</v>
      </c>
      <c r="BO106" s="134" t="s">
        <v>369</v>
      </c>
      <c r="BP106" s="103" t="s">
        <v>363</v>
      </c>
      <c r="BQ106" s="102" t="s">
        <v>558</v>
      </c>
      <c r="BR106" s="138"/>
      <c r="BS106" s="138"/>
      <c r="BT106" s="138"/>
    </row>
    <row r="107" spans="1:95" s="105" customFormat="1" ht="63.6" customHeight="1">
      <c r="A107" s="104">
        <v>7</v>
      </c>
      <c r="B107" s="126" t="s">
        <v>221</v>
      </c>
      <c r="C107" s="101">
        <f t="shared" si="91"/>
        <v>5.7</v>
      </c>
      <c r="D107" s="58">
        <v>5.7</v>
      </c>
      <c r="E107" s="58">
        <f t="shared" si="92"/>
        <v>0</v>
      </c>
      <c r="F107" s="58">
        <f t="shared" si="93"/>
        <v>0</v>
      </c>
      <c r="G107" s="58">
        <f t="shared" si="95"/>
        <v>0</v>
      </c>
      <c r="H107" s="58"/>
      <c r="I107" s="58"/>
      <c r="J107" s="58"/>
      <c r="K107" s="58"/>
      <c r="L107" s="58"/>
      <c r="M107" s="58">
        <f t="shared" si="96"/>
        <v>0</v>
      </c>
      <c r="N107" s="58"/>
      <c r="O107" s="58"/>
      <c r="P107" s="58"/>
      <c r="Q107" s="58"/>
      <c r="R107" s="58"/>
      <c r="S107" s="58"/>
      <c r="T107" s="58"/>
      <c r="U107" s="58">
        <f t="shared" si="97"/>
        <v>0</v>
      </c>
      <c r="V107" s="58"/>
      <c r="W107" s="58"/>
      <c r="X107" s="58"/>
      <c r="Y107" s="58"/>
      <c r="Z107" s="58"/>
      <c r="AA107" s="58"/>
      <c r="AB107" s="58"/>
      <c r="AC107" s="58"/>
      <c r="AD107" s="58">
        <f t="shared" si="94"/>
        <v>0</v>
      </c>
      <c r="AE107" s="58"/>
      <c r="AF107" s="58"/>
      <c r="AG107" s="58"/>
      <c r="AH107" s="58"/>
      <c r="AI107" s="58"/>
      <c r="AJ107" s="58"/>
      <c r="AK107" s="58"/>
      <c r="AL107" s="58"/>
      <c r="AM107" s="58"/>
      <c r="AN107" s="58"/>
      <c r="AO107" s="58"/>
      <c r="AP107" s="58"/>
      <c r="AQ107" s="58"/>
      <c r="AR107" s="58"/>
      <c r="AS107" s="58">
        <v>0</v>
      </c>
      <c r="AT107" s="58"/>
      <c r="AU107" s="58"/>
      <c r="AV107" s="58"/>
      <c r="AW107" s="58"/>
      <c r="AX107" s="58"/>
      <c r="AY107" s="58"/>
      <c r="AZ107" s="58"/>
      <c r="BA107" s="58"/>
      <c r="BB107" s="58"/>
      <c r="BC107" s="58"/>
      <c r="BD107" s="58"/>
      <c r="BE107" s="58"/>
      <c r="BF107" s="58"/>
      <c r="BG107" s="58">
        <f t="shared" si="98"/>
        <v>0</v>
      </c>
      <c r="BH107" s="58"/>
      <c r="BI107" s="58"/>
      <c r="BJ107" s="58"/>
      <c r="BK107" s="61" t="s">
        <v>130</v>
      </c>
      <c r="BL107" s="103" t="s">
        <v>316</v>
      </c>
      <c r="BM107" s="61" t="s">
        <v>222</v>
      </c>
      <c r="BN107" s="104" t="s">
        <v>481</v>
      </c>
      <c r="BO107" s="276"/>
      <c r="BP107" s="103" t="s">
        <v>364</v>
      </c>
      <c r="BQ107" s="102" t="s">
        <v>557</v>
      </c>
      <c r="BR107" s="138"/>
      <c r="BS107" s="138"/>
      <c r="BT107" s="138"/>
    </row>
    <row r="108" spans="1:95" s="105" customFormat="1" ht="56.25">
      <c r="A108" s="104">
        <v>8</v>
      </c>
      <c r="B108" s="126" t="s">
        <v>223</v>
      </c>
      <c r="C108" s="101">
        <f t="shared" si="91"/>
        <v>3.5</v>
      </c>
      <c r="D108" s="63"/>
      <c r="E108" s="58">
        <f t="shared" si="92"/>
        <v>3.5</v>
      </c>
      <c r="F108" s="58">
        <f t="shared" si="93"/>
        <v>3.5</v>
      </c>
      <c r="G108" s="58">
        <f t="shared" si="95"/>
        <v>0</v>
      </c>
      <c r="H108" s="58"/>
      <c r="I108" s="58"/>
      <c r="J108" s="58"/>
      <c r="K108" s="58"/>
      <c r="L108" s="58">
        <v>3.5</v>
      </c>
      <c r="M108" s="58">
        <f t="shared" si="96"/>
        <v>0</v>
      </c>
      <c r="N108" s="58"/>
      <c r="O108" s="58"/>
      <c r="P108" s="58"/>
      <c r="Q108" s="58"/>
      <c r="R108" s="58"/>
      <c r="S108" s="58"/>
      <c r="T108" s="58"/>
      <c r="U108" s="58">
        <f t="shared" si="97"/>
        <v>0</v>
      </c>
      <c r="V108" s="58"/>
      <c r="W108" s="58"/>
      <c r="X108" s="58"/>
      <c r="Y108" s="58"/>
      <c r="Z108" s="58"/>
      <c r="AA108" s="58"/>
      <c r="AB108" s="58"/>
      <c r="AC108" s="58"/>
      <c r="AD108" s="58">
        <f t="shared" si="94"/>
        <v>0</v>
      </c>
      <c r="AE108" s="58"/>
      <c r="AF108" s="58"/>
      <c r="AG108" s="58"/>
      <c r="AH108" s="58"/>
      <c r="AI108" s="58"/>
      <c r="AJ108" s="58"/>
      <c r="AK108" s="58"/>
      <c r="AL108" s="58"/>
      <c r="AM108" s="58"/>
      <c r="AN108" s="58"/>
      <c r="AO108" s="58"/>
      <c r="AP108" s="58"/>
      <c r="AQ108" s="58"/>
      <c r="AR108" s="58"/>
      <c r="AS108" s="58">
        <v>0</v>
      </c>
      <c r="AT108" s="58"/>
      <c r="AU108" s="58"/>
      <c r="AV108" s="58"/>
      <c r="AW108" s="58"/>
      <c r="AX108" s="58"/>
      <c r="AY108" s="58"/>
      <c r="AZ108" s="58"/>
      <c r="BA108" s="58"/>
      <c r="BB108" s="58"/>
      <c r="BC108" s="58"/>
      <c r="BD108" s="58"/>
      <c r="BE108" s="58"/>
      <c r="BF108" s="58"/>
      <c r="BG108" s="58">
        <f t="shared" si="98"/>
        <v>0</v>
      </c>
      <c r="BH108" s="58"/>
      <c r="BI108" s="58"/>
      <c r="BJ108" s="58"/>
      <c r="BK108" s="61" t="s">
        <v>130</v>
      </c>
      <c r="BL108" s="103" t="s">
        <v>397</v>
      </c>
      <c r="BM108" s="61" t="s">
        <v>224</v>
      </c>
      <c r="BN108" s="104" t="s">
        <v>481</v>
      </c>
      <c r="BO108" s="276"/>
      <c r="BP108" s="103" t="s">
        <v>364</v>
      </c>
      <c r="BQ108" s="102" t="s">
        <v>557</v>
      </c>
      <c r="BR108" s="138"/>
      <c r="BS108" s="138"/>
      <c r="BT108" s="138"/>
    </row>
    <row r="109" spans="1:95" s="105" customFormat="1" ht="56.25">
      <c r="A109" s="104">
        <v>9</v>
      </c>
      <c r="B109" s="126" t="s">
        <v>415</v>
      </c>
      <c r="C109" s="101">
        <f t="shared" si="91"/>
        <v>11</v>
      </c>
      <c r="D109" s="63"/>
      <c r="E109" s="58">
        <f t="shared" si="92"/>
        <v>11</v>
      </c>
      <c r="F109" s="58">
        <f t="shared" si="93"/>
        <v>11</v>
      </c>
      <c r="G109" s="58">
        <f t="shared" si="95"/>
        <v>0</v>
      </c>
      <c r="H109" s="58"/>
      <c r="I109" s="58"/>
      <c r="J109" s="58"/>
      <c r="K109" s="58"/>
      <c r="L109" s="58">
        <v>11</v>
      </c>
      <c r="M109" s="58">
        <f t="shared" si="96"/>
        <v>0</v>
      </c>
      <c r="N109" s="58"/>
      <c r="O109" s="58"/>
      <c r="P109" s="58"/>
      <c r="Q109" s="58"/>
      <c r="R109" s="58"/>
      <c r="S109" s="58"/>
      <c r="T109" s="58"/>
      <c r="U109" s="58">
        <f t="shared" si="97"/>
        <v>0</v>
      </c>
      <c r="V109" s="58"/>
      <c r="W109" s="58"/>
      <c r="X109" s="58"/>
      <c r="Y109" s="58"/>
      <c r="Z109" s="58"/>
      <c r="AA109" s="58"/>
      <c r="AB109" s="58"/>
      <c r="AC109" s="58"/>
      <c r="AD109" s="58">
        <f t="shared" si="94"/>
        <v>0</v>
      </c>
      <c r="AE109" s="58"/>
      <c r="AF109" s="58"/>
      <c r="AG109" s="58"/>
      <c r="AH109" s="58"/>
      <c r="AI109" s="58"/>
      <c r="AJ109" s="58"/>
      <c r="AK109" s="58"/>
      <c r="AL109" s="58"/>
      <c r="AM109" s="58"/>
      <c r="AN109" s="58"/>
      <c r="AO109" s="58"/>
      <c r="AP109" s="58"/>
      <c r="AQ109" s="58"/>
      <c r="AR109" s="58"/>
      <c r="AS109" s="58">
        <v>0</v>
      </c>
      <c r="AT109" s="58"/>
      <c r="AU109" s="58"/>
      <c r="AV109" s="58"/>
      <c r="AW109" s="58"/>
      <c r="AX109" s="58"/>
      <c r="AY109" s="58"/>
      <c r="AZ109" s="58"/>
      <c r="BA109" s="58"/>
      <c r="BB109" s="58"/>
      <c r="BC109" s="58"/>
      <c r="BD109" s="58"/>
      <c r="BE109" s="58"/>
      <c r="BF109" s="58"/>
      <c r="BG109" s="58">
        <f t="shared" si="98"/>
        <v>0</v>
      </c>
      <c r="BH109" s="58"/>
      <c r="BI109" s="58"/>
      <c r="BJ109" s="58"/>
      <c r="BK109" s="61" t="s">
        <v>130</v>
      </c>
      <c r="BL109" s="103" t="s">
        <v>397</v>
      </c>
      <c r="BM109" s="61" t="s">
        <v>224</v>
      </c>
      <c r="BN109" s="104" t="s">
        <v>481</v>
      </c>
      <c r="BO109" s="276"/>
      <c r="BP109" s="103" t="s">
        <v>364</v>
      </c>
      <c r="BQ109" s="102" t="s">
        <v>557</v>
      </c>
      <c r="BR109" s="138"/>
      <c r="BS109" s="138"/>
      <c r="BT109" s="138"/>
    </row>
    <row r="110" spans="1:95" s="105" customFormat="1" ht="75">
      <c r="A110" s="104">
        <v>10</v>
      </c>
      <c r="B110" s="126" t="s">
        <v>393</v>
      </c>
      <c r="C110" s="101">
        <f t="shared" si="91"/>
        <v>14.5</v>
      </c>
      <c r="D110" s="63">
        <v>8.5</v>
      </c>
      <c r="E110" s="58">
        <f t="shared" si="92"/>
        <v>6</v>
      </c>
      <c r="F110" s="58">
        <f t="shared" si="93"/>
        <v>6</v>
      </c>
      <c r="G110" s="58">
        <f t="shared" si="95"/>
        <v>0</v>
      </c>
      <c r="H110" s="58"/>
      <c r="I110" s="58"/>
      <c r="J110" s="58"/>
      <c r="K110" s="58">
        <v>6</v>
      </c>
      <c r="L110" s="58"/>
      <c r="M110" s="58">
        <f t="shared" si="96"/>
        <v>0</v>
      </c>
      <c r="N110" s="58"/>
      <c r="O110" s="58"/>
      <c r="P110" s="58"/>
      <c r="Q110" s="58"/>
      <c r="R110" s="58"/>
      <c r="S110" s="58"/>
      <c r="T110" s="58"/>
      <c r="U110" s="58">
        <f t="shared" si="97"/>
        <v>0</v>
      </c>
      <c r="V110" s="58"/>
      <c r="W110" s="58"/>
      <c r="X110" s="58"/>
      <c r="Y110" s="58"/>
      <c r="Z110" s="58"/>
      <c r="AA110" s="58"/>
      <c r="AB110" s="58"/>
      <c r="AC110" s="58"/>
      <c r="AD110" s="58">
        <f t="shared" si="94"/>
        <v>0</v>
      </c>
      <c r="AE110" s="58"/>
      <c r="AF110" s="58"/>
      <c r="AG110" s="58"/>
      <c r="AH110" s="58"/>
      <c r="AI110" s="58"/>
      <c r="AJ110" s="58"/>
      <c r="AK110" s="58"/>
      <c r="AL110" s="58"/>
      <c r="AM110" s="58"/>
      <c r="AN110" s="58"/>
      <c r="AO110" s="58"/>
      <c r="AP110" s="58"/>
      <c r="AQ110" s="58"/>
      <c r="AR110" s="58"/>
      <c r="AS110" s="58">
        <v>0</v>
      </c>
      <c r="AT110" s="58"/>
      <c r="AU110" s="58"/>
      <c r="AV110" s="58"/>
      <c r="AW110" s="58"/>
      <c r="AX110" s="58"/>
      <c r="AY110" s="58"/>
      <c r="AZ110" s="58"/>
      <c r="BA110" s="58"/>
      <c r="BB110" s="58"/>
      <c r="BC110" s="58"/>
      <c r="BD110" s="58"/>
      <c r="BE110" s="58"/>
      <c r="BF110" s="58"/>
      <c r="BG110" s="58">
        <f t="shared" si="98"/>
        <v>0</v>
      </c>
      <c r="BH110" s="58"/>
      <c r="BI110" s="58"/>
      <c r="BJ110" s="58"/>
      <c r="BK110" s="61" t="s">
        <v>130</v>
      </c>
      <c r="BL110" s="103" t="s">
        <v>397</v>
      </c>
      <c r="BM110" s="61" t="s">
        <v>224</v>
      </c>
      <c r="BN110" s="104" t="s">
        <v>481</v>
      </c>
      <c r="BO110" s="276"/>
      <c r="BP110" s="103" t="s">
        <v>364</v>
      </c>
      <c r="BQ110" s="102" t="s">
        <v>557</v>
      </c>
      <c r="BR110" s="138"/>
      <c r="BS110" s="138"/>
      <c r="BT110" s="138"/>
    </row>
    <row r="111" spans="1:95" s="3" customFormat="1">
      <c r="A111" s="16" t="s">
        <v>196</v>
      </c>
      <c r="B111" s="23" t="s">
        <v>463</v>
      </c>
      <c r="C111" s="31">
        <f>D111+E111</f>
        <v>192.61</v>
      </c>
      <c r="D111" s="31">
        <f t="shared" ref="D111:AI111" si="99">D112+D114+D118</f>
        <v>0.05</v>
      </c>
      <c r="E111" s="31">
        <f t="shared" si="99"/>
        <v>192.56</v>
      </c>
      <c r="F111" s="31">
        <f t="shared" si="99"/>
        <v>177.56</v>
      </c>
      <c r="G111" s="31">
        <f t="shared" si="99"/>
        <v>0</v>
      </c>
      <c r="H111" s="31">
        <f t="shared" si="99"/>
        <v>0</v>
      </c>
      <c r="I111" s="31">
        <f t="shared" si="99"/>
        <v>0</v>
      </c>
      <c r="J111" s="31">
        <f t="shared" si="99"/>
        <v>0</v>
      </c>
      <c r="K111" s="31">
        <f t="shared" si="99"/>
        <v>120.81</v>
      </c>
      <c r="L111" s="31">
        <f t="shared" si="99"/>
        <v>56.75</v>
      </c>
      <c r="M111" s="31">
        <f t="shared" si="99"/>
        <v>0</v>
      </c>
      <c r="N111" s="31">
        <f t="shared" si="99"/>
        <v>0</v>
      </c>
      <c r="O111" s="31">
        <f t="shared" si="99"/>
        <v>0</v>
      </c>
      <c r="P111" s="31">
        <f t="shared" si="99"/>
        <v>0</v>
      </c>
      <c r="Q111" s="31">
        <f t="shared" si="99"/>
        <v>0</v>
      </c>
      <c r="R111" s="31">
        <f t="shared" si="99"/>
        <v>0</v>
      </c>
      <c r="S111" s="31">
        <f t="shared" si="99"/>
        <v>0</v>
      </c>
      <c r="T111" s="31">
        <f t="shared" si="99"/>
        <v>0</v>
      </c>
      <c r="U111" s="31">
        <f t="shared" si="99"/>
        <v>0</v>
      </c>
      <c r="V111" s="31">
        <f t="shared" si="99"/>
        <v>0</v>
      </c>
      <c r="W111" s="31">
        <f t="shared" si="99"/>
        <v>0</v>
      </c>
      <c r="X111" s="31">
        <f t="shared" si="99"/>
        <v>0</v>
      </c>
      <c r="Y111" s="31">
        <f t="shared" si="99"/>
        <v>0</v>
      </c>
      <c r="Z111" s="31">
        <f t="shared" si="99"/>
        <v>0</v>
      </c>
      <c r="AA111" s="31">
        <f t="shared" si="99"/>
        <v>0</v>
      </c>
      <c r="AB111" s="31">
        <f t="shared" si="99"/>
        <v>0</v>
      </c>
      <c r="AC111" s="31">
        <f t="shared" si="99"/>
        <v>0</v>
      </c>
      <c r="AD111" s="31">
        <f t="shared" si="99"/>
        <v>0</v>
      </c>
      <c r="AE111" s="31">
        <f t="shared" si="99"/>
        <v>0</v>
      </c>
      <c r="AF111" s="31">
        <f t="shared" si="99"/>
        <v>0</v>
      </c>
      <c r="AG111" s="31">
        <f t="shared" si="99"/>
        <v>0</v>
      </c>
      <c r="AH111" s="31">
        <f t="shared" si="99"/>
        <v>0</v>
      </c>
      <c r="AI111" s="31">
        <f t="shared" si="99"/>
        <v>0</v>
      </c>
      <c r="AJ111" s="31">
        <f t="shared" ref="AJ111:BJ111" si="100">AJ112+AJ114+AJ118</f>
        <v>0</v>
      </c>
      <c r="AK111" s="31">
        <f t="shared" si="100"/>
        <v>0</v>
      </c>
      <c r="AL111" s="31">
        <f t="shared" si="100"/>
        <v>0</v>
      </c>
      <c r="AM111" s="31">
        <f t="shared" si="100"/>
        <v>0</v>
      </c>
      <c r="AN111" s="31">
        <f t="shared" si="100"/>
        <v>0</v>
      </c>
      <c r="AO111" s="31">
        <f t="shared" si="100"/>
        <v>0</v>
      </c>
      <c r="AP111" s="31">
        <f t="shared" si="100"/>
        <v>0</v>
      </c>
      <c r="AQ111" s="31">
        <f t="shared" si="100"/>
        <v>0</v>
      </c>
      <c r="AR111" s="31">
        <f t="shared" si="100"/>
        <v>0</v>
      </c>
      <c r="AS111" s="31">
        <f t="shared" si="100"/>
        <v>0</v>
      </c>
      <c r="AT111" s="31">
        <f t="shared" si="100"/>
        <v>0</v>
      </c>
      <c r="AU111" s="31">
        <f t="shared" si="100"/>
        <v>0</v>
      </c>
      <c r="AV111" s="31">
        <f t="shared" si="100"/>
        <v>0</v>
      </c>
      <c r="AW111" s="31">
        <f t="shared" si="100"/>
        <v>0</v>
      </c>
      <c r="AX111" s="31">
        <f t="shared" si="100"/>
        <v>0</v>
      </c>
      <c r="AY111" s="31">
        <f t="shared" si="100"/>
        <v>0</v>
      </c>
      <c r="AZ111" s="31">
        <f t="shared" si="100"/>
        <v>0</v>
      </c>
      <c r="BA111" s="31">
        <f t="shared" si="100"/>
        <v>0</v>
      </c>
      <c r="BB111" s="31">
        <f t="shared" si="100"/>
        <v>0</v>
      </c>
      <c r="BC111" s="31">
        <f t="shared" si="100"/>
        <v>0</v>
      </c>
      <c r="BD111" s="31">
        <f t="shared" si="100"/>
        <v>0</v>
      </c>
      <c r="BE111" s="31">
        <f t="shared" si="100"/>
        <v>0</v>
      </c>
      <c r="BF111" s="31">
        <f t="shared" si="100"/>
        <v>0</v>
      </c>
      <c r="BG111" s="31">
        <f t="shared" si="100"/>
        <v>15</v>
      </c>
      <c r="BH111" s="31">
        <f t="shared" si="100"/>
        <v>0</v>
      </c>
      <c r="BI111" s="31">
        <f t="shared" si="100"/>
        <v>15</v>
      </c>
      <c r="BJ111" s="31">
        <f t="shared" si="100"/>
        <v>0</v>
      </c>
      <c r="BK111" s="31"/>
      <c r="BL111" s="31"/>
      <c r="BM111" s="9"/>
      <c r="BN111" s="9"/>
      <c r="BO111" s="128"/>
      <c r="BP111" s="9"/>
      <c r="BQ111" s="128"/>
      <c r="BR111" s="212"/>
      <c r="BS111" s="213"/>
      <c r="BT111" s="207"/>
      <c r="BU111" s="69"/>
      <c r="BV111" s="69"/>
      <c r="BW111" s="69"/>
      <c r="BX111" s="69"/>
      <c r="BY111" s="69"/>
    </row>
    <row r="112" spans="1:95" s="2" customFormat="1">
      <c r="A112" s="16" t="s">
        <v>464</v>
      </c>
      <c r="B112" s="23" t="s">
        <v>197</v>
      </c>
      <c r="C112" s="15">
        <f>C113</f>
        <v>19.86</v>
      </c>
      <c r="D112" s="15">
        <f t="shared" ref="D112:BJ112" si="101">D113</f>
        <v>0</v>
      </c>
      <c r="E112" s="15">
        <f t="shared" si="101"/>
        <v>19.86</v>
      </c>
      <c r="F112" s="15">
        <f t="shared" si="101"/>
        <v>19.86</v>
      </c>
      <c r="G112" s="15">
        <f t="shared" si="101"/>
        <v>0</v>
      </c>
      <c r="H112" s="15">
        <f t="shared" si="101"/>
        <v>0</v>
      </c>
      <c r="I112" s="15">
        <f t="shared" si="101"/>
        <v>0</v>
      </c>
      <c r="J112" s="15">
        <f t="shared" si="101"/>
        <v>0</v>
      </c>
      <c r="K112" s="15">
        <f t="shared" si="101"/>
        <v>19.86</v>
      </c>
      <c r="L112" s="15">
        <f t="shared" si="101"/>
        <v>0</v>
      </c>
      <c r="M112" s="15">
        <f t="shared" si="101"/>
        <v>0</v>
      </c>
      <c r="N112" s="15">
        <f t="shared" si="101"/>
        <v>0</v>
      </c>
      <c r="O112" s="15">
        <f t="shared" si="101"/>
        <v>0</v>
      </c>
      <c r="P112" s="15">
        <f t="shared" si="101"/>
        <v>0</v>
      </c>
      <c r="Q112" s="15">
        <f t="shared" si="101"/>
        <v>0</v>
      </c>
      <c r="R112" s="15">
        <f t="shared" si="101"/>
        <v>0</v>
      </c>
      <c r="S112" s="15">
        <f t="shared" si="101"/>
        <v>0</v>
      </c>
      <c r="T112" s="15">
        <f t="shared" si="101"/>
        <v>0</v>
      </c>
      <c r="U112" s="15">
        <f t="shared" si="101"/>
        <v>0</v>
      </c>
      <c r="V112" s="15">
        <f t="shared" si="101"/>
        <v>0</v>
      </c>
      <c r="W112" s="15">
        <f t="shared" si="101"/>
        <v>0</v>
      </c>
      <c r="X112" s="15">
        <f t="shared" si="101"/>
        <v>0</v>
      </c>
      <c r="Y112" s="15">
        <f t="shared" si="101"/>
        <v>0</v>
      </c>
      <c r="Z112" s="15">
        <f t="shared" si="101"/>
        <v>0</v>
      </c>
      <c r="AA112" s="15">
        <f t="shared" si="101"/>
        <v>0</v>
      </c>
      <c r="AB112" s="15">
        <f t="shared" si="101"/>
        <v>0</v>
      </c>
      <c r="AC112" s="15">
        <f t="shared" si="101"/>
        <v>0</v>
      </c>
      <c r="AD112" s="15">
        <f t="shared" si="101"/>
        <v>0</v>
      </c>
      <c r="AE112" s="15">
        <f t="shared" si="101"/>
        <v>0</v>
      </c>
      <c r="AF112" s="15">
        <f t="shared" si="101"/>
        <v>0</v>
      </c>
      <c r="AG112" s="15">
        <f t="shared" si="101"/>
        <v>0</v>
      </c>
      <c r="AH112" s="15">
        <f t="shared" si="101"/>
        <v>0</v>
      </c>
      <c r="AI112" s="15">
        <f t="shared" si="101"/>
        <v>0</v>
      </c>
      <c r="AJ112" s="15">
        <f t="shared" si="101"/>
        <v>0</v>
      </c>
      <c r="AK112" s="15">
        <f t="shared" si="101"/>
        <v>0</v>
      </c>
      <c r="AL112" s="15">
        <f t="shared" si="101"/>
        <v>0</v>
      </c>
      <c r="AM112" s="15">
        <f t="shared" si="101"/>
        <v>0</v>
      </c>
      <c r="AN112" s="15">
        <f t="shared" si="101"/>
        <v>0</v>
      </c>
      <c r="AO112" s="15">
        <f t="shared" si="101"/>
        <v>0</v>
      </c>
      <c r="AP112" s="15">
        <f t="shared" si="101"/>
        <v>0</v>
      </c>
      <c r="AQ112" s="15">
        <f t="shared" si="101"/>
        <v>0</v>
      </c>
      <c r="AR112" s="15">
        <f t="shared" si="101"/>
        <v>0</v>
      </c>
      <c r="AS112" s="15">
        <f t="shared" si="101"/>
        <v>0</v>
      </c>
      <c r="AT112" s="15">
        <f t="shared" si="101"/>
        <v>0</v>
      </c>
      <c r="AU112" s="15">
        <f t="shared" si="101"/>
        <v>0</v>
      </c>
      <c r="AV112" s="15">
        <f t="shared" si="101"/>
        <v>0</v>
      </c>
      <c r="AW112" s="15">
        <f t="shared" si="101"/>
        <v>0</v>
      </c>
      <c r="AX112" s="15">
        <f t="shared" si="101"/>
        <v>0</v>
      </c>
      <c r="AY112" s="15">
        <f t="shared" si="101"/>
        <v>0</v>
      </c>
      <c r="AZ112" s="15">
        <f t="shared" si="101"/>
        <v>0</v>
      </c>
      <c r="BA112" s="15">
        <f t="shared" si="101"/>
        <v>0</v>
      </c>
      <c r="BB112" s="15">
        <f t="shared" si="101"/>
        <v>0</v>
      </c>
      <c r="BC112" s="15">
        <f t="shared" si="101"/>
        <v>0</v>
      </c>
      <c r="BD112" s="15">
        <f t="shared" si="101"/>
        <v>0</v>
      </c>
      <c r="BE112" s="15">
        <f t="shared" si="101"/>
        <v>0</v>
      </c>
      <c r="BF112" s="15">
        <f t="shared" si="101"/>
        <v>0</v>
      </c>
      <c r="BG112" s="15">
        <f t="shared" si="101"/>
        <v>0</v>
      </c>
      <c r="BH112" s="15">
        <f t="shared" si="101"/>
        <v>0</v>
      </c>
      <c r="BI112" s="15">
        <f t="shared" si="101"/>
        <v>0</v>
      </c>
      <c r="BJ112" s="15">
        <f t="shared" si="101"/>
        <v>0</v>
      </c>
      <c r="BK112" s="15"/>
      <c r="BL112" s="15"/>
      <c r="BM112" s="87"/>
      <c r="BN112" s="16"/>
      <c r="BO112" s="86"/>
      <c r="BP112" s="39"/>
      <c r="BQ112" s="86"/>
      <c r="BR112" s="135"/>
      <c r="BS112" s="135"/>
      <c r="BT112" s="135"/>
      <c r="BU112" s="55"/>
      <c r="BV112" s="55"/>
      <c r="BW112" s="55"/>
      <c r="BX112" s="55"/>
      <c r="BY112" s="55"/>
      <c r="BZ112" s="55"/>
      <c r="CA112" s="55"/>
      <c r="CB112" s="55"/>
      <c r="CC112" s="55"/>
      <c r="CD112" s="55"/>
      <c r="CE112" s="55"/>
      <c r="CF112" s="55"/>
      <c r="CG112" s="55"/>
      <c r="CH112" s="55"/>
      <c r="CI112" s="55"/>
      <c r="CJ112" s="55"/>
      <c r="CK112" s="55"/>
      <c r="CL112" s="55"/>
      <c r="CM112" s="55"/>
      <c r="CN112" s="55"/>
      <c r="CO112" s="55"/>
      <c r="CP112" s="55"/>
      <c r="CQ112" s="55"/>
    </row>
    <row r="113" spans="1:16314" s="319" customFormat="1" ht="93.75">
      <c r="A113" s="61">
        <v>1</v>
      </c>
      <c r="B113" s="60" t="s">
        <v>146</v>
      </c>
      <c r="C113" s="58">
        <f t="shared" ref="C113" si="102">D113+E113</f>
        <v>19.86</v>
      </c>
      <c r="D113" s="63"/>
      <c r="E113" s="58">
        <f>F113+U113+BG113</f>
        <v>19.86</v>
      </c>
      <c r="F113" s="58">
        <f t="shared" ref="F113" si="103">G113+K113+L113+M113+R113+S113+T113</f>
        <v>19.86</v>
      </c>
      <c r="G113" s="58">
        <f>H113+I113+J113</f>
        <v>0</v>
      </c>
      <c r="H113" s="58"/>
      <c r="I113" s="58"/>
      <c r="J113" s="58"/>
      <c r="K113" s="58">
        <v>19.86</v>
      </c>
      <c r="L113" s="58"/>
      <c r="M113" s="58">
        <f>+N113+O113+P113</f>
        <v>0</v>
      </c>
      <c r="N113" s="58"/>
      <c r="O113" s="58"/>
      <c r="P113" s="58"/>
      <c r="Q113" s="58"/>
      <c r="R113" s="58"/>
      <c r="S113" s="58"/>
      <c r="T113" s="58"/>
      <c r="U113" s="58">
        <f>V113+W113+X113+Y113+Z113+AA113+AB113+AC113+AD113+AU113+AV113+AW113+AX113+AY113+AZ113+BA113+BB113+BC113+BD113+BE113+BF113</f>
        <v>0</v>
      </c>
      <c r="V113" s="58"/>
      <c r="W113" s="58"/>
      <c r="X113" s="58"/>
      <c r="Y113" s="58"/>
      <c r="Z113" s="58"/>
      <c r="AA113" s="58"/>
      <c r="AB113" s="58"/>
      <c r="AC113" s="58"/>
      <c r="AD113" s="58">
        <f t="shared" ref="AD113" si="104">SUM(AE113:AT113)</f>
        <v>0</v>
      </c>
      <c r="AE113" s="58"/>
      <c r="AF113" s="58"/>
      <c r="AG113" s="58"/>
      <c r="AH113" s="58"/>
      <c r="AI113" s="58"/>
      <c r="AJ113" s="58"/>
      <c r="AK113" s="58"/>
      <c r="AL113" s="58"/>
      <c r="AM113" s="58"/>
      <c r="AN113" s="58"/>
      <c r="AO113" s="58"/>
      <c r="AP113" s="58"/>
      <c r="AQ113" s="58"/>
      <c r="AR113" s="58"/>
      <c r="AS113" s="58">
        <v>0</v>
      </c>
      <c r="AT113" s="58"/>
      <c r="AU113" s="58"/>
      <c r="AV113" s="58"/>
      <c r="AW113" s="58"/>
      <c r="AX113" s="58"/>
      <c r="AY113" s="58"/>
      <c r="AZ113" s="58"/>
      <c r="BA113" s="58"/>
      <c r="BB113" s="58"/>
      <c r="BC113" s="58"/>
      <c r="BD113" s="58"/>
      <c r="BE113" s="58"/>
      <c r="BF113" s="58"/>
      <c r="BG113" s="58">
        <f>BH113+BI113+BJ113</f>
        <v>0</v>
      </c>
      <c r="BH113" s="58"/>
      <c r="BI113" s="58"/>
      <c r="BJ113" s="58"/>
      <c r="BK113" s="61" t="s">
        <v>130</v>
      </c>
      <c r="BL113" s="79" t="s">
        <v>396</v>
      </c>
      <c r="BM113" s="61" t="s">
        <v>147</v>
      </c>
      <c r="BN113" s="61" t="s">
        <v>462</v>
      </c>
      <c r="BO113" s="20"/>
      <c r="BP113" s="79" t="s">
        <v>350</v>
      </c>
      <c r="BQ113" s="63" t="s">
        <v>557</v>
      </c>
      <c r="BR113" s="318"/>
      <c r="BS113" s="318"/>
      <c r="BT113" s="318"/>
      <c r="CG113" s="63" t="s">
        <v>598</v>
      </c>
    </row>
    <row r="114" spans="1:16314" s="2" customFormat="1">
      <c r="A114" s="16" t="s">
        <v>465</v>
      </c>
      <c r="B114" s="23" t="s">
        <v>17</v>
      </c>
      <c r="C114" s="15">
        <f t="shared" ref="C114:AH114" si="105">SUM(C116:C117)</f>
        <v>172.7</v>
      </c>
      <c r="D114" s="15">
        <f t="shared" si="105"/>
        <v>0</v>
      </c>
      <c r="E114" s="15">
        <f t="shared" si="105"/>
        <v>172.7</v>
      </c>
      <c r="F114" s="15">
        <f t="shared" si="105"/>
        <v>157.69999999999999</v>
      </c>
      <c r="G114" s="15">
        <f t="shared" si="105"/>
        <v>0</v>
      </c>
      <c r="H114" s="15">
        <f t="shared" si="105"/>
        <v>0</v>
      </c>
      <c r="I114" s="15">
        <f t="shared" si="105"/>
        <v>0</v>
      </c>
      <c r="J114" s="15">
        <f t="shared" si="105"/>
        <v>0</v>
      </c>
      <c r="K114" s="15">
        <f t="shared" si="105"/>
        <v>100.95</v>
      </c>
      <c r="L114" s="15">
        <f t="shared" si="105"/>
        <v>56.75</v>
      </c>
      <c r="M114" s="15">
        <f t="shared" si="105"/>
        <v>0</v>
      </c>
      <c r="N114" s="15">
        <f t="shared" si="105"/>
        <v>0</v>
      </c>
      <c r="O114" s="15">
        <f t="shared" si="105"/>
        <v>0</v>
      </c>
      <c r="P114" s="15">
        <f t="shared" si="105"/>
        <v>0</v>
      </c>
      <c r="Q114" s="15">
        <f t="shared" si="105"/>
        <v>0</v>
      </c>
      <c r="R114" s="15">
        <f t="shared" si="105"/>
        <v>0</v>
      </c>
      <c r="S114" s="15">
        <f t="shared" si="105"/>
        <v>0</v>
      </c>
      <c r="T114" s="15">
        <f t="shared" si="105"/>
        <v>0</v>
      </c>
      <c r="U114" s="15">
        <f t="shared" si="105"/>
        <v>0</v>
      </c>
      <c r="V114" s="15">
        <f t="shared" si="105"/>
        <v>0</v>
      </c>
      <c r="W114" s="15">
        <f t="shared" si="105"/>
        <v>0</v>
      </c>
      <c r="X114" s="15">
        <f t="shared" si="105"/>
        <v>0</v>
      </c>
      <c r="Y114" s="15">
        <f t="shared" si="105"/>
        <v>0</v>
      </c>
      <c r="Z114" s="15">
        <f t="shared" si="105"/>
        <v>0</v>
      </c>
      <c r="AA114" s="15">
        <f t="shared" si="105"/>
        <v>0</v>
      </c>
      <c r="AB114" s="15">
        <f t="shared" si="105"/>
        <v>0</v>
      </c>
      <c r="AC114" s="15">
        <f t="shared" si="105"/>
        <v>0</v>
      </c>
      <c r="AD114" s="15">
        <f t="shared" si="105"/>
        <v>0</v>
      </c>
      <c r="AE114" s="15">
        <f t="shared" si="105"/>
        <v>0</v>
      </c>
      <c r="AF114" s="15">
        <f t="shared" si="105"/>
        <v>0</v>
      </c>
      <c r="AG114" s="15">
        <f t="shared" si="105"/>
        <v>0</v>
      </c>
      <c r="AH114" s="15">
        <f t="shared" si="105"/>
        <v>0</v>
      </c>
      <c r="AI114" s="15">
        <f t="shared" ref="AI114:BJ114" si="106">SUM(AI116:AI117)</f>
        <v>0</v>
      </c>
      <c r="AJ114" s="15">
        <f t="shared" si="106"/>
        <v>0</v>
      </c>
      <c r="AK114" s="15">
        <f t="shared" si="106"/>
        <v>0</v>
      </c>
      <c r="AL114" s="15">
        <f t="shared" si="106"/>
        <v>0</v>
      </c>
      <c r="AM114" s="15">
        <f t="shared" si="106"/>
        <v>0</v>
      </c>
      <c r="AN114" s="15">
        <f t="shared" si="106"/>
        <v>0</v>
      </c>
      <c r="AO114" s="15">
        <f t="shared" si="106"/>
        <v>0</v>
      </c>
      <c r="AP114" s="15">
        <f t="shared" si="106"/>
        <v>0</v>
      </c>
      <c r="AQ114" s="15">
        <f t="shared" si="106"/>
        <v>0</v>
      </c>
      <c r="AR114" s="15">
        <f t="shared" si="106"/>
        <v>0</v>
      </c>
      <c r="AS114" s="15">
        <f t="shared" si="106"/>
        <v>0</v>
      </c>
      <c r="AT114" s="15">
        <f t="shared" si="106"/>
        <v>0</v>
      </c>
      <c r="AU114" s="15">
        <f t="shared" si="106"/>
        <v>0</v>
      </c>
      <c r="AV114" s="15">
        <f t="shared" si="106"/>
        <v>0</v>
      </c>
      <c r="AW114" s="15">
        <f t="shared" si="106"/>
        <v>0</v>
      </c>
      <c r="AX114" s="15">
        <f t="shared" si="106"/>
        <v>0</v>
      </c>
      <c r="AY114" s="15">
        <f t="shared" si="106"/>
        <v>0</v>
      </c>
      <c r="AZ114" s="15">
        <f t="shared" si="106"/>
        <v>0</v>
      </c>
      <c r="BA114" s="15">
        <f t="shared" si="106"/>
        <v>0</v>
      </c>
      <c r="BB114" s="15">
        <f t="shared" si="106"/>
        <v>0</v>
      </c>
      <c r="BC114" s="15">
        <f t="shared" si="106"/>
        <v>0</v>
      </c>
      <c r="BD114" s="15">
        <f t="shared" si="106"/>
        <v>0</v>
      </c>
      <c r="BE114" s="15">
        <f t="shared" si="106"/>
        <v>0</v>
      </c>
      <c r="BF114" s="15">
        <f t="shared" si="106"/>
        <v>0</v>
      </c>
      <c r="BG114" s="15">
        <f t="shared" si="106"/>
        <v>15</v>
      </c>
      <c r="BH114" s="15">
        <f t="shared" si="106"/>
        <v>0</v>
      </c>
      <c r="BI114" s="15">
        <f t="shared" si="106"/>
        <v>15</v>
      </c>
      <c r="BJ114" s="15">
        <f t="shared" si="106"/>
        <v>0</v>
      </c>
      <c r="BK114" s="20"/>
      <c r="BL114" s="9"/>
      <c r="BM114" s="87"/>
      <c r="BN114" s="16"/>
      <c r="BO114" s="86"/>
      <c r="BP114" s="39"/>
      <c r="BQ114" s="86"/>
      <c r="BR114" s="135"/>
      <c r="BS114" s="135"/>
      <c r="BT114" s="13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row>
    <row r="115" spans="1:16314" s="146" customFormat="1" ht="87" customHeight="1" thickBot="1">
      <c r="A115" s="27">
        <v>1</v>
      </c>
      <c r="B115" s="154" t="s">
        <v>292</v>
      </c>
      <c r="C115" s="1">
        <f t="shared" ref="C115:C117" si="107">D115+E115</f>
        <v>120</v>
      </c>
      <c r="D115" s="26"/>
      <c r="E115" s="1">
        <f>F115+U115+BG115</f>
        <v>120</v>
      </c>
      <c r="F115" s="1">
        <f>G115+K115+L115+M115+R115+S115+T115</f>
        <v>120</v>
      </c>
      <c r="G115" s="1">
        <f>H115+I115+J115</f>
        <v>0</v>
      </c>
      <c r="H115" s="56"/>
      <c r="I115" s="1"/>
      <c r="J115" s="1"/>
      <c r="K115" s="56">
        <v>120</v>
      </c>
      <c r="L115" s="56"/>
      <c r="M115" s="1">
        <f>+N115+O115+P115</f>
        <v>0</v>
      </c>
      <c r="N115" s="56"/>
      <c r="O115" s="1"/>
      <c r="P115" s="56"/>
      <c r="Q115" s="1"/>
      <c r="R115" s="1"/>
      <c r="S115" s="1"/>
      <c r="T115" s="1"/>
      <c r="U115" s="1">
        <f>V115+W115+X115+Y115+Z115+AA115+AB115+AC115+AD115+AU115+AV115+AW115+AX115+AY115+AZ115+BA115+BB115+BC115+BD115+BE115+BF115</f>
        <v>0</v>
      </c>
      <c r="V115" s="1"/>
      <c r="W115" s="1"/>
      <c r="X115" s="1"/>
      <c r="Y115" s="1"/>
      <c r="Z115" s="1"/>
      <c r="AA115" s="1"/>
      <c r="AB115" s="1"/>
      <c r="AC115" s="1"/>
      <c r="AD115" s="1">
        <f t="shared" ref="AD115:AD117" si="108">SUM(AE115:AT115)</f>
        <v>0</v>
      </c>
      <c r="AE115" s="56"/>
      <c r="AF115" s="56"/>
      <c r="AG115" s="1"/>
      <c r="AH115" s="1"/>
      <c r="AI115" s="1"/>
      <c r="AJ115" s="1"/>
      <c r="AK115" s="1"/>
      <c r="AL115" s="1"/>
      <c r="AM115" s="1"/>
      <c r="AN115" s="1"/>
      <c r="AO115" s="1"/>
      <c r="AP115" s="1"/>
      <c r="AQ115" s="1"/>
      <c r="AR115" s="1"/>
      <c r="AS115" s="1">
        <v>0</v>
      </c>
      <c r="AT115" s="1"/>
      <c r="AU115" s="1"/>
      <c r="AV115" s="1"/>
      <c r="AW115" s="1"/>
      <c r="AX115" s="1"/>
      <c r="AY115" s="1"/>
      <c r="AZ115" s="1"/>
      <c r="BA115" s="1"/>
      <c r="BB115" s="1"/>
      <c r="BC115" s="1"/>
      <c r="BD115" s="56"/>
      <c r="BE115" s="1"/>
      <c r="BF115" s="1"/>
      <c r="BG115" s="1">
        <v>0</v>
      </c>
      <c r="BH115" s="1"/>
      <c r="BI115" s="56">
        <v>30</v>
      </c>
      <c r="BJ115" s="1"/>
      <c r="BK115" s="27" t="s">
        <v>130</v>
      </c>
      <c r="BL115" s="156" t="s">
        <v>398</v>
      </c>
      <c r="BM115" s="27"/>
      <c r="BN115" s="27" t="s">
        <v>78</v>
      </c>
      <c r="BO115" s="155"/>
      <c r="BP115" s="70" t="s">
        <v>358</v>
      </c>
      <c r="BQ115" s="26" t="s">
        <v>467</v>
      </c>
      <c r="BR115" s="215" t="s">
        <v>499</v>
      </c>
      <c r="BS115" s="215"/>
      <c r="BT115" s="215"/>
      <c r="CJ115" s="366">
        <v>250</v>
      </c>
      <c r="CL115" s="310">
        <f t="shared" ref="CL115" si="109">CJ115-E115</f>
        <v>130</v>
      </c>
      <c r="CM115" s="310">
        <f t="shared" ref="CM115" si="110">CL115+K115</f>
        <v>250</v>
      </c>
    </row>
    <row r="116" spans="1:16314" s="146" customFormat="1" ht="93.75">
      <c r="A116" s="27">
        <v>2</v>
      </c>
      <c r="B116" s="154" t="s">
        <v>292</v>
      </c>
      <c r="C116" s="1">
        <f t="shared" si="107"/>
        <v>77.5</v>
      </c>
      <c r="D116" s="26"/>
      <c r="E116" s="1">
        <f t="shared" ref="E116:E117" si="111">F116+U116+BG116</f>
        <v>77.5</v>
      </c>
      <c r="F116" s="1">
        <f t="shared" ref="F116:F117" si="112">G116+K116+L116+M116+R116+S116+T116</f>
        <v>77.5</v>
      </c>
      <c r="G116" s="1">
        <f t="shared" si="95"/>
        <v>0</v>
      </c>
      <c r="H116" s="56"/>
      <c r="I116" s="1"/>
      <c r="J116" s="1"/>
      <c r="K116" s="56">
        <v>77.5</v>
      </c>
      <c r="L116" s="56"/>
      <c r="M116" s="1">
        <f t="shared" si="96"/>
        <v>0</v>
      </c>
      <c r="N116" s="56"/>
      <c r="O116" s="1"/>
      <c r="P116" s="56"/>
      <c r="Q116" s="1"/>
      <c r="R116" s="1"/>
      <c r="S116" s="1"/>
      <c r="T116" s="1"/>
      <c r="U116" s="1">
        <f t="shared" si="97"/>
        <v>0</v>
      </c>
      <c r="V116" s="1"/>
      <c r="W116" s="1"/>
      <c r="X116" s="1"/>
      <c r="Y116" s="1"/>
      <c r="Z116" s="1"/>
      <c r="AA116" s="1"/>
      <c r="AB116" s="1"/>
      <c r="AC116" s="1"/>
      <c r="AD116" s="1">
        <f t="shared" si="108"/>
        <v>0</v>
      </c>
      <c r="AE116" s="56"/>
      <c r="AF116" s="56"/>
      <c r="AG116" s="1"/>
      <c r="AH116" s="1"/>
      <c r="AI116" s="1"/>
      <c r="AJ116" s="1"/>
      <c r="AK116" s="1"/>
      <c r="AL116" s="1"/>
      <c r="AM116" s="1"/>
      <c r="AN116" s="1"/>
      <c r="AO116" s="1"/>
      <c r="AP116" s="1"/>
      <c r="AQ116" s="1"/>
      <c r="AR116" s="1"/>
      <c r="AS116" s="1">
        <v>0</v>
      </c>
      <c r="AT116" s="1"/>
      <c r="AU116" s="1"/>
      <c r="AV116" s="1"/>
      <c r="AW116" s="1"/>
      <c r="AX116" s="1"/>
      <c r="AY116" s="1"/>
      <c r="AZ116" s="1"/>
      <c r="BA116" s="1"/>
      <c r="BB116" s="1"/>
      <c r="BC116" s="1"/>
      <c r="BD116" s="56"/>
      <c r="BE116" s="1"/>
      <c r="BF116" s="1"/>
      <c r="BG116" s="1">
        <f t="shared" si="98"/>
        <v>0</v>
      </c>
      <c r="BH116" s="1"/>
      <c r="BI116" s="56"/>
      <c r="BJ116" s="1"/>
      <c r="BK116" s="27" t="s">
        <v>130</v>
      </c>
      <c r="BL116" s="70" t="s">
        <v>399</v>
      </c>
      <c r="BM116" s="27"/>
      <c r="BN116" s="27" t="s">
        <v>78</v>
      </c>
      <c r="BO116" s="155"/>
      <c r="BP116" s="70" t="s">
        <v>358</v>
      </c>
      <c r="BQ116" s="63" t="s">
        <v>557</v>
      </c>
    </row>
    <row r="117" spans="1:16314" s="146" customFormat="1" ht="93.75">
      <c r="A117" s="27">
        <v>3</v>
      </c>
      <c r="B117" s="154" t="s">
        <v>292</v>
      </c>
      <c r="C117" s="1">
        <f t="shared" si="107"/>
        <v>95.2</v>
      </c>
      <c r="D117" s="26"/>
      <c r="E117" s="1">
        <f t="shared" si="111"/>
        <v>95.2</v>
      </c>
      <c r="F117" s="1">
        <f t="shared" si="112"/>
        <v>80.2</v>
      </c>
      <c r="G117" s="58">
        <f t="shared" si="95"/>
        <v>0</v>
      </c>
      <c r="H117" s="56"/>
      <c r="I117" s="1"/>
      <c r="J117" s="1"/>
      <c r="K117" s="56">
        <f>85-61.55</f>
        <v>23.450000000000003</v>
      </c>
      <c r="L117" s="56">
        <v>56.75</v>
      </c>
      <c r="M117" s="58">
        <f t="shared" si="96"/>
        <v>0</v>
      </c>
      <c r="N117" s="56"/>
      <c r="O117" s="1"/>
      <c r="P117" s="56"/>
      <c r="Q117" s="1"/>
      <c r="R117" s="1"/>
      <c r="S117" s="1"/>
      <c r="T117" s="1"/>
      <c r="U117" s="58">
        <f t="shared" si="97"/>
        <v>0</v>
      </c>
      <c r="V117" s="1"/>
      <c r="W117" s="1"/>
      <c r="X117" s="1"/>
      <c r="Y117" s="1"/>
      <c r="Z117" s="1"/>
      <c r="AA117" s="1"/>
      <c r="AB117" s="1"/>
      <c r="AC117" s="1"/>
      <c r="AD117" s="1">
        <f t="shared" si="108"/>
        <v>0</v>
      </c>
      <c r="AE117" s="56"/>
      <c r="AF117" s="56"/>
      <c r="AG117" s="1"/>
      <c r="AH117" s="1"/>
      <c r="AI117" s="1"/>
      <c r="AJ117" s="1"/>
      <c r="AK117" s="1"/>
      <c r="AL117" s="1"/>
      <c r="AM117" s="1"/>
      <c r="AN117" s="1"/>
      <c r="AO117" s="1"/>
      <c r="AP117" s="1"/>
      <c r="AQ117" s="1"/>
      <c r="AR117" s="1"/>
      <c r="AS117" s="1">
        <v>0</v>
      </c>
      <c r="AT117" s="1"/>
      <c r="AU117" s="1"/>
      <c r="AV117" s="1"/>
      <c r="AW117" s="1"/>
      <c r="AX117" s="1"/>
      <c r="AY117" s="1"/>
      <c r="AZ117" s="1"/>
      <c r="BA117" s="1"/>
      <c r="BB117" s="1"/>
      <c r="BC117" s="1"/>
      <c r="BD117" s="56"/>
      <c r="BE117" s="1"/>
      <c r="BF117" s="1"/>
      <c r="BG117" s="1">
        <f t="shared" si="98"/>
        <v>15</v>
      </c>
      <c r="BH117" s="1"/>
      <c r="BI117" s="56">
        <v>15</v>
      </c>
      <c r="BJ117" s="1"/>
      <c r="BK117" s="61" t="s">
        <v>130</v>
      </c>
      <c r="BL117" s="297" t="s">
        <v>249</v>
      </c>
      <c r="BM117" s="27"/>
      <c r="BN117" s="27" t="s">
        <v>78</v>
      </c>
      <c r="BO117" s="155"/>
      <c r="BP117" s="70" t="s">
        <v>358</v>
      </c>
      <c r="BQ117" s="63" t="s">
        <v>557</v>
      </c>
    </row>
    <row r="118" spans="1:16314" s="2" customFormat="1">
      <c r="A118" s="16" t="s">
        <v>465</v>
      </c>
      <c r="B118" s="25" t="s">
        <v>58</v>
      </c>
      <c r="C118" s="15">
        <f>C119</f>
        <v>0.05</v>
      </c>
      <c r="D118" s="15">
        <f t="shared" ref="D118:BJ118" si="113">D119</f>
        <v>0.05</v>
      </c>
      <c r="E118" s="15">
        <f t="shared" si="113"/>
        <v>0</v>
      </c>
      <c r="F118" s="15">
        <f t="shared" si="113"/>
        <v>0</v>
      </c>
      <c r="G118" s="15">
        <f t="shared" si="113"/>
        <v>0</v>
      </c>
      <c r="H118" s="15">
        <f t="shared" si="113"/>
        <v>0</v>
      </c>
      <c r="I118" s="15">
        <f t="shared" si="113"/>
        <v>0</v>
      </c>
      <c r="J118" s="15">
        <f t="shared" si="113"/>
        <v>0</v>
      </c>
      <c r="K118" s="15">
        <f t="shared" si="113"/>
        <v>0</v>
      </c>
      <c r="L118" s="15">
        <f t="shared" si="113"/>
        <v>0</v>
      </c>
      <c r="M118" s="15">
        <f t="shared" si="113"/>
        <v>0</v>
      </c>
      <c r="N118" s="15">
        <f t="shared" si="113"/>
        <v>0</v>
      </c>
      <c r="O118" s="15">
        <f t="shared" si="113"/>
        <v>0</v>
      </c>
      <c r="P118" s="15">
        <f t="shared" si="113"/>
        <v>0</v>
      </c>
      <c r="Q118" s="15">
        <f t="shared" si="113"/>
        <v>0</v>
      </c>
      <c r="R118" s="15">
        <f t="shared" si="113"/>
        <v>0</v>
      </c>
      <c r="S118" s="15">
        <f t="shared" si="113"/>
        <v>0</v>
      </c>
      <c r="T118" s="15">
        <f t="shared" si="113"/>
        <v>0</v>
      </c>
      <c r="U118" s="15">
        <f t="shared" si="113"/>
        <v>0</v>
      </c>
      <c r="V118" s="15">
        <f t="shared" si="113"/>
        <v>0</v>
      </c>
      <c r="W118" s="15">
        <f t="shared" si="113"/>
        <v>0</v>
      </c>
      <c r="X118" s="15">
        <f t="shared" si="113"/>
        <v>0</v>
      </c>
      <c r="Y118" s="15">
        <f t="shared" si="113"/>
        <v>0</v>
      </c>
      <c r="Z118" s="15">
        <f t="shared" si="113"/>
        <v>0</v>
      </c>
      <c r="AA118" s="15">
        <f t="shared" si="113"/>
        <v>0</v>
      </c>
      <c r="AB118" s="15">
        <f t="shared" si="113"/>
        <v>0</v>
      </c>
      <c r="AC118" s="15">
        <f t="shared" si="113"/>
        <v>0</v>
      </c>
      <c r="AD118" s="15">
        <f t="shared" si="113"/>
        <v>0</v>
      </c>
      <c r="AE118" s="15">
        <f t="shared" si="113"/>
        <v>0</v>
      </c>
      <c r="AF118" s="15">
        <f t="shared" si="113"/>
        <v>0</v>
      </c>
      <c r="AG118" s="15">
        <f t="shared" si="113"/>
        <v>0</v>
      </c>
      <c r="AH118" s="15">
        <f t="shared" si="113"/>
        <v>0</v>
      </c>
      <c r="AI118" s="15">
        <f t="shared" si="113"/>
        <v>0</v>
      </c>
      <c r="AJ118" s="15">
        <f t="shared" si="113"/>
        <v>0</v>
      </c>
      <c r="AK118" s="15">
        <f t="shared" si="113"/>
        <v>0</v>
      </c>
      <c r="AL118" s="15">
        <f t="shared" si="113"/>
        <v>0</v>
      </c>
      <c r="AM118" s="15">
        <f t="shared" si="113"/>
        <v>0</v>
      </c>
      <c r="AN118" s="15">
        <f t="shared" si="113"/>
        <v>0</v>
      </c>
      <c r="AO118" s="15">
        <f t="shared" si="113"/>
        <v>0</v>
      </c>
      <c r="AP118" s="15">
        <f t="shared" si="113"/>
        <v>0</v>
      </c>
      <c r="AQ118" s="15">
        <f t="shared" si="113"/>
        <v>0</v>
      </c>
      <c r="AR118" s="15">
        <f t="shared" si="113"/>
        <v>0</v>
      </c>
      <c r="AS118" s="15">
        <f t="shared" si="113"/>
        <v>0</v>
      </c>
      <c r="AT118" s="15">
        <f t="shared" si="113"/>
        <v>0</v>
      </c>
      <c r="AU118" s="15">
        <f t="shared" si="113"/>
        <v>0</v>
      </c>
      <c r="AV118" s="15">
        <f t="shared" si="113"/>
        <v>0</v>
      </c>
      <c r="AW118" s="15">
        <f t="shared" si="113"/>
        <v>0</v>
      </c>
      <c r="AX118" s="15">
        <f t="shared" si="113"/>
        <v>0</v>
      </c>
      <c r="AY118" s="15">
        <f t="shared" si="113"/>
        <v>0</v>
      </c>
      <c r="AZ118" s="15">
        <f t="shared" si="113"/>
        <v>0</v>
      </c>
      <c r="BA118" s="15">
        <f t="shared" si="113"/>
        <v>0</v>
      </c>
      <c r="BB118" s="15">
        <f t="shared" si="113"/>
        <v>0</v>
      </c>
      <c r="BC118" s="15">
        <f t="shared" si="113"/>
        <v>0</v>
      </c>
      <c r="BD118" s="15">
        <f t="shared" si="113"/>
        <v>0</v>
      </c>
      <c r="BE118" s="15">
        <f t="shared" si="113"/>
        <v>0</v>
      </c>
      <c r="BF118" s="15">
        <f t="shared" si="113"/>
        <v>0</v>
      </c>
      <c r="BG118" s="15">
        <f t="shared" si="113"/>
        <v>0</v>
      </c>
      <c r="BH118" s="15">
        <f t="shared" si="113"/>
        <v>0</v>
      </c>
      <c r="BI118" s="15">
        <f t="shared" si="113"/>
        <v>0</v>
      </c>
      <c r="BJ118" s="15">
        <f t="shared" si="113"/>
        <v>0</v>
      </c>
      <c r="BK118" s="15"/>
      <c r="BL118" s="15"/>
      <c r="BM118" s="87"/>
      <c r="BN118" s="24"/>
      <c r="BO118" s="86"/>
      <c r="BP118" s="39"/>
      <c r="BQ118" s="86"/>
      <c r="BR118" s="135"/>
      <c r="BS118" s="135"/>
      <c r="BT118" s="13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5"/>
    </row>
    <row r="119" spans="1:16314" s="77" customFormat="1" ht="87.6" customHeight="1">
      <c r="A119" s="61">
        <v>1</v>
      </c>
      <c r="B119" s="85" t="s">
        <v>599</v>
      </c>
      <c r="C119" s="62">
        <f>D119+E119</f>
        <v>0.05</v>
      </c>
      <c r="D119" s="63">
        <v>0.05</v>
      </c>
      <c r="E119" s="1">
        <f t="shared" ref="E119" si="114">F119+U119+BG119</f>
        <v>0</v>
      </c>
      <c r="F119" s="1">
        <f t="shared" ref="F119" si="115">G119+K119+L119+M119+R119+S119+T119</f>
        <v>0</v>
      </c>
      <c r="G119" s="58">
        <f t="shared" si="95"/>
        <v>0</v>
      </c>
      <c r="H119" s="58"/>
      <c r="I119" s="58"/>
      <c r="J119" s="58"/>
      <c r="K119" s="58"/>
      <c r="L119" s="58"/>
      <c r="M119" s="58">
        <f t="shared" si="96"/>
        <v>0</v>
      </c>
      <c r="N119" s="58"/>
      <c r="O119" s="58"/>
      <c r="P119" s="58"/>
      <c r="Q119" s="58"/>
      <c r="R119" s="58"/>
      <c r="S119" s="58"/>
      <c r="T119" s="58"/>
      <c r="U119" s="58">
        <f t="shared" si="97"/>
        <v>0</v>
      </c>
      <c r="V119" s="58"/>
      <c r="W119" s="58"/>
      <c r="X119" s="58"/>
      <c r="Y119" s="58"/>
      <c r="Z119" s="58"/>
      <c r="AA119" s="58"/>
      <c r="AB119" s="58"/>
      <c r="AC119" s="58"/>
      <c r="AD119" s="58">
        <f>SUM(AE119:AT119)</f>
        <v>0</v>
      </c>
      <c r="AE119" s="58"/>
      <c r="AF119" s="58"/>
      <c r="AG119" s="58"/>
      <c r="AH119" s="58"/>
      <c r="AI119" s="58"/>
      <c r="AJ119" s="58"/>
      <c r="AK119" s="58"/>
      <c r="AL119" s="58"/>
      <c r="AM119" s="58"/>
      <c r="AN119" s="58"/>
      <c r="AO119" s="58"/>
      <c r="AP119" s="58"/>
      <c r="AQ119" s="58"/>
      <c r="AR119" s="58"/>
      <c r="AS119" s="58">
        <v>0</v>
      </c>
      <c r="AT119" s="58"/>
      <c r="AU119" s="58"/>
      <c r="AV119" s="58"/>
      <c r="AW119" s="58"/>
      <c r="AX119" s="58"/>
      <c r="AY119" s="58"/>
      <c r="AZ119" s="58"/>
      <c r="BA119" s="58"/>
      <c r="BB119" s="58"/>
      <c r="BC119" s="58"/>
      <c r="BD119" s="58"/>
      <c r="BE119" s="58"/>
      <c r="BF119" s="58"/>
      <c r="BG119" s="1">
        <f t="shared" si="98"/>
        <v>0</v>
      </c>
      <c r="BH119" s="58"/>
      <c r="BI119" s="58"/>
      <c r="BJ119" s="58"/>
      <c r="BK119" s="61" t="s">
        <v>130</v>
      </c>
      <c r="BL119" s="70" t="s">
        <v>396</v>
      </c>
      <c r="BM119" s="61" t="s">
        <v>181</v>
      </c>
      <c r="BN119" s="61" t="s">
        <v>99</v>
      </c>
      <c r="BO119" s="128" t="s">
        <v>369</v>
      </c>
      <c r="BP119" s="94" t="s">
        <v>347</v>
      </c>
      <c r="BQ119" s="63" t="s">
        <v>558</v>
      </c>
      <c r="BR119" s="140"/>
      <c r="BS119" s="140"/>
      <c r="BT119" s="140"/>
      <c r="BU119" s="81"/>
      <c r="CG119" s="77" t="s">
        <v>591</v>
      </c>
      <c r="CH119" s="77" t="s">
        <v>600</v>
      </c>
    </row>
    <row r="120" spans="1:16314" s="2" customFormat="1" ht="25.15" customHeight="1">
      <c r="A120" s="29"/>
      <c r="B120" s="30" t="s">
        <v>225</v>
      </c>
      <c r="C120" s="31" t="e">
        <f t="shared" ref="C120:AH120" si="116">C10+C19</f>
        <v>#REF!</v>
      </c>
      <c r="D120" s="31">
        <f t="shared" si="116"/>
        <v>9.4500000000000011</v>
      </c>
      <c r="E120" s="31" t="e">
        <f t="shared" si="116"/>
        <v>#REF!</v>
      </c>
      <c r="F120" s="31" t="e">
        <f t="shared" si="116"/>
        <v>#REF!</v>
      </c>
      <c r="G120" s="31" t="e">
        <f t="shared" si="116"/>
        <v>#REF!</v>
      </c>
      <c r="H120" s="31" t="e">
        <f t="shared" si="116"/>
        <v>#REF!</v>
      </c>
      <c r="I120" s="31" t="e">
        <f t="shared" si="116"/>
        <v>#REF!</v>
      </c>
      <c r="J120" s="31" t="e">
        <f t="shared" si="116"/>
        <v>#REF!</v>
      </c>
      <c r="K120" s="31" t="e">
        <f t="shared" si="116"/>
        <v>#REF!</v>
      </c>
      <c r="L120" s="31" t="e">
        <f t="shared" si="116"/>
        <v>#REF!</v>
      </c>
      <c r="M120" s="31" t="e">
        <f t="shared" si="116"/>
        <v>#REF!</v>
      </c>
      <c r="N120" s="31" t="e">
        <f t="shared" si="116"/>
        <v>#REF!</v>
      </c>
      <c r="O120" s="31" t="e">
        <f t="shared" si="116"/>
        <v>#REF!</v>
      </c>
      <c r="P120" s="31" t="e">
        <f t="shared" si="116"/>
        <v>#REF!</v>
      </c>
      <c r="Q120" s="31" t="e">
        <f t="shared" si="116"/>
        <v>#REF!</v>
      </c>
      <c r="R120" s="31" t="e">
        <f t="shared" si="116"/>
        <v>#REF!</v>
      </c>
      <c r="S120" s="31" t="e">
        <f t="shared" si="116"/>
        <v>#REF!</v>
      </c>
      <c r="T120" s="31" t="e">
        <f t="shared" si="116"/>
        <v>#REF!</v>
      </c>
      <c r="U120" s="31" t="e">
        <f t="shared" si="116"/>
        <v>#REF!</v>
      </c>
      <c r="V120" s="31" t="e">
        <f t="shared" si="116"/>
        <v>#REF!</v>
      </c>
      <c r="W120" s="31" t="e">
        <f t="shared" si="116"/>
        <v>#REF!</v>
      </c>
      <c r="X120" s="31" t="e">
        <f t="shared" si="116"/>
        <v>#REF!</v>
      </c>
      <c r="Y120" s="31" t="e">
        <f t="shared" si="116"/>
        <v>#REF!</v>
      </c>
      <c r="Z120" s="31" t="e">
        <f t="shared" si="116"/>
        <v>#REF!</v>
      </c>
      <c r="AA120" s="31" t="e">
        <f t="shared" si="116"/>
        <v>#REF!</v>
      </c>
      <c r="AB120" s="31" t="e">
        <f t="shared" si="116"/>
        <v>#REF!</v>
      </c>
      <c r="AC120" s="31" t="e">
        <f t="shared" si="116"/>
        <v>#REF!</v>
      </c>
      <c r="AD120" s="31" t="e">
        <f t="shared" si="116"/>
        <v>#REF!</v>
      </c>
      <c r="AE120" s="31" t="e">
        <f t="shared" si="116"/>
        <v>#REF!</v>
      </c>
      <c r="AF120" s="31" t="e">
        <f t="shared" si="116"/>
        <v>#REF!</v>
      </c>
      <c r="AG120" s="31" t="e">
        <f t="shared" si="116"/>
        <v>#REF!</v>
      </c>
      <c r="AH120" s="31" t="e">
        <f t="shared" si="116"/>
        <v>#REF!</v>
      </c>
      <c r="AI120" s="31" t="e">
        <f t="shared" ref="AI120:BJ120" si="117">AI10+AI19</f>
        <v>#REF!</v>
      </c>
      <c r="AJ120" s="31" t="e">
        <f t="shared" si="117"/>
        <v>#REF!</v>
      </c>
      <c r="AK120" s="31" t="e">
        <f t="shared" si="117"/>
        <v>#REF!</v>
      </c>
      <c r="AL120" s="31" t="e">
        <f t="shared" si="117"/>
        <v>#REF!</v>
      </c>
      <c r="AM120" s="31" t="e">
        <f t="shared" si="117"/>
        <v>#REF!</v>
      </c>
      <c r="AN120" s="31" t="e">
        <f t="shared" si="117"/>
        <v>#REF!</v>
      </c>
      <c r="AO120" s="31" t="e">
        <f t="shared" si="117"/>
        <v>#REF!</v>
      </c>
      <c r="AP120" s="31" t="e">
        <f t="shared" si="117"/>
        <v>#REF!</v>
      </c>
      <c r="AQ120" s="31" t="e">
        <f t="shared" si="117"/>
        <v>#REF!</v>
      </c>
      <c r="AR120" s="31" t="e">
        <f t="shared" si="117"/>
        <v>#REF!</v>
      </c>
      <c r="AS120" s="31" t="e">
        <f t="shared" si="117"/>
        <v>#REF!</v>
      </c>
      <c r="AT120" s="31" t="e">
        <f t="shared" si="117"/>
        <v>#REF!</v>
      </c>
      <c r="AU120" s="31" t="e">
        <f t="shared" si="117"/>
        <v>#REF!</v>
      </c>
      <c r="AV120" s="31" t="e">
        <f t="shared" si="117"/>
        <v>#REF!</v>
      </c>
      <c r="AW120" s="31" t="e">
        <f t="shared" si="117"/>
        <v>#REF!</v>
      </c>
      <c r="AX120" s="31" t="e">
        <f t="shared" si="117"/>
        <v>#REF!</v>
      </c>
      <c r="AY120" s="31" t="e">
        <f t="shared" si="117"/>
        <v>#REF!</v>
      </c>
      <c r="AZ120" s="31" t="e">
        <f t="shared" si="117"/>
        <v>#REF!</v>
      </c>
      <c r="BA120" s="31" t="e">
        <f t="shared" si="117"/>
        <v>#REF!</v>
      </c>
      <c r="BB120" s="31" t="e">
        <f t="shared" si="117"/>
        <v>#REF!</v>
      </c>
      <c r="BC120" s="31" t="e">
        <f t="shared" si="117"/>
        <v>#REF!</v>
      </c>
      <c r="BD120" s="31" t="e">
        <f t="shared" si="117"/>
        <v>#REF!</v>
      </c>
      <c r="BE120" s="31" t="e">
        <f t="shared" si="117"/>
        <v>#REF!</v>
      </c>
      <c r="BF120" s="31" t="e">
        <f t="shared" si="117"/>
        <v>#REF!</v>
      </c>
      <c r="BG120" s="31" t="e">
        <f t="shared" si="117"/>
        <v>#REF!</v>
      </c>
      <c r="BH120" s="31" t="e">
        <f t="shared" si="117"/>
        <v>#REF!</v>
      </c>
      <c r="BI120" s="31" t="e">
        <f t="shared" si="117"/>
        <v>#REF!</v>
      </c>
      <c r="BJ120" s="31" t="e">
        <f t="shared" si="117"/>
        <v>#REF!</v>
      </c>
      <c r="BK120" s="9"/>
      <c r="BL120" s="9"/>
      <c r="BM120" s="9"/>
      <c r="BN120" s="29"/>
      <c r="BO120" s="129"/>
      <c r="BP120" s="39"/>
      <c r="BQ120" s="129"/>
      <c r="BR120" s="135"/>
      <c r="BS120" s="135"/>
      <c r="BT120" s="135"/>
      <c r="BU120" s="55"/>
      <c r="BV120" s="55"/>
      <c r="BW120" s="55"/>
      <c r="BX120" s="55"/>
      <c r="BY120" s="55"/>
      <c r="BZ120" s="55"/>
      <c r="CA120" s="55"/>
      <c r="CB120" s="55"/>
      <c r="CC120" s="55"/>
      <c r="CD120" s="55"/>
      <c r="CE120" s="55"/>
      <c r="CF120" s="55"/>
      <c r="CG120" s="55"/>
      <c r="CH120" s="55"/>
      <c r="CI120" s="55"/>
      <c r="CJ120" s="55"/>
      <c r="CK120" s="55"/>
      <c r="CL120" s="55"/>
      <c r="CM120" s="55"/>
      <c r="CN120" s="55"/>
      <c r="CO120" s="55"/>
      <c r="CP120" s="55"/>
      <c r="CQ120" s="55"/>
    </row>
    <row r="123" spans="1:16314" s="372" customFormat="1" ht="56.25">
      <c r="A123" s="27">
        <v>29</v>
      </c>
      <c r="B123" s="65" t="s">
        <v>380</v>
      </c>
      <c r="C123" s="1">
        <v>0.4</v>
      </c>
      <c r="D123" s="70" t="s">
        <v>131</v>
      </c>
      <c r="E123" s="27" t="s">
        <v>120</v>
      </c>
      <c r="F123" s="381" t="s">
        <v>369</v>
      </c>
      <c r="G123" s="371" t="s">
        <v>651</v>
      </c>
      <c r="H123" s="371"/>
      <c r="I123" s="371"/>
      <c r="J123" s="371"/>
      <c r="K123" s="371"/>
      <c r="L123" s="371"/>
      <c r="M123" s="371"/>
      <c r="N123" s="371"/>
      <c r="O123" s="371"/>
      <c r="P123" s="371"/>
      <c r="Q123" s="371"/>
      <c r="R123" s="371"/>
      <c r="S123" s="371"/>
      <c r="T123" s="371"/>
      <c r="U123" s="371"/>
      <c r="V123" s="371"/>
      <c r="W123" s="371"/>
      <c r="X123" s="371"/>
      <c r="Y123" s="371"/>
      <c r="Z123" s="371"/>
      <c r="AA123" s="371"/>
      <c r="AB123" s="371"/>
      <c r="AC123" s="371"/>
      <c r="AD123" s="371"/>
      <c r="AE123" s="371"/>
      <c r="AF123" s="371"/>
      <c r="AG123" s="371"/>
      <c r="AH123" s="371"/>
      <c r="AI123" s="371"/>
      <c r="AJ123" s="371"/>
      <c r="AK123" s="371"/>
      <c r="AL123" s="371"/>
      <c r="AM123" s="371"/>
      <c r="AN123" s="371"/>
      <c r="AO123" s="371"/>
      <c r="AP123" s="371"/>
      <c r="AQ123" s="371"/>
      <c r="AR123" s="371"/>
      <c r="AS123" s="371"/>
      <c r="AT123" s="371"/>
      <c r="AU123" s="371"/>
      <c r="AV123" s="371"/>
      <c r="AW123" s="371"/>
      <c r="AX123" s="371"/>
      <c r="AY123" s="371"/>
      <c r="AZ123" s="371"/>
      <c r="BA123" s="371"/>
      <c r="BB123" s="371"/>
      <c r="BC123" s="371"/>
      <c r="BD123" s="371"/>
      <c r="BE123" s="371"/>
      <c r="BF123" s="371"/>
      <c r="BG123" s="371"/>
      <c r="BH123" s="371"/>
      <c r="BI123" s="371"/>
      <c r="BJ123" s="371"/>
      <c r="BK123" s="371"/>
      <c r="BL123" s="371" t="s">
        <v>652</v>
      </c>
      <c r="BM123" s="371"/>
      <c r="BN123" s="371"/>
      <c r="BO123" s="371"/>
      <c r="BP123" s="371"/>
      <c r="BQ123" s="371"/>
      <c r="BR123" s="371"/>
      <c r="BS123" s="371"/>
      <c r="BT123" s="371"/>
      <c r="BU123" s="371"/>
      <c r="BV123" s="371"/>
      <c r="BW123" s="371"/>
      <c r="BX123" s="371"/>
      <c r="BY123" s="371"/>
      <c r="BZ123" s="371"/>
      <c r="CA123" s="371"/>
      <c r="CB123" s="371"/>
      <c r="CC123" s="371"/>
      <c r="CD123" s="371"/>
      <c r="CE123" s="371"/>
      <c r="CF123" s="371"/>
      <c r="CG123" s="371"/>
      <c r="CH123" s="371"/>
      <c r="CI123" s="371"/>
      <c r="CJ123" s="371"/>
      <c r="CK123" s="371"/>
      <c r="CL123" s="371"/>
      <c r="CM123" s="371"/>
      <c r="CN123" s="371"/>
      <c r="CO123" s="371"/>
      <c r="CP123" s="371"/>
      <c r="CQ123" s="371"/>
      <c r="CR123" s="371"/>
      <c r="CS123" s="371"/>
      <c r="CT123" s="371"/>
      <c r="CU123" s="371"/>
      <c r="CV123" s="371"/>
      <c r="CW123" s="371"/>
      <c r="CX123" s="371"/>
      <c r="CY123" s="371"/>
      <c r="CZ123" s="371"/>
      <c r="DA123" s="371"/>
      <c r="DB123" s="371"/>
      <c r="DC123" s="371"/>
      <c r="DD123" s="371"/>
      <c r="DE123" s="371"/>
      <c r="DF123" s="371"/>
      <c r="DG123" s="371"/>
      <c r="DH123" s="371"/>
      <c r="DI123" s="371"/>
      <c r="DJ123" s="371"/>
      <c r="DK123" s="371"/>
      <c r="DL123" s="371"/>
      <c r="DM123" s="371"/>
      <c r="DN123" s="371"/>
      <c r="DO123" s="371"/>
      <c r="DP123" s="371"/>
      <c r="DQ123" s="371"/>
      <c r="DR123" s="371"/>
      <c r="DS123" s="371"/>
      <c r="DT123" s="371"/>
      <c r="DU123" s="371"/>
      <c r="DV123" s="371"/>
      <c r="DW123" s="371"/>
      <c r="DX123" s="371"/>
      <c r="DY123" s="371"/>
      <c r="DZ123" s="371"/>
      <c r="EA123" s="371"/>
      <c r="EB123" s="371"/>
      <c r="EC123" s="371"/>
      <c r="ED123" s="371"/>
      <c r="EE123" s="371"/>
      <c r="EF123" s="371"/>
      <c r="EG123" s="371"/>
      <c r="EH123" s="371"/>
      <c r="EI123" s="371"/>
      <c r="EJ123" s="371"/>
      <c r="EK123" s="371"/>
      <c r="EL123" s="371"/>
      <c r="EM123" s="371"/>
      <c r="EN123" s="371"/>
      <c r="EO123" s="371"/>
      <c r="EP123" s="371"/>
      <c r="EQ123" s="371"/>
      <c r="ER123" s="371"/>
      <c r="ES123" s="371"/>
      <c r="ET123" s="371"/>
      <c r="EU123" s="371"/>
      <c r="EV123" s="371"/>
      <c r="EW123" s="371"/>
      <c r="EX123" s="371"/>
      <c r="EY123" s="371"/>
      <c r="EZ123" s="371"/>
      <c r="FA123" s="371"/>
      <c r="FB123" s="371"/>
      <c r="FC123" s="371"/>
      <c r="FD123" s="371"/>
      <c r="FE123" s="371"/>
      <c r="FF123" s="371"/>
      <c r="FG123" s="371"/>
      <c r="FH123" s="371"/>
      <c r="FI123" s="371"/>
      <c r="FJ123" s="371"/>
      <c r="FK123" s="371"/>
      <c r="FL123" s="371"/>
      <c r="FM123" s="371"/>
      <c r="FN123" s="371"/>
      <c r="FO123" s="371"/>
      <c r="FP123" s="371"/>
      <c r="FQ123" s="371"/>
      <c r="FR123" s="371"/>
      <c r="FS123" s="371"/>
      <c r="FT123" s="371"/>
      <c r="FU123" s="371"/>
      <c r="FV123" s="371"/>
      <c r="FW123" s="371"/>
      <c r="FX123" s="371"/>
      <c r="FY123" s="371"/>
      <c r="FZ123" s="371"/>
      <c r="GA123" s="371"/>
      <c r="GB123" s="371"/>
      <c r="GC123" s="371"/>
      <c r="GD123" s="371"/>
      <c r="GE123" s="371"/>
      <c r="GF123" s="371"/>
      <c r="GG123" s="371"/>
      <c r="GH123" s="371"/>
      <c r="GI123" s="371"/>
      <c r="GJ123" s="371"/>
      <c r="GK123" s="371"/>
      <c r="GL123" s="371"/>
      <c r="GM123" s="371"/>
      <c r="GN123" s="371"/>
      <c r="GO123" s="371"/>
      <c r="GP123" s="371"/>
      <c r="GQ123" s="371"/>
      <c r="GR123" s="371"/>
      <c r="GS123" s="371"/>
      <c r="GT123" s="371"/>
      <c r="GU123" s="371"/>
      <c r="GV123" s="371"/>
      <c r="GW123" s="371"/>
      <c r="GX123" s="371"/>
      <c r="GY123" s="371"/>
      <c r="GZ123" s="371"/>
      <c r="HA123" s="371"/>
      <c r="HB123" s="371"/>
      <c r="HC123" s="371"/>
      <c r="HD123" s="371"/>
      <c r="HE123" s="371"/>
      <c r="HF123" s="371"/>
      <c r="HG123" s="371"/>
      <c r="HH123" s="371"/>
      <c r="HI123" s="371"/>
      <c r="HJ123" s="371"/>
      <c r="HK123" s="371"/>
      <c r="HL123" s="371"/>
      <c r="HM123" s="371"/>
      <c r="HN123" s="371"/>
      <c r="HO123" s="371"/>
      <c r="HP123" s="371"/>
      <c r="HQ123" s="371"/>
      <c r="HR123" s="371"/>
      <c r="HS123" s="371"/>
      <c r="HT123" s="371"/>
      <c r="HU123" s="371"/>
      <c r="HV123" s="371"/>
      <c r="HW123" s="371"/>
      <c r="HX123" s="371"/>
      <c r="HY123" s="371"/>
      <c r="HZ123" s="371"/>
      <c r="IA123" s="371"/>
      <c r="IB123" s="371"/>
      <c r="IC123" s="371"/>
      <c r="ID123" s="371"/>
      <c r="IE123" s="371"/>
      <c r="IF123" s="371"/>
      <c r="IG123" s="371"/>
      <c r="IH123" s="371"/>
      <c r="II123" s="371"/>
      <c r="IJ123" s="371"/>
      <c r="IK123" s="371"/>
      <c r="IL123" s="371"/>
      <c r="IM123" s="371"/>
      <c r="IN123" s="371"/>
      <c r="IO123" s="371"/>
      <c r="IP123" s="371"/>
      <c r="IQ123" s="371"/>
      <c r="IR123" s="371"/>
      <c r="IS123" s="371"/>
      <c r="IT123" s="371"/>
      <c r="IU123" s="371"/>
      <c r="IV123" s="371"/>
      <c r="IW123" s="371"/>
      <c r="IX123" s="371"/>
      <c r="IY123" s="371"/>
      <c r="IZ123" s="371"/>
      <c r="JA123" s="371"/>
      <c r="JB123" s="371"/>
      <c r="JC123" s="371"/>
      <c r="JD123" s="371"/>
      <c r="JE123" s="371"/>
      <c r="JF123" s="371"/>
      <c r="JG123" s="371"/>
      <c r="JH123" s="371"/>
      <c r="JI123" s="371"/>
      <c r="JJ123" s="371"/>
      <c r="JK123" s="371"/>
      <c r="JL123" s="371"/>
      <c r="JM123" s="371"/>
      <c r="JN123" s="371"/>
      <c r="JO123" s="371"/>
      <c r="JP123" s="371"/>
      <c r="JQ123" s="371"/>
      <c r="JR123" s="371"/>
      <c r="JS123" s="371"/>
      <c r="JT123" s="371"/>
      <c r="JU123" s="371"/>
      <c r="JV123" s="371"/>
      <c r="JW123" s="371"/>
      <c r="JX123" s="371"/>
      <c r="JY123" s="371"/>
      <c r="JZ123" s="371"/>
      <c r="KA123" s="371"/>
      <c r="KB123" s="371"/>
      <c r="KC123" s="371"/>
      <c r="KD123" s="371"/>
      <c r="KE123" s="371"/>
      <c r="KF123" s="371"/>
      <c r="KG123" s="371"/>
      <c r="KH123" s="371"/>
      <c r="KI123" s="371"/>
      <c r="KJ123" s="371"/>
      <c r="KK123" s="371"/>
      <c r="KL123" s="371"/>
      <c r="KM123" s="371"/>
      <c r="KN123" s="371"/>
      <c r="KO123" s="371"/>
      <c r="KP123" s="371"/>
      <c r="KQ123" s="371"/>
      <c r="KR123" s="371"/>
      <c r="KS123" s="371"/>
      <c r="KT123" s="371"/>
      <c r="KU123" s="371"/>
      <c r="KV123" s="371"/>
      <c r="KW123" s="371"/>
      <c r="KX123" s="371"/>
      <c r="KY123" s="371"/>
      <c r="KZ123" s="371"/>
      <c r="LA123" s="371"/>
      <c r="LB123" s="371"/>
      <c r="LC123" s="371"/>
      <c r="LD123" s="371"/>
      <c r="LE123" s="371"/>
      <c r="LF123" s="371"/>
      <c r="LG123" s="371"/>
      <c r="LH123" s="371"/>
      <c r="LI123" s="371"/>
      <c r="LJ123" s="371"/>
      <c r="LK123" s="371"/>
      <c r="LL123" s="371"/>
      <c r="LM123" s="371"/>
      <c r="LN123" s="371"/>
      <c r="LO123" s="371"/>
      <c r="LP123" s="371"/>
      <c r="LQ123" s="371"/>
      <c r="LR123" s="371"/>
      <c r="LS123" s="371"/>
      <c r="LT123" s="371"/>
      <c r="LU123" s="371"/>
      <c r="LV123" s="371"/>
      <c r="LW123" s="371"/>
      <c r="LX123" s="371"/>
      <c r="LY123" s="371"/>
      <c r="LZ123" s="371"/>
      <c r="MA123" s="371"/>
      <c r="MB123" s="371"/>
      <c r="MC123" s="371"/>
      <c r="MD123" s="371"/>
      <c r="ME123" s="371"/>
      <c r="MF123" s="371"/>
      <c r="MG123" s="371"/>
      <c r="MH123" s="371"/>
      <c r="MI123" s="371"/>
      <c r="MJ123" s="371"/>
      <c r="MK123" s="371"/>
      <c r="ML123" s="371"/>
      <c r="MM123" s="371"/>
      <c r="MN123" s="371"/>
      <c r="MO123" s="371"/>
      <c r="MP123" s="371"/>
      <c r="MQ123" s="371"/>
      <c r="MR123" s="371"/>
      <c r="MS123" s="371"/>
      <c r="MT123" s="371"/>
      <c r="MU123" s="371"/>
      <c r="MV123" s="371"/>
      <c r="MW123" s="371"/>
      <c r="MX123" s="371"/>
      <c r="MY123" s="371"/>
      <c r="MZ123" s="371"/>
      <c r="NA123" s="371"/>
      <c r="NB123" s="371"/>
      <c r="NC123" s="371"/>
      <c r="ND123" s="371"/>
      <c r="NE123" s="371"/>
      <c r="NF123" s="371"/>
      <c r="NG123" s="371"/>
      <c r="NH123" s="371"/>
      <c r="NI123" s="371"/>
      <c r="NJ123" s="371"/>
      <c r="NK123" s="371"/>
      <c r="NL123" s="371"/>
      <c r="NM123" s="371"/>
      <c r="NN123" s="371"/>
      <c r="NO123" s="371"/>
      <c r="NP123" s="371"/>
      <c r="NQ123" s="371"/>
      <c r="NR123" s="371"/>
      <c r="NS123" s="371"/>
      <c r="NT123" s="371"/>
      <c r="NU123" s="371"/>
      <c r="NV123" s="371"/>
      <c r="NW123" s="371"/>
      <c r="NX123" s="371"/>
      <c r="NY123" s="371"/>
      <c r="NZ123" s="371"/>
      <c r="OA123" s="371"/>
      <c r="OB123" s="371"/>
      <c r="OC123" s="371"/>
      <c r="OD123" s="371"/>
      <c r="OE123" s="371"/>
      <c r="OF123" s="371"/>
      <c r="OG123" s="371"/>
      <c r="OH123" s="371"/>
      <c r="OI123" s="371"/>
      <c r="OJ123" s="371"/>
      <c r="OK123" s="371"/>
      <c r="OL123" s="371"/>
      <c r="OM123" s="371"/>
      <c r="ON123" s="371"/>
      <c r="OO123" s="371"/>
      <c r="OP123" s="371"/>
      <c r="OQ123" s="371"/>
      <c r="OR123" s="371"/>
      <c r="OS123" s="371"/>
      <c r="OT123" s="371"/>
      <c r="OU123" s="371"/>
      <c r="OV123" s="371"/>
      <c r="OW123" s="371"/>
      <c r="OX123" s="371"/>
      <c r="OY123" s="371"/>
      <c r="OZ123" s="371"/>
      <c r="PA123" s="371"/>
      <c r="PB123" s="371"/>
      <c r="PC123" s="371"/>
      <c r="PD123" s="371"/>
      <c r="PE123" s="371"/>
      <c r="PF123" s="371"/>
      <c r="PG123" s="371"/>
      <c r="PH123" s="371"/>
      <c r="PI123" s="371"/>
      <c r="PJ123" s="371"/>
      <c r="PK123" s="371"/>
      <c r="PL123" s="371"/>
      <c r="PM123" s="371"/>
      <c r="PN123" s="371"/>
      <c r="PO123" s="371"/>
      <c r="PP123" s="371"/>
      <c r="PQ123" s="371"/>
      <c r="PR123" s="371"/>
      <c r="PS123" s="371"/>
      <c r="PT123" s="371"/>
      <c r="PU123" s="371"/>
      <c r="PV123" s="371"/>
      <c r="PW123" s="371"/>
      <c r="PX123" s="371"/>
      <c r="PY123" s="371"/>
      <c r="PZ123" s="371"/>
      <c r="QA123" s="371"/>
      <c r="QB123" s="371"/>
      <c r="QC123" s="371"/>
      <c r="QD123" s="371"/>
      <c r="QE123" s="371"/>
      <c r="QF123" s="371"/>
      <c r="QG123" s="371"/>
      <c r="QH123" s="371"/>
      <c r="QI123" s="371"/>
      <c r="QJ123" s="371"/>
      <c r="QK123" s="371"/>
      <c r="QL123" s="371"/>
      <c r="QM123" s="371"/>
      <c r="QN123" s="371"/>
      <c r="QO123" s="371"/>
      <c r="QP123" s="371"/>
      <c r="QQ123" s="371"/>
      <c r="QR123" s="371"/>
      <c r="QS123" s="371"/>
      <c r="QT123" s="371"/>
      <c r="QU123" s="371"/>
      <c r="QV123" s="371"/>
      <c r="QW123" s="371"/>
      <c r="QX123" s="371"/>
      <c r="QY123" s="371"/>
      <c r="QZ123" s="371"/>
      <c r="RA123" s="371"/>
      <c r="RB123" s="371"/>
      <c r="RC123" s="371"/>
      <c r="RD123" s="371"/>
      <c r="RE123" s="371"/>
      <c r="RF123" s="371"/>
      <c r="RG123" s="371"/>
      <c r="RH123" s="371"/>
      <c r="RI123" s="371"/>
      <c r="RJ123" s="371"/>
      <c r="RK123" s="371"/>
      <c r="RL123" s="371"/>
      <c r="RM123" s="371"/>
      <c r="RN123" s="371"/>
      <c r="RO123" s="371"/>
      <c r="RP123" s="371"/>
      <c r="RQ123" s="371"/>
      <c r="RR123" s="371"/>
      <c r="RS123" s="371"/>
      <c r="RT123" s="371"/>
      <c r="RU123" s="371"/>
      <c r="RV123" s="371"/>
      <c r="RW123" s="371"/>
      <c r="RX123" s="371"/>
      <c r="RY123" s="371"/>
      <c r="RZ123" s="371"/>
      <c r="SA123" s="371"/>
      <c r="SB123" s="371"/>
      <c r="SC123" s="371"/>
      <c r="SD123" s="371"/>
      <c r="SE123" s="371"/>
      <c r="SF123" s="371"/>
      <c r="SG123" s="371"/>
      <c r="SH123" s="371"/>
      <c r="SI123" s="371"/>
      <c r="SJ123" s="371"/>
      <c r="SK123" s="371"/>
      <c r="SL123" s="371"/>
      <c r="SM123" s="371"/>
      <c r="SN123" s="371"/>
      <c r="SO123" s="371"/>
      <c r="SP123" s="371"/>
      <c r="SQ123" s="371"/>
      <c r="SR123" s="371"/>
      <c r="SS123" s="371"/>
      <c r="ST123" s="371"/>
      <c r="SU123" s="371"/>
      <c r="SV123" s="371"/>
      <c r="SW123" s="371"/>
      <c r="SX123" s="371"/>
      <c r="SY123" s="371"/>
      <c r="SZ123" s="371"/>
      <c r="TA123" s="371"/>
      <c r="TB123" s="371"/>
      <c r="TC123" s="371"/>
      <c r="TD123" s="371"/>
      <c r="TE123" s="371"/>
      <c r="TF123" s="371"/>
      <c r="TG123" s="371"/>
      <c r="TH123" s="371"/>
      <c r="TI123" s="371"/>
      <c r="TJ123" s="371"/>
      <c r="TK123" s="371"/>
      <c r="TL123" s="371"/>
      <c r="TM123" s="371"/>
      <c r="TN123" s="371"/>
      <c r="TO123" s="371"/>
      <c r="TP123" s="371"/>
      <c r="TQ123" s="371"/>
      <c r="TR123" s="371"/>
      <c r="TS123" s="371"/>
      <c r="TT123" s="371"/>
      <c r="TU123" s="371"/>
      <c r="TV123" s="371"/>
      <c r="TW123" s="371"/>
      <c r="TX123" s="371"/>
      <c r="TY123" s="371"/>
      <c r="TZ123" s="371"/>
      <c r="UA123" s="371"/>
      <c r="UB123" s="371"/>
      <c r="UC123" s="371"/>
      <c r="UD123" s="371"/>
      <c r="UE123" s="371"/>
      <c r="UF123" s="371"/>
      <c r="UG123" s="371"/>
      <c r="UH123" s="371"/>
      <c r="UI123" s="371"/>
      <c r="UJ123" s="371"/>
      <c r="UK123" s="371"/>
      <c r="UL123" s="371"/>
      <c r="UM123" s="371"/>
      <c r="UN123" s="371"/>
      <c r="UO123" s="371"/>
      <c r="UP123" s="371"/>
      <c r="UQ123" s="371"/>
      <c r="UR123" s="371"/>
      <c r="US123" s="371"/>
      <c r="UT123" s="371"/>
      <c r="UU123" s="371"/>
      <c r="UV123" s="371"/>
      <c r="UW123" s="371"/>
      <c r="UX123" s="371"/>
      <c r="UY123" s="371"/>
      <c r="UZ123" s="371"/>
      <c r="VA123" s="371"/>
      <c r="VB123" s="371"/>
      <c r="VC123" s="371"/>
      <c r="VD123" s="371"/>
      <c r="VE123" s="371"/>
      <c r="VF123" s="371"/>
      <c r="VG123" s="371"/>
      <c r="VH123" s="371"/>
      <c r="VI123" s="371"/>
      <c r="VJ123" s="371"/>
      <c r="VK123" s="371"/>
      <c r="VL123" s="371"/>
      <c r="VM123" s="371"/>
      <c r="VN123" s="371"/>
      <c r="VO123" s="371"/>
      <c r="VP123" s="371"/>
      <c r="VQ123" s="371"/>
      <c r="VR123" s="371"/>
      <c r="VS123" s="371"/>
      <c r="VT123" s="371"/>
      <c r="VU123" s="371"/>
      <c r="VV123" s="371"/>
      <c r="VW123" s="371"/>
      <c r="VX123" s="371"/>
      <c r="VY123" s="371"/>
      <c r="VZ123" s="371"/>
      <c r="WA123" s="371"/>
      <c r="WB123" s="371"/>
      <c r="WC123" s="371"/>
      <c r="WD123" s="371"/>
      <c r="WE123" s="371"/>
      <c r="WF123" s="371"/>
      <c r="WG123" s="371"/>
      <c r="WH123" s="371"/>
      <c r="WI123" s="371"/>
      <c r="WJ123" s="371"/>
      <c r="WK123" s="371"/>
      <c r="WL123" s="371"/>
      <c r="WM123" s="371"/>
      <c r="WN123" s="371"/>
      <c r="WO123" s="371"/>
      <c r="WP123" s="371"/>
      <c r="WQ123" s="371"/>
      <c r="WR123" s="371"/>
      <c r="WS123" s="371"/>
      <c r="WT123" s="371"/>
      <c r="WU123" s="371"/>
      <c r="WV123" s="371"/>
      <c r="WW123" s="371"/>
      <c r="WX123" s="371"/>
      <c r="WY123" s="371"/>
      <c r="WZ123" s="371"/>
      <c r="XA123" s="371"/>
      <c r="XB123" s="371"/>
      <c r="XC123" s="371"/>
      <c r="XD123" s="371"/>
      <c r="XE123" s="371"/>
      <c r="XF123" s="371"/>
      <c r="XG123" s="371"/>
      <c r="XH123" s="371"/>
      <c r="XI123" s="371"/>
      <c r="XJ123" s="371"/>
      <c r="XK123" s="371"/>
      <c r="XL123" s="371"/>
      <c r="XM123" s="371"/>
      <c r="XN123" s="371"/>
      <c r="XO123" s="371"/>
      <c r="XP123" s="371"/>
      <c r="XQ123" s="371"/>
      <c r="XR123" s="371"/>
      <c r="XS123" s="371"/>
      <c r="XT123" s="371"/>
      <c r="XU123" s="371"/>
      <c r="XV123" s="371"/>
      <c r="XW123" s="371"/>
      <c r="XX123" s="371"/>
      <c r="XY123" s="371"/>
      <c r="XZ123" s="371"/>
      <c r="YA123" s="371"/>
      <c r="YB123" s="371"/>
      <c r="YC123" s="371"/>
      <c r="YD123" s="371"/>
      <c r="YE123" s="371"/>
      <c r="YF123" s="371"/>
      <c r="YG123" s="371"/>
      <c r="YH123" s="371"/>
      <c r="YI123" s="371"/>
      <c r="YJ123" s="371"/>
      <c r="YK123" s="371"/>
      <c r="YL123" s="371"/>
      <c r="YM123" s="371"/>
      <c r="YN123" s="371"/>
      <c r="YO123" s="371"/>
      <c r="YP123" s="371"/>
      <c r="YQ123" s="371"/>
      <c r="YR123" s="371"/>
      <c r="YS123" s="371"/>
      <c r="YT123" s="371"/>
      <c r="YU123" s="371"/>
      <c r="YV123" s="371"/>
      <c r="YW123" s="371"/>
      <c r="YX123" s="371"/>
      <c r="YY123" s="371"/>
      <c r="YZ123" s="371"/>
      <c r="ZA123" s="371"/>
      <c r="ZB123" s="371"/>
      <c r="ZC123" s="371"/>
      <c r="ZD123" s="371"/>
      <c r="ZE123" s="371"/>
      <c r="ZF123" s="371"/>
      <c r="ZG123" s="371"/>
      <c r="ZH123" s="371"/>
      <c r="ZI123" s="371"/>
      <c r="ZJ123" s="371"/>
      <c r="ZK123" s="371"/>
      <c r="ZL123" s="371"/>
      <c r="ZM123" s="371"/>
      <c r="ZN123" s="371"/>
      <c r="ZO123" s="371"/>
      <c r="ZP123" s="371"/>
      <c r="ZQ123" s="371"/>
      <c r="ZR123" s="371"/>
      <c r="ZS123" s="371"/>
      <c r="ZT123" s="371"/>
      <c r="ZU123" s="371"/>
      <c r="ZV123" s="371"/>
      <c r="ZW123" s="371"/>
      <c r="ZX123" s="371"/>
      <c r="ZY123" s="371"/>
      <c r="ZZ123" s="371"/>
      <c r="AAA123" s="371"/>
      <c r="AAB123" s="371"/>
      <c r="AAC123" s="371"/>
      <c r="AAD123" s="371"/>
      <c r="AAE123" s="371"/>
      <c r="AAF123" s="371"/>
      <c r="AAG123" s="371"/>
      <c r="AAH123" s="371"/>
      <c r="AAI123" s="371"/>
      <c r="AAJ123" s="371"/>
      <c r="AAK123" s="371"/>
      <c r="AAL123" s="371"/>
      <c r="AAM123" s="371"/>
      <c r="AAN123" s="371"/>
      <c r="AAO123" s="371"/>
      <c r="AAP123" s="371"/>
      <c r="AAQ123" s="371"/>
      <c r="AAR123" s="371"/>
      <c r="AAS123" s="371"/>
      <c r="AAT123" s="371"/>
      <c r="AAU123" s="371"/>
      <c r="AAV123" s="371"/>
      <c r="AAW123" s="371"/>
      <c r="AAX123" s="371"/>
      <c r="AAY123" s="371"/>
      <c r="AAZ123" s="371"/>
      <c r="ABA123" s="371"/>
      <c r="ABB123" s="371"/>
      <c r="ABC123" s="371"/>
      <c r="ABD123" s="371"/>
      <c r="ABE123" s="371"/>
      <c r="ABF123" s="371"/>
      <c r="ABG123" s="371"/>
      <c r="ABH123" s="371"/>
      <c r="ABI123" s="371"/>
      <c r="ABJ123" s="371"/>
      <c r="ABK123" s="371"/>
      <c r="ABL123" s="371"/>
      <c r="ABM123" s="371"/>
      <c r="ABN123" s="371"/>
      <c r="ABO123" s="371"/>
      <c r="ABP123" s="371"/>
      <c r="ABQ123" s="371"/>
      <c r="ABR123" s="371"/>
      <c r="ABS123" s="371"/>
      <c r="ABT123" s="371"/>
      <c r="ABU123" s="371"/>
      <c r="ABV123" s="371"/>
      <c r="ABW123" s="371"/>
      <c r="ABX123" s="371"/>
      <c r="ABY123" s="371"/>
      <c r="ABZ123" s="371"/>
      <c r="ACA123" s="371"/>
      <c r="ACB123" s="371"/>
      <c r="ACC123" s="371"/>
      <c r="ACD123" s="371"/>
      <c r="ACE123" s="371"/>
      <c r="ACF123" s="371"/>
      <c r="ACG123" s="371"/>
      <c r="ACH123" s="371"/>
      <c r="ACI123" s="371"/>
      <c r="ACJ123" s="371"/>
      <c r="ACK123" s="371"/>
      <c r="ACL123" s="371"/>
      <c r="ACM123" s="371"/>
      <c r="ACN123" s="371"/>
      <c r="ACO123" s="371"/>
      <c r="ACP123" s="371"/>
      <c r="ACQ123" s="371"/>
      <c r="ACR123" s="371"/>
      <c r="ACS123" s="371"/>
      <c r="ACT123" s="371"/>
      <c r="ACU123" s="371"/>
      <c r="ACV123" s="371"/>
      <c r="ACW123" s="371"/>
      <c r="ACX123" s="371"/>
      <c r="ACY123" s="371"/>
      <c r="ACZ123" s="371"/>
      <c r="ADA123" s="371"/>
      <c r="ADB123" s="371"/>
      <c r="ADC123" s="371"/>
      <c r="ADD123" s="371"/>
      <c r="ADE123" s="371"/>
      <c r="ADF123" s="371"/>
      <c r="ADG123" s="371"/>
      <c r="ADH123" s="371"/>
      <c r="ADI123" s="371"/>
      <c r="ADJ123" s="371"/>
      <c r="ADK123" s="371"/>
      <c r="ADL123" s="371"/>
      <c r="ADM123" s="371"/>
      <c r="ADN123" s="371"/>
      <c r="ADO123" s="371"/>
      <c r="ADP123" s="371"/>
      <c r="ADQ123" s="371"/>
      <c r="ADR123" s="371"/>
      <c r="ADS123" s="371"/>
      <c r="ADT123" s="371"/>
      <c r="ADU123" s="371"/>
      <c r="ADV123" s="371"/>
      <c r="ADW123" s="371"/>
      <c r="ADX123" s="371"/>
      <c r="ADY123" s="371"/>
      <c r="ADZ123" s="371"/>
      <c r="AEA123" s="371"/>
      <c r="AEB123" s="371"/>
      <c r="AEC123" s="371"/>
      <c r="AED123" s="371"/>
      <c r="AEE123" s="371"/>
      <c r="AEF123" s="371"/>
      <c r="AEG123" s="371"/>
      <c r="AEH123" s="371"/>
      <c r="AEI123" s="371"/>
      <c r="AEJ123" s="371"/>
      <c r="AEK123" s="371"/>
      <c r="AEL123" s="371"/>
      <c r="AEM123" s="371"/>
      <c r="AEN123" s="371"/>
      <c r="AEO123" s="371"/>
      <c r="AEP123" s="371"/>
      <c r="AEQ123" s="371"/>
      <c r="AER123" s="371"/>
      <c r="AES123" s="371"/>
      <c r="AET123" s="371"/>
      <c r="AEU123" s="371"/>
      <c r="AEV123" s="371"/>
      <c r="AEW123" s="371"/>
      <c r="AEX123" s="371"/>
      <c r="AEY123" s="371"/>
      <c r="AEZ123" s="371"/>
      <c r="AFA123" s="371"/>
      <c r="AFB123" s="371"/>
      <c r="AFC123" s="371"/>
      <c r="AFD123" s="371"/>
      <c r="AFE123" s="371"/>
      <c r="AFF123" s="371"/>
      <c r="AFG123" s="371"/>
      <c r="AFH123" s="371"/>
      <c r="AFI123" s="371"/>
      <c r="AFJ123" s="371"/>
      <c r="AFK123" s="371"/>
      <c r="AFL123" s="371"/>
      <c r="AFM123" s="371"/>
      <c r="AFN123" s="371"/>
      <c r="AFO123" s="371"/>
      <c r="AFP123" s="371"/>
      <c r="AFQ123" s="371"/>
      <c r="AFR123" s="371"/>
      <c r="AFS123" s="371"/>
      <c r="AFT123" s="371"/>
      <c r="AFU123" s="371"/>
      <c r="AFV123" s="371"/>
      <c r="AFW123" s="371"/>
      <c r="AFX123" s="371"/>
      <c r="AFY123" s="371"/>
      <c r="AFZ123" s="371"/>
      <c r="AGA123" s="371"/>
      <c r="AGB123" s="371"/>
      <c r="AGC123" s="371"/>
      <c r="AGD123" s="371"/>
      <c r="AGE123" s="371"/>
      <c r="AGF123" s="371"/>
      <c r="AGG123" s="371"/>
      <c r="AGH123" s="371"/>
      <c r="AGI123" s="371"/>
      <c r="AGJ123" s="371"/>
      <c r="AGK123" s="371"/>
      <c r="AGL123" s="371"/>
      <c r="AGM123" s="371"/>
      <c r="AGN123" s="371"/>
      <c r="AGO123" s="371"/>
      <c r="AGP123" s="371"/>
      <c r="AGQ123" s="371"/>
      <c r="AGR123" s="371"/>
      <c r="AGS123" s="371"/>
      <c r="AGT123" s="371"/>
      <c r="AGU123" s="371"/>
      <c r="AGV123" s="371"/>
      <c r="AGW123" s="371"/>
      <c r="AGX123" s="371"/>
      <c r="AGY123" s="371"/>
      <c r="AGZ123" s="371"/>
      <c r="AHA123" s="371"/>
      <c r="AHB123" s="371"/>
      <c r="AHC123" s="371"/>
      <c r="AHD123" s="371"/>
      <c r="AHE123" s="371"/>
      <c r="AHF123" s="371"/>
      <c r="AHG123" s="371"/>
      <c r="AHH123" s="371"/>
      <c r="AHI123" s="371"/>
      <c r="AHJ123" s="371"/>
      <c r="AHK123" s="371"/>
      <c r="AHL123" s="371"/>
      <c r="AHM123" s="371"/>
      <c r="AHN123" s="371"/>
      <c r="AHO123" s="371"/>
      <c r="AHP123" s="371"/>
      <c r="AHQ123" s="371"/>
      <c r="AHR123" s="371"/>
      <c r="AHS123" s="371"/>
      <c r="AHT123" s="371"/>
      <c r="AHU123" s="371"/>
      <c r="AHV123" s="371"/>
      <c r="AHW123" s="371"/>
      <c r="AHX123" s="371"/>
      <c r="AHY123" s="371"/>
      <c r="AHZ123" s="371"/>
      <c r="AIA123" s="371"/>
      <c r="AIB123" s="371"/>
      <c r="AIC123" s="371"/>
      <c r="AID123" s="371"/>
      <c r="AIE123" s="371"/>
      <c r="AIF123" s="371"/>
      <c r="AIG123" s="371"/>
      <c r="AIH123" s="371"/>
      <c r="AII123" s="371"/>
      <c r="AIJ123" s="371"/>
      <c r="AIK123" s="371"/>
      <c r="AIL123" s="371"/>
      <c r="AIM123" s="371"/>
      <c r="AIN123" s="371"/>
      <c r="AIO123" s="371"/>
      <c r="AIP123" s="371"/>
      <c r="AIQ123" s="371"/>
      <c r="AIR123" s="371"/>
      <c r="AIS123" s="371"/>
      <c r="AIT123" s="371"/>
      <c r="AIU123" s="371"/>
      <c r="AIV123" s="371"/>
      <c r="AIW123" s="371"/>
      <c r="AIX123" s="371"/>
      <c r="AIY123" s="371"/>
      <c r="AIZ123" s="371"/>
      <c r="AJA123" s="371"/>
      <c r="AJB123" s="371"/>
      <c r="AJC123" s="371"/>
      <c r="AJD123" s="371"/>
      <c r="AJE123" s="371"/>
      <c r="AJF123" s="371"/>
      <c r="AJG123" s="371"/>
      <c r="AJH123" s="371"/>
      <c r="AJI123" s="371"/>
      <c r="AJJ123" s="371"/>
      <c r="AJK123" s="371"/>
      <c r="AJL123" s="371"/>
      <c r="AJM123" s="371"/>
      <c r="AJN123" s="371"/>
      <c r="AJO123" s="371"/>
      <c r="AJP123" s="371"/>
      <c r="AJQ123" s="371"/>
      <c r="AJR123" s="371"/>
      <c r="AJS123" s="371"/>
      <c r="AJT123" s="371"/>
      <c r="AJU123" s="371"/>
      <c r="AJV123" s="371"/>
      <c r="AJW123" s="371"/>
      <c r="AJX123" s="371"/>
      <c r="AJY123" s="371"/>
      <c r="AJZ123" s="371"/>
      <c r="AKA123" s="371"/>
      <c r="AKB123" s="371"/>
      <c r="AKC123" s="371"/>
      <c r="AKD123" s="371"/>
      <c r="AKE123" s="371"/>
      <c r="AKF123" s="371"/>
      <c r="AKG123" s="371"/>
      <c r="AKH123" s="371"/>
      <c r="AKI123" s="371"/>
      <c r="AKJ123" s="371"/>
      <c r="AKK123" s="371"/>
      <c r="AKL123" s="371"/>
      <c r="AKM123" s="371"/>
      <c r="AKN123" s="371"/>
      <c r="AKO123" s="371"/>
      <c r="AKP123" s="371"/>
      <c r="AKQ123" s="371"/>
      <c r="AKR123" s="371"/>
      <c r="AKS123" s="371"/>
      <c r="AKT123" s="371"/>
      <c r="AKU123" s="371"/>
      <c r="AKV123" s="371"/>
      <c r="AKW123" s="371"/>
      <c r="AKX123" s="371"/>
      <c r="AKY123" s="371"/>
      <c r="AKZ123" s="371"/>
      <c r="ALA123" s="371"/>
      <c r="ALB123" s="371"/>
      <c r="ALC123" s="371"/>
      <c r="ALD123" s="371"/>
      <c r="ALE123" s="371"/>
      <c r="ALF123" s="371"/>
      <c r="ALG123" s="371"/>
      <c r="ALH123" s="371"/>
      <c r="ALI123" s="371"/>
      <c r="ALJ123" s="371"/>
      <c r="ALK123" s="371"/>
      <c r="ALL123" s="371"/>
      <c r="ALM123" s="371"/>
      <c r="ALN123" s="371"/>
      <c r="ALO123" s="371"/>
      <c r="ALP123" s="371"/>
      <c r="ALQ123" s="371"/>
      <c r="ALR123" s="371"/>
      <c r="ALS123" s="371"/>
      <c r="ALT123" s="371"/>
      <c r="ALU123" s="371"/>
      <c r="ALV123" s="371"/>
      <c r="ALW123" s="371"/>
      <c r="ALX123" s="371"/>
      <c r="ALY123" s="371"/>
      <c r="ALZ123" s="371"/>
      <c r="AMA123" s="371"/>
      <c r="AMB123" s="371"/>
      <c r="AMC123" s="371"/>
      <c r="AMD123" s="371"/>
      <c r="AME123" s="371"/>
      <c r="AMF123" s="371"/>
      <c r="AMG123" s="371"/>
      <c r="AMH123" s="371"/>
      <c r="AMI123" s="371"/>
      <c r="AMJ123" s="371"/>
      <c r="AMK123" s="371"/>
      <c r="AML123" s="371"/>
      <c r="AMM123" s="371"/>
      <c r="AMN123" s="371"/>
      <c r="AMO123" s="371"/>
      <c r="AMP123" s="371"/>
      <c r="AMQ123" s="371"/>
      <c r="AMR123" s="371"/>
      <c r="AMS123" s="371"/>
      <c r="AMT123" s="371"/>
      <c r="AMU123" s="371"/>
      <c r="AMV123" s="371"/>
      <c r="AMW123" s="371"/>
      <c r="AMX123" s="371"/>
      <c r="AMY123" s="371"/>
      <c r="AMZ123" s="371"/>
      <c r="ANA123" s="371"/>
      <c r="ANB123" s="371"/>
      <c r="ANC123" s="371"/>
      <c r="AND123" s="371"/>
      <c r="ANE123" s="371"/>
      <c r="ANF123" s="371"/>
      <c r="ANG123" s="371"/>
      <c r="ANH123" s="371"/>
      <c r="ANI123" s="371"/>
      <c r="ANJ123" s="371"/>
      <c r="ANK123" s="371"/>
      <c r="ANL123" s="371"/>
      <c r="ANM123" s="371"/>
      <c r="ANN123" s="371"/>
      <c r="ANO123" s="371"/>
      <c r="ANP123" s="371"/>
      <c r="ANQ123" s="371"/>
      <c r="ANR123" s="371"/>
      <c r="ANS123" s="371"/>
      <c r="ANT123" s="371"/>
      <c r="ANU123" s="371"/>
      <c r="ANV123" s="371"/>
      <c r="ANW123" s="371"/>
      <c r="ANX123" s="371"/>
      <c r="ANY123" s="371"/>
      <c r="ANZ123" s="371"/>
      <c r="AOA123" s="371"/>
      <c r="AOB123" s="371"/>
      <c r="AOC123" s="371"/>
      <c r="AOD123" s="371"/>
      <c r="AOE123" s="371"/>
      <c r="AOF123" s="371"/>
      <c r="AOG123" s="371"/>
      <c r="AOH123" s="371"/>
      <c r="AOI123" s="371"/>
      <c r="AOJ123" s="371"/>
      <c r="AOK123" s="371"/>
      <c r="AOL123" s="371"/>
      <c r="AOM123" s="371"/>
      <c r="AON123" s="371"/>
      <c r="AOO123" s="371"/>
      <c r="AOP123" s="371"/>
      <c r="AOQ123" s="371"/>
      <c r="AOR123" s="371"/>
      <c r="AOS123" s="371"/>
      <c r="AOT123" s="371"/>
      <c r="AOU123" s="371"/>
      <c r="AOV123" s="371"/>
      <c r="AOW123" s="371"/>
      <c r="AOX123" s="371"/>
      <c r="AOY123" s="371"/>
      <c r="AOZ123" s="371"/>
      <c r="APA123" s="371"/>
      <c r="APB123" s="371"/>
      <c r="APC123" s="371"/>
      <c r="APD123" s="371"/>
      <c r="APE123" s="371"/>
      <c r="APF123" s="371"/>
      <c r="APG123" s="371"/>
      <c r="APH123" s="371"/>
      <c r="API123" s="371"/>
      <c r="APJ123" s="371"/>
      <c r="APK123" s="371"/>
      <c r="APL123" s="371"/>
      <c r="APM123" s="371"/>
      <c r="APN123" s="371"/>
      <c r="APO123" s="371"/>
      <c r="APP123" s="371"/>
      <c r="APQ123" s="371"/>
      <c r="APR123" s="371"/>
      <c r="APS123" s="371"/>
      <c r="APT123" s="371"/>
      <c r="APU123" s="371"/>
      <c r="APV123" s="371"/>
      <c r="APW123" s="371"/>
      <c r="APX123" s="371"/>
      <c r="APY123" s="371"/>
      <c r="APZ123" s="371"/>
      <c r="AQA123" s="371"/>
      <c r="AQB123" s="371"/>
      <c r="AQC123" s="371"/>
      <c r="AQD123" s="371"/>
      <c r="AQE123" s="371"/>
      <c r="AQF123" s="371"/>
      <c r="AQG123" s="371"/>
      <c r="AQH123" s="371"/>
      <c r="AQI123" s="371"/>
      <c r="AQJ123" s="371"/>
      <c r="AQK123" s="371"/>
      <c r="AQL123" s="371"/>
      <c r="AQM123" s="371"/>
      <c r="AQN123" s="371"/>
      <c r="AQO123" s="371"/>
      <c r="AQP123" s="371"/>
      <c r="AQQ123" s="371"/>
      <c r="AQR123" s="371"/>
      <c r="AQS123" s="371"/>
      <c r="AQT123" s="371"/>
      <c r="AQU123" s="371"/>
      <c r="AQV123" s="371"/>
      <c r="AQW123" s="371"/>
      <c r="AQX123" s="371"/>
      <c r="AQY123" s="371"/>
      <c r="AQZ123" s="371"/>
      <c r="ARA123" s="371"/>
      <c r="ARB123" s="371"/>
      <c r="ARC123" s="371"/>
      <c r="ARD123" s="371"/>
      <c r="ARE123" s="371"/>
      <c r="ARF123" s="371"/>
      <c r="ARG123" s="371"/>
      <c r="ARH123" s="371"/>
      <c r="ARI123" s="371"/>
      <c r="ARJ123" s="371"/>
      <c r="ARK123" s="371"/>
      <c r="ARL123" s="371"/>
      <c r="ARM123" s="371"/>
      <c r="ARN123" s="371"/>
      <c r="ARO123" s="371"/>
      <c r="ARP123" s="371"/>
      <c r="ARQ123" s="371"/>
      <c r="ARR123" s="371"/>
      <c r="ARS123" s="371"/>
      <c r="ART123" s="371"/>
      <c r="ARU123" s="371"/>
      <c r="ARV123" s="371"/>
      <c r="ARW123" s="371"/>
      <c r="ARX123" s="371"/>
      <c r="ARY123" s="371"/>
      <c r="ARZ123" s="371"/>
      <c r="ASA123" s="371"/>
      <c r="ASB123" s="371"/>
      <c r="ASC123" s="371"/>
      <c r="ASD123" s="371"/>
      <c r="ASE123" s="371"/>
      <c r="ASF123" s="371"/>
      <c r="ASG123" s="371"/>
      <c r="ASH123" s="371"/>
      <c r="ASI123" s="371"/>
      <c r="ASJ123" s="371"/>
      <c r="ASK123" s="371"/>
      <c r="ASL123" s="371"/>
      <c r="ASM123" s="371"/>
      <c r="ASN123" s="371"/>
      <c r="ASO123" s="371"/>
      <c r="ASP123" s="371"/>
      <c r="ASQ123" s="371"/>
      <c r="ASR123" s="371"/>
      <c r="ASS123" s="371"/>
      <c r="AST123" s="371"/>
      <c r="ASU123" s="371"/>
      <c r="ASV123" s="371"/>
      <c r="ASW123" s="371"/>
      <c r="ASX123" s="371"/>
      <c r="ASY123" s="371"/>
      <c r="ASZ123" s="371"/>
      <c r="ATA123" s="371"/>
      <c r="ATB123" s="371"/>
      <c r="ATC123" s="371"/>
      <c r="ATD123" s="371"/>
      <c r="ATE123" s="371"/>
      <c r="ATF123" s="371"/>
      <c r="ATG123" s="371"/>
      <c r="ATH123" s="371"/>
      <c r="ATI123" s="371"/>
      <c r="ATJ123" s="371"/>
      <c r="ATK123" s="371"/>
      <c r="ATL123" s="371"/>
      <c r="ATM123" s="371"/>
      <c r="ATN123" s="371"/>
      <c r="ATO123" s="371"/>
      <c r="ATP123" s="371"/>
      <c r="ATQ123" s="371"/>
      <c r="ATR123" s="371"/>
      <c r="ATS123" s="371"/>
      <c r="ATT123" s="371"/>
      <c r="ATU123" s="371"/>
      <c r="ATV123" s="371"/>
      <c r="ATW123" s="371"/>
      <c r="ATX123" s="371"/>
      <c r="ATY123" s="371"/>
      <c r="ATZ123" s="371"/>
      <c r="AUA123" s="371"/>
      <c r="AUB123" s="371"/>
      <c r="AUC123" s="371"/>
      <c r="AUD123" s="371"/>
      <c r="AUE123" s="371"/>
      <c r="AUF123" s="371"/>
      <c r="AUG123" s="371"/>
      <c r="AUH123" s="371"/>
      <c r="AUI123" s="371"/>
      <c r="AUJ123" s="371"/>
      <c r="AUK123" s="371"/>
      <c r="AUL123" s="371"/>
      <c r="AUM123" s="371"/>
      <c r="AUN123" s="371"/>
      <c r="AUO123" s="371"/>
      <c r="AUP123" s="371"/>
      <c r="AUQ123" s="371"/>
      <c r="AUR123" s="371"/>
      <c r="AUS123" s="371"/>
      <c r="AUT123" s="371"/>
      <c r="AUU123" s="371"/>
      <c r="AUV123" s="371"/>
      <c r="AUW123" s="371"/>
      <c r="AUX123" s="371"/>
      <c r="AUY123" s="371"/>
      <c r="AUZ123" s="371"/>
      <c r="AVA123" s="371"/>
      <c r="AVB123" s="371"/>
      <c r="AVC123" s="371"/>
      <c r="AVD123" s="371"/>
      <c r="AVE123" s="371"/>
      <c r="AVF123" s="371"/>
      <c r="AVG123" s="371"/>
      <c r="AVH123" s="371"/>
      <c r="AVI123" s="371"/>
      <c r="AVJ123" s="371"/>
      <c r="AVK123" s="371"/>
      <c r="AVL123" s="371"/>
      <c r="AVM123" s="371"/>
      <c r="AVN123" s="371"/>
      <c r="AVO123" s="371"/>
      <c r="AVP123" s="371"/>
      <c r="AVQ123" s="371"/>
      <c r="AVR123" s="371"/>
      <c r="AVS123" s="371"/>
      <c r="AVT123" s="371"/>
      <c r="AVU123" s="371"/>
      <c r="AVV123" s="371"/>
      <c r="AVW123" s="371"/>
      <c r="AVX123" s="371"/>
      <c r="AVY123" s="371"/>
      <c r="AVZ123" s="371"/>
      <c r="AWA123" s="371"/>
      <c r="AWB123" s="371"/>
      <c r="AWC123" s="371"/>
      <c r="AWD123" s="371"/>
      <c r="AWE123" s="371"/>
      <c r="AWF123" s="371"/>
      <c r="AWG123" s="371"/>
      <c r="AWH123" s="371"/>
      <c r="AWI123" s="371"/>
      <c r="AWJ123" s="371"/>
      <c r="AWK123" s="371"/>
      <c r="AWL123" s="371"/>
      <c r="AWM123" s="371"/>
      <c r="AWN123" s="371"/>
      <c r="AWO123" s="371"/>
      <c r="AWP123" s="371"/>
      <c r="AWQ123" s="371"/>
      <c r="AWR123" s="371"/>
      <c r="AWS123" s="371"/>
      <c r="AWT123" s="371"/>
      <c r="AWU123" s="371"/>
      <c r="AWV123" s="371"/>
      <c r="AWW123" s="371"/>
      <c r="AWX123" s="371"/>
      <c r="AWY123" s="371"/>
      <c r="AWZ123" s="371"/>
      <c r="AXA123" s="371"/>
      <c r="AXB123" s="371"/>
      <c r="AXC123" s="371"/>
      <c r="AXD123" s="371"/>
      <c r="AXE123" s="371"/>
      <c r="AXF123" s="371"/>
      <c r="AXG123" s="371"/>
      <c r="AXH123" s="371"/>
      <c r="AXI123" s="371"/>
      <c r="AXJ123" s="371"/>
      <c r="AXK123" s="371"/>
      <c r="AXL123" s="371"/>
      <c r="AXM123" s="371"/>
      <c r="AXN123" s="371"/>
      <c r="AXO123" s="371"/>
      <c r="AXP123" s="371"/>
      <c r="AXQ123" s="371"/>
      <c r="AXR123" s="371"/>
      <c r="AXS123" s="371"/>
      <c r="AXT123" s="371"/>
      <c r="AXU123" s="371"/>
      <c r="AXV123" s="371"/>
      <c r="AXW123" s="371"/>
      <c r="AXX123" s="371"/>
      <c r="AXY123" s="371"/>
      <c r="AXZ123" s="371"/>
      <c r="AYA123" s="371"/>
      <c r="AYB123" s="371"/>
      <c r="AYC123" s="371"/>
      <c r="AYD123" s="371"/>
      <c r="AYE123" s="371"/>
      <c r="AYF123" s="371"/>
      <c r="AYG123" s="371"/>
      <c r="AYH123" s="371"/>
      <c r="AYI123" s="371"/>
      <c r="AYJ123" s="371"/>
      <c r="AYK123" s="371"/>
      <c r="AYL123" s="371"/>
      <c r="AYM123" s="371"/>
      <c r="AYN123" s="371"/>
      <c r="AYO123" s="371"/>
      <c r="AYP123" s="371"/>
      <c r="AYQ123" s="371"/>
      <c r="AYR123" s="371"/>
      <c r="AYS123" s="371"/>
      <c r="AYT123" s="371"/>
      <c r="AYU123" s="371"/>
      <c r="AYV123" s="371"/>
      <c r="AYW123" s="371"/>
      <c r="AYX123" s="371"/>
      <c r="AYY123" s="371"/>
      <c r="AYZ123" s="371"/>
      <c r="AZA123" s="371"/>
      <c r="AZB123" s="371"/>
      <c r="AZC123" s="371"/>
      <c r="AZD123" s="371"/>
      <c r="AZE123" s="371"/>
      <c r="AZF123" s="371"/>
      <c r="AZG123" s="371"/>
      <c r="AZH123" s="371"/>
      <c r="AZI123" s="371"/>
      <c r="AZJ123" s="371"/>
      <c r="AZK123" s="371"/>
      <c r="AZL123" s="371"/>
      <c r="AZM123" s="371"/>
      <c r="AZN123" s="371"/>
      <c r="AZO123" s="371"/>
      <c r="AZP123" s="371"/>
      <c r="AZQ123" s="371"/>
      <c r="AZR123" s="371"/>
      <c r="AZS123" s="371"/>
      <c r="AZT123" s="371"/>
      <c r="AZU123" s="371"/>
      <c r="AZV123" s="371"/>
      <c r="AZW123" s="371"/>
      <c r="AZX123" s="371"/>
      <c r="AZY123" s="371"/>
      <c r="AZZ123" s="371"/>
      <c r="BAA123" s="371"/>
      <c r="BAB123" s="371"/>
      <c r="BAC123" s="371"/>
      <c r="BAD123" s="371"/>
      <c r="BAE123" s="371"/>
      <c r="BAF123" s="371"/>
      <c r="BAG123" s="371"/>
      <c r="BAH123" s="371"/>
      <c r="BAI123" s="371"/>
      <c r="BAJ123" s="371"/>
      <c r="BAK123" s="371"/>
      <c r="BAL123" s="371"/>
      <c r="BAM123" s="371"/>
      <c r="BAN123" s="371"/>
      <c r="BAO123" s="371"/>
      <c r="BAP123" s="371"/>
      <c r="BAQ123" s="371"/>
      <c r="BAR123" s="371"/>
      <c r="BAS123" s="371"/>
      <c r="BAT123" s="371"/>
      <c r="BAU123" s="371"/>
      <c r="BAV123" s="371"/>
      <c r="BAW123" s="371"/>
      <c r="BAX123" s="371"/>
      <c r="BAY123" s="371"/>
      <c r="BAZ123" s="371"/>
      <c r="BBA123" s="371"/>
      <c r="BBB123" s="371"/>
      <c r="BBC123" s="371"/>
      <c r="BBD123" s="371"/>
      <c r="BBE123" s="371"/>
      <c r="BBF123" s="371"/>
      <c r="BBG123" s="371"/>
      <c r="BBH123" s="371"/>
      <c r="BBI123" s="371"/>
      <c r="BBJ123" s="371"/>
      <c r="BBK123" s="371"/>
      <c r="BBL123" s="371"/>
      <c r="BBM123" s="371"/>
      <c r="BBN123" s="371"/>
      <c r="BBO123" s="371"/>
      <c r="BBP123" s="371"/>
      <c r="BBQ123" s="371"/>
      <c r="BBR123" s="371"/>
      <c r="BBS123" s="371"/>
      <c r="BBT123" s="371"/>
      <c r="BBU123" s="371"/>
      <c r="BBV123" s="371"/>
      <c r="BBW123" s="371"/>
      <c r="BBX123" s="371"/>
      <c r="BBY123" s="371"/>
      <c r="BBZ123" s="371"/>
      <c r="BCA123" s="371"/>
      <c r="BCB123" s="371"/>
      <c r="BCC123" s="371"/>
      <c r="BCD123" s="371"/>
      <c r="BCE123" s="371"/>
      <c r="BCF123" s="371"/>
      <c r="BCG123" s="371"/>
      <c r="BCH123" s="371"/>
      <c r="BCI123" s="371"/>
      <c r="BCJ123" s="371"/>
      <c r="BCK123" s="371"/>
      <c r="BCL123" s="371"/>
      <c r="BCM123" s="371"/>
      <c r="BCN123" s="371"/>
      <c r="BCO123" s="371"/>
      <c r="BCP123" s="371"/>
      <c r="BCQ123" s="371"/>
      <c r="BCR123" s="371"/>
      <c r="BCS123" s="371"/>
      <c r="BCT123" s="371"/>
      <c r="BCU123" s="371"/>
      <c r="BCV123" s="371"/>
      <c r="BCW123" s="371"/>
      <c r="BCX123" s="371"/>
      <c r="BCY123" s="371"/>
      <c r="BCZ123" s="371"/>
      <c r="BDA123" s="371"/>
      <c r="BDB123" s="371"/>
      <c r="BDC123" s="371"/>
      <c r="BDD123" s="371"/>
      <c r="BDE123" s="371"/>
      <c r="BDF123" s="371"/>
      <c r="BDG123" s="371"/>
      <c r="BDH123" s="371"/>
      <c r="BDI123" s="371"/>
      <c r="BDJ123" s="371"/>
      <c r="BDK123" s="371"/>
      <c r="BDL123" s="371"/>
      <c r="BDM123" s="371"/>
      <c r="BDN123" s="371"/>
      <c r="BDO123" s="371"/>
      <c r="BDP123" s="371"/>
      <c r="BDQ123" s="371"/>
      <c r="BDR123" s="371"/>
      <c r="BDS123" s="371"/>
      <c r="BDT123" s="371"/>
      <c r="BDU123" s="371"/>
      <c r="BDV123" s="371"/>
      <c r="BDW123" s="371"/>
      <c r="BDX123" s="371"/>
      <c r="BDY123" s="371"/>
      <c r="BDZ123" s="371"/>
      <c r="BEA123" s="371"/>
      <c r="BEB123" s="371"/>
      <c r="BEC123" s="371"/>
      <c r="BED123" s="371"/>
      <c r="BEE123" s="371"/>
      <c r="BEF123" s="371"/>
      <c r="BEG123" s="371"/>
      <c r="BEH123" s="371"/>
      <c r="BEI123" s="371"/>
      <c r="BEJ123" s="371"/>
      <c r="BEK123" s="371"/>
      <c r="BEL123" s="371"/>
      <c r="BEM123" s="371"/>
      <c r="BEN123" s="371"/>
      <c r="BEO123" s="371"/>
      <c r="BEP123" s="371"/>
      <c r="BEQ123" s="371"/>
      <c r="BER123" s="371"/>
      <c r="BES123" s="371"/>
      <c r="BET123" s="371"/>
      <c r="BEU123" s="371"/>
      <c r="BEV123" s="371"/>
      <c r="BEW123" s="371"/>
      <c r="BEX123" s="371"/>
      <c r="BEY123" s="371"/>
      <c r="BEZ123" s="371"/>
      <c r="BFA123" s="371"/>
      <c r="BFB123" s="371"/>
      <c r="BFC123" s="371"/>
      <c r="BFD123" s="371"/>
      <c r="BFE123" s="371"/>
      <c r="BFF123" s="371"/>
      <c r="BFG123" s="371"/>
      <c r="BFH123" s="371"/>
      <c r="BFI123" s="371"/>
      <c r="BFJ123" s="371"/>
      <c r="BFK123" s="371"/>
      <c r="BFL123" s="371"/>
      <c r="BFM123" s="371"/>
      <c r="BFN123" s="371"/>
      <c r="BFO123" s="371"/>
      <c r="BFP123" s="371"/>
      <c r="BFQ123" s="371"/>
      <c r="BFR123" s="371"/>
      <c r="BFS123" s="371"/>
      <c r="BFT123" s="371"/>
      <c r="BFU123" s="371"/>
      <c r="BFV123" s="371"/>
      <c r="BFW123" s="371"/>
      <c r="BFX123" s="371"/>
      <c r="BFY123" s="371"/>
      <c r="BFZ123" s="371"/>
      <c r="BGA123" s="371"/>
      <c r="BGB123" s="371"/>
      <c r="BGC123" s="371"/>
      <c r="BGD123" s="371"/>
      <c r="BGE123" s="371"/>
      <c r="BGF123" s="371"/>
      <c r="BGG123" s="371"/>
      <c r="BGH123" s="371"/>
      <c r="BGI123" s="371"/>
      <c r="BGJ123" s="371"/>
      <c r="BGK123" s="371"/>
      <c r="BGL123" s="371"/>
      <c r="BGM123" s="371"/>
      <c r="BGN123" s="371"/>
      <c r="BGO123" s="371"/>
      <c r="BGP123" s="371"/>
      <c r="BGQ123" s="371"/>
      <c r="BGR123" s="371"/>
      <c r="BGS123" s="371"/>
      <c r="BGT123" s="371"/>
      <c r="BGU123" s="371"/>
      <c r="BGV123" s="371"/>
      <c r="BGW123" s="371"/>
      <c r="BGX123" s="371"/>
      <c r="BGY123" s="371"/>
      <c r="BGZ123" s="371"/>
      <c r="BHA123" s="371"/>
      <c r="BHB123" s="371"/>
      <c r="BHC123" s="371"/>
      <c r="BHD123" s="371"/>
      <c r="BHE123" s="371"/>
      <c r="BHF123" s="371"/>
      <c r="BHG123" s="371"/>
      <c r="BHH123" s="371"/>
      <c r="BHI123" s="371"/>
      <c r="BHJ123" s="371"/>
      <c r="BHK123" s="371"/>
      <c r="BHL123" s="371"/>
      <c r="BHM123" s="371"/>
      <c r="BHN123" s="371"/>
      <c r="BHO123" s="371"/>
      <c r="BHP123" s="371"/>
      <c r="BHQ123" s="371"/>
      <c r="BHR123" s="371"/>
      <c r="BHS123" s="371"/>
      <c r="BHT123" s="371"/>
      <c r="BHU123" s="371"/>
      <c r="BHV123" s="371"/>
      <c r="BHW123" s="371"/>
      <c r="BHX123" s="371"/>
      <c r="BHY123" s="371"/>
      <c r="BHZ123" s="371"/>
      <c r="BIA123" s="371"/>
      <c r="BIB123" s="371"/>
      <c r="BIC123" s="371"/>
      <c r="BID123" s="371"/>
      <c r="BIE123" s="371"/>
      <c r="BIF123" s="371"/>
      <c r="BIG123" s="371"/>
      <c r="BIH123" s="371"/>
      <c r="BII123" s="371"/>
      <c r="BIJ123" s="371"/>
      <c r="BIK123" s="371"/>
      <c r="BIL123" s="371"/>
      <c r="BIM123" s="371"/>
      <c r="BIN123" s="371"/>
      <c r="BIO123" s="371"/>
      <c r="BIP123" s="371"/>
      <c r="BIQ123" s="371"/>
      <c r="BIR123" s="371"/>
      <c r="BIS123" s="371"/>
      <c r="BIT123" s="371"/>
      <c r="BIU123" s="371"/>
      <c r="BIV123" s="371"/>
      <c r="BIW123" s="371"/>
      <c r="BIX123" s="371"/>
      <c r="BIY123" s="371"/>
      <c r="BIZ123" s="371"/>
      <c r="BJA123" s="371"/>
      <c r="BJB123" s="371"/>
      <c r="BJC123" s="371"/>
      <c r="BJD123" s="371"/>
      <c r="BJE123" s="371"/>
      <c r="BJF123" s="371"/>
      <c r="BJG123" s="371"/>
      <c r="BJH123" s="371"/>
      <c r="BJI123" s="371"/>
      <c r="BJJ123" s="371"/>
      <c r="BJK123" s="371"/>
      <c r="BJL123" s="371"/>
      <c r="BJM123" s="371"/>
      <c r="BJN123" s="371"/>
      <c r="BJO123" s="371"/>
      <c r="BJP123" s="371"/>
      <c r="BJQ123" s="371"/>
      <c r="BJR123" s="371"/>
      <c r="BJS123" s="371"/>
      <c r="BJT123" s="371"/>
      <c r="BJU123" s="371"/>
      <c r="BJV123" s="371"/>
      <c r="BJW123" s="371"/>
      <c r="BJX123" s="371"/>
      <c r="BJY123" s="371"/>
      <c r="BJZ123" s="371"/>
      <c r="BKA123" s="371"/>
      <c r="BKB123" s="371"/>
      <c r="BKC123" s="371"/>
      <c r="BKD123" s="371"/>
      <c r="BKE123" s="371"/>
      <c r="BKF123" s="371"/>
      <c r="BKG123" s="371"/>
      <c r="BKH123" s="371"/>
      <c r="BKI123" s="371"/>
      <c r="BKJ123" s="371"/>
      <c r="BKK123" s="371"/>
      <c r="BKL123" s="371"/>
      <c r="BKM123" s="371"/>
      <c r="BKN123" s="371"/>
      <c r="BKO123" s="371"/>
      <c r="BKP123" s="371"/>
      <c r="BKQ123" s="371"/>
      <c r="BKR123" s="371"/>
      <c r="BKS123" s="371"/>
      <c r="BKT123" s="371"/>
      <c r="BKU123" s="371"/>
      <c r="BKV123" s="371"/>
      <c r="BKW123" s="371"/>
      <c r="BKX123" s="371"/>
      <c r="BKY123" s="371"/>
      <c r="BKZ123" s="371"/>
      <c r="BLA123" s="371"/>
      <c r="BLB123" s="371"/>
      <c r="BLC123" s="371"/>
      <c r="BLD123" s="371"/>
      <c r="BLE123" s="371"/>
      <c r="BLF123" s="371"/>
      <c r="BLG123" s="371"/>
      <c r="BLH123" s="371"/>
      <c r="BLI123" s="371"/>
      <c r="BLJ123" s="371"/>
      <c r="BLK123" s="371"/>
      <c r="BLL123" s="371"/>
      <c r="BLM123" s="371"/>
      <c r="BLN123" s="371"/>
      <c r="BLO123" s="371"/>
      <c r="BLP123" s="371"/>
      <c r="BLQ123" s="371"/>
      <c r="BLR123" s="371"/>
      <c r="BLS123" s="371"/>
      <c r="BLT123" s="371"/>
      <c r="BLU123" s="371"/>
      <c r="BLV123" s="371"/>
      <c r="BLW123" s="371"/>
      <c r="BLX123" s="371"/>
      <c r="BLY123" s="371"/>
      <c r="BLZ123" s="371"/>
      <c r="BMA123" s="371"/>
      <c r="BMB123" s="371"/>
      <c r="BMC123" s="371"/>
      <c r="BMD123" s="371"/>
      <c r="BME123" s="371"/>
      <c r="BMF123" s="371"/>
      <c r="BMG123" s="371"/>
      <c r="BMH123" s="371"/>
      <c r="BMI123" s="371"/>
      <c r="BMJ123" s="371"/>
      <c r="BMK123" s="371"/>
      <c r="BML123" s="371"/>
      <c r="BMM123" s="371"/>
      <c r="BMN123" s="371"/>
      <c r="BMO123" s="371"/>
      <c r="BMP123" s="371"/>
      <c r="BMQ123" s="371"/>
      <c r="BMR123" s="371"/>
      <c r="BMS123" s="371"/>
      <c r="BMT123" s="371"/>
      <c r="BMU123" s="371"/>
      <c r="BMV123" s="371"/>
      <c r="BMW123" s="371"/>
      <c r="BMX123" s="371"/>
      <c r="BMY123" s="371"/>
      <c r="BMZ123" s="371"/>
      <c r="BNA123" s="371"/>
      <c r="BNB123" s="371"/>
      <c r="BNC123" s="371"/>
      <c r="BND123" s="371"/>
      <c r="BNE123" s="371"/>
      <c r="BNF123" s="371"/>
      <c r="BNG123" s="371"/>
      <c r="BNH123" s="371"/>
      <c r="BNI123" s="371"/>
      <c r="BNJ123" s="371"/>
      <c r="BNK123" s="371"/>
      <c r="BNL123" s="371"/>
      <c r="BNM123" s="371"/>
      <c r="BNN123" s="371"/>
      <c r="BNO123" s="371"/>
      <c r="BNP123" s="371"/>
      <c r="BNQ123" s="371"/>
      <c r="BNR123" s="371"/>
      <c r="BNS123" s="371"/>
      <c r="BNT123" s="371"/>
      <c r="BNU123" s="371"/>
      <c r="BNV123" s="371"/>
      <c r="BNW123" s="371"/>
      <c r="BNX123" s="371"/>
      <c r="BNY123" s="371"/>
      <c r="BNZ123" s="371"/>
      <c r="BOA123" s="371"/>
      <c r="BOB123" s="371"/>
      <c r="BOC123" s="371"/>
      <c r="BOD123" s="371"/>
      <c r="BOE123" s="371"/>
      <c r="BOF123" s="371"/>
      <c r="BOG123" s="371"/>
      <c r="BOH123" s="371"/>
      <c r="BOI123" s="371"/>
      <c r="BOJ123" s="371"/>
      <c r="BOK123" s="371"/>
      <c r="BOL123" s="371"/>
      <c r="BOM123" s="371"/>
      <c r="BON123" s="371"/>
      <c r="BOO123" s="371"/>
      <c r="BOP123" s="371"/>
      <c r="BOQ123" s="371"/>
      <c r="BOR123" s="371"/>
      <c r="BOS123" s="371"/>
      <c r="BOT123" s="371"/>
      <c r="BOU123" s="371"/>
      <c r="BOV123" s="371"/>
      <c r="BOW123" s="371"/>
      <c r="BOX123" s="371"/>
      <c r="BOY123" s="371"/>
      <c r="BOZ123" s="371"/>
      <c r="BPA123" s="371"/>
      <c r="BPB123" s="371"/>
      <c r="BPC123" s="371"/>
      <c r="BPD123" s="371"/>
      <c r="BPE123" s="371"/>
      <c r="BPF123" s="371"/>
      <c r="BPG123" s="371"/>
      <c r="BPH123" s="371"/>
      <c r="BPI123" s="371"/>
      <c r="BPJ123" s="371"/>
      <c r="BPK123" s="371"/>
      <c r="BPL123" s="371"/>
      <c r="BPM123" s="371"/>
      <c r="BPN123" s="371"/>
      <c r="BPO123" s="371"/>
      <c r="BPP123" s="371"/>
      <c r="BPQ123" s="371"/>
      <c r="BPR123" s="371"/>
      <c r="BPS123" s="371"/>
      <c r="BPT123" s="371"/>
      <c r="BPU123" s="371"/>
      <c r="BPV123" s="371"/>
      <c r="BPW123" s="371"/>
      <c r="BPX123" s="371"/>
      <c r="BPY123" s="371"/>
      <c r="BPZ123" s="371"/>
      <c r="BQA123" s="371"/>
      <c r="BQB123" s="371"/>
      <c r="BQC123" s="371"/>
      <c r="BQD123" s="371"/>
      <c r="BQE123" s="371"/>
      <c r="BQF123" s="371"/>
      <c r="BQG123" s="371"/>
      <c r="BQH123" s="371"/>
      <c r="BQI123" s="371"/>
      <c r="BQJ123" s="371"/>
      <c r="BQK123" s="371"/>
      <c r="BQL123" s="371"/>
      <c r="BQM123" s="371"/>
      <c r="BQN123" s="371"/>
      <c r="BQO123" s="371"/>
      <c r="BQP123" s="371"/>
      <c r="BQQ123" s="371"/>
      <c r="BQR123" s="371"/>
      <c r="BQS123" s="371"/>
      <c r="BQT123" s="371"/>
      <c r="BQU123" s="371"/>
      <c r="BQV123" s="371"/>
      <c r="BQW123" s="371"/>
      <c r="BQX123" s="371"/>
      <c r="BQY123" s="371"/>
      <c r="BQZ123" s="371"/>
      <c r="BRA123" s="371"/>
      <c r="BRB123" s="371"/>
      <c r="BRC123" s="371"/>
      <c r="BRD123" s="371"/>
      <c r="BRE123" s="371"/>
      <c r="BRF123" s="371"/>
      <c r="BRG123" s="371"/>
      <c r="BRH123" s="371"/>
      <c r="BRI123" s="371"/>
      <c r="BRJ123" s="371"/>
      <c r="BRK123" s="371"/>
      <c r="BRL123" s="371"/>
      <c r="BRM123" s="371"/>
      <c r="BRN123" s="371"/>
      <c r="BRO123" s="371"/>
      <c r="BRP123" s="371"/>
      <c r="BRQ123" s="371"/>
      <c r="BRR123" s="371"/>
      <c r="BRS123" s="371"/>
      <c r="BRT123" s="371"/>
      <c r="BRU123" s="371"/>
      <c r="BRV123" s="371"/>
      <c r="BRW123" s="371"/>
      <c r="BRX123" s="371"/>
      <c r="BRY123" s="371"/>
      <c r="BRZ123" s="371"/>
      <c r="BSA123" s="371"/>
      <c r="BSB123" s="371"/>
      <c r="BSC123" s="371"/>
      <c r="BSD123" s="371"/>
      <c r="BSE123" s="371"/>
      <c r="BSF123" s="371"/>
      <c r="BSG123" s="371"/>
      <c r="BSH123" s="371"/>
      <c r="BSI123" s="371"/>
      <c r="BSJ123" s="371"/>
      <c r="BSK123" s="371"/>
      <c r="BSL123" s="371"/>
      <c r="BSM123" s="371"/>
      <c r="BSN123" s="371"/>
      <c r="BSO123" s="371"/>
      <c r="BSP123" s="371"/>
      <c r="BSQ123" s="371"/>
      <c r="BSR123" s="371"/>
      <c r="BSS123" s="371"/>
      <c r="BST123" s="371"/>
      <c r="BSU123" s="371"/>
      <c r="BSV123" s="371"/>
      <c r="BSW123" s="371"/>
      <c r="BSX123" s="371"/>
      <c r="BSY123" s="371"/>
      <c r="BSZ123" s="371"/>
      <c r="BTA123" s="371"/>
      <c r="BTB123" s="371"/>
      <c r="BTC123" s="371"/>
      <c r="BTD123" s="371"/>
      <c r="BTE123" s="371"/>
      <c r="BTF123" s="371"/>
      <c r="BTG123" s="371"/>
      <c r="BTH123" s="371"/>
      <c r="BTI123" s="371"/>
      <c r="BTJ123" s="371"/>
      <c r="BTK123" s="371"/>
      <c r="BTL123" s="371"/>
      <c r="BTM123" s="371"/>
      <c r="BTN123" s="371"/>
      <c r="BTO123" s="371"/>
      <c r="BTP123" s="371"/>
      <c r="BTQ123" s="371"/>
      <c r="BTR123" s="371"/>
      <c r="BTS123" s="371"/>
      <c r="BTT123" s="371"/>
      <c r="BTU123" s="371"/>
      <c r="BTV123" s="371"/>
      <c r="BTW123" s="371"/>
      <c r="BTX123" s="371"/>
      <c r="BTY123" s="371"/>
      <c r="BTZ123" s="371"/>
      <c r="BUA123" s="371"/>
      <c r="BUB123" s="371"/>
      <c r="BUC123" s="371"/>
      <c r="BUD123" s="371"/>
      <c r="BUE123" s="371"/>
      <c r="BUF123" s="371"/>
      <c r="BUG123" s="371"/>
      <c r="BUH123" s="371"/>
      <c r="BUI123" s="371"/>
      <c r="BUJ123" s="371"/>
      <c r="BUK123" s="371"/>
      <c r="BUL123" s="371"/>
      <c r="BUM123" s="371"/>
      <c r="BUN123" s="371"/>
      <c r="BUO123" s="371"/>
      <c r="BUP123" s="371"/>
      <c r="BUQ123" s="371"/>
      <c r="BUR123" s="371"/>
      <c r="BUS123" s="371"/>
      <c r="BUT123" s="371"/>
      <c r="BUU123" s="371"/>
      <c r="BUV123" s="371"/>
      <c r="BUW123" s="371"/>
      <c r="BUX123" s="371"/>
      <c r="BUY123" s="371"/>
      <c r="BUZ123" s="371"/>
      <c r="BVA123" s="371"/>
      <c r="BVB123" s="371"/>
      <c r="BVC123" s="371"/>
      <c r="BVD123" s="371"/>
      <c r="BVE123" s="371"/>
      <c r="BVF123" s="371"/>
      <c r="BVG123" s="371"/>
      <c r="BVH123" s="371"/>
      <c r="BVI123" s="371"/>
      <c r="BVJ123" s="371"/>
      <c r="BVK123" s="371"/>
      <c r="BVL123" s="371"/>
      <c r="BVM123" s="371"/>
      <c r="BVN123" s="371"/>
      <c r="BVO123" s="371"/>
      <c r="BVP123" s="371"/>
      <c r="BVQ123" s="371"/>
      <c r="BVR123" s="371"/>
      <c r="BVS123" s="371"/>
      <c r="BVT123" s="371"/>
      <c r="BVU123" s="371"/>
      <c r="BVV123" s="371"/>
      <c r="BVW123" s="371"/>
      <c r="BVX123" s="371"/>
      <c r="BVY123" s="371"/>
      <c r="BVZ123" s="371"/>
      <c r="BWA123" s="371"/>
      <c r="BWB123" s="371"/>
      <c r="BWC123" s="371"/>
      <c r="BWD123" s="371"/>
      <c r="BWE123" s="371"/>
      <c r="BWF123" s="371"/>
      <c r="BWG123" s="371"/>
      <c r="BWH123" s="371"/>
      <c r="BWI123" s="371"/>
      <c r="BWJ123" s="371"/>
      <c r="BWK123" s="371"/>
      <c r="BWL123" s="371"/>
      <c r="BWM123" s="371"/>
      <c r="BWN123" s="371"/>
      <c r="BWO123" s="371"/>
      <c r="BWP123" s="371"/>
      <c r="BWQ123" s="371"/>
      <c r="BWR123" s="371"/>
      <c r="BWS123" s="371"/>
      <c r="BWT123" s="371"/>
      <c r="BWU123" s="371"/>
      <c r="BWV123" s="371"/>
      <c r="BWW123" s="371"/>
      <c r="BWX123" s="371"/>
      <c r="BWY123" s="371"/>
      <c r="BWZ123" s="371"/>
      <c r="BXA123" s="371"/>
      <c r="BXB123" s="371"/>
      <c r="BXC123" s="371"/>
      <c r="BXD123" s="371"/>
      <c r="BXE123" s="371"/>
      <c r="BXF123" s="371"/>
      <c r="BXG123" s="371"/>
      <c r="BXH123" s="371"/>
      <c r="BXI123" s="371"/>
      <c r="BXJ123" s="371"/>
      <c r="BXK123" s="371"/>
      <c r="BXL123" s="371"/>
      <c r="BXM123" s="371"/>
      <c r="BXN123" s="371"/>
      <c r="BXO123" s="371"/>
      <c r="BXP123" s="371"/>
      <c r="BXQ123" s="371"/>
      <c r="BXR123" s="371"/>
      <c r="BXS123" s="371"/>
      <c r="BXT123" s="371"/>
      <c r="BXU123" s="371"/>
      <c r="BXV123" s="371"/>
      <c r="BXW123" s="371"/>
      <c r="BXX123" s="371"/>
      <c r="BXY123" s="371"/>
      <c r="BXZ123" s="371"/>
      <c r="BYA123" s="371"/>
      <c r="BYB123" s="371"/>
      <c r="BYC123" s="371"/>
      <c r="BYD123" s="371"/>
      <c r="BYE123" s="371"/>
      <c r="BYF123" s="371"/>
      <c r="BYG123" s="371"/>
      <c r="BYH123" s="371"/>
      <c r="BYI123" s="371"/>
      <c r="BYJ123" s="371"/>
      <c r="BYK123" s="371"/>
      <c r="BYL123" s="371"/>
      <c r="BYM123" s="371"/>
      <c r="BYN123" s="371"/>
      <c r="BYO123" s="371"/>
      <c r="BYP123" s="371"/>
      <c r="BYQ123" s="371"/>
      <c r="BYR123" s="371"/>
      <c r="BYS123" s="371"/>
      <c r="BYT123" s="371"/>
      <c r="BYU123" s="371"/>
      <c r="BYV123" s="371"/>
      <c r="BYW123" s="371"/>
      <c r="BYX123" s="371"/>
      <c r="BYY123" s="371"/>
      <c r="BYZ123" s="371"/>
      <c r="BZA123" s="371"/>
      <c r="BZB123" s="371"/>
      <c r="BZC123" s="371"/>
      <c r="BZD123" s="371"/>
      <c r="BZE123" s="371"/>
      <c r="BZF123" s="371"/>
      <c r="BZG123" s="371"/>
      <c r="BZH123" s="371"/>
      <c r="BZI123" s="371"/>
      <c r="BZJ123" s="371"/>
      <c r="BZK123" s="371"/>
      <c r="BZL123" s="371"/>
      <c r="BZM123" s="371"/>
      <c r="BZN123" s="371"/>
      <c r="BZO123" s="371"/>
      <c r="BZP123" s="371"/>
      <c r="BZQ123" s="371"/>
      <c r="BZR123" s="371"/>
      <c r="BZS123" s="371"/>
      <c r="BZT123" s="371"/>
      <c r="BZU123" s="371"/>
      <c r="BZV123" s="371"/>
      <c r="BZW123" s="371"/>
      <c r="BZX123" s="371"/>
      <c r="BZY123" s="371"/>
      <c r="BZZ123" s="371"/>
      <c r="CAA123" s="371"/>
      <c r="CAB123" s="371"/>
      <c r="CAC123" s="371"/>
      <c r="CAD123" s="371"/>
      <c r="CAE123" s="371"/>
      <c r="CAF123" s="371"/>
      <c r="CAG123" s="371"/>
      <c r="CAH123" s="371"/>
      <c r="CAI123" s="371"/>
      <c r="CAJ123" s="371"/>
      <c r="CAK123" s="371"/>
      <c r="CAL123" s="371"/>
      <c r="CAM123" s="371"/>
      <c r="CAN123" s="371"/>
      <c r="CAO123" s="371"/>
      <c r="CAP123" s="371"/>
      <c r="CAQ123" s="371"/>
      <c r="CAR123" s="371"/>
      <c r="CAS123" s="371"/>
      <c r="CAT123" s="371"/>
      <c r="CAU123" s="371"/>
      <c r="CAV123" s="371"/>
      <c r="CAW123" s="371"/>
      <c r="CAX123" s="371"/>
      <c r="CAY123" s="371"/>
      <c r="CAZ123" s="371"/>
      <c r="CBA123" s="371"/>
      <c r="CBB123" s="371"/>
      <c r="CBC123" s="371"/>
      <c r="CBD123" s="371"/>
      <c r="CBE123" s="371"/>
      <c r="CBF123" s="371"/>
      <c r="CBG123" s="371"/>
      <c r="CBH123" s="371"/>
      <c r="CBI123" s="371"/>
      <c r="CBJ123" s="371"/>
      <c r="CBK123" s="371"/>
      <c r="CBL123" s="371"/>
      <c r="CBM123" s="371"/>
      <c r="CBN123" s="371"/>
      <c r="CBO123" s="371"/>
      <c r="CBP123" s="371"/>
      <c r="CBQ123" s="371"/>
      <c r="CBR123" s="371"/>
      <c r="CBS123" s="371"/>
      <c r="CBT123" s="371"/>
      <c r="CBU123" s="371"/>
      <c r="CBV123" s="371"/>
      <c r="CBW123" s="371"/>
      <c r="CBX123" s="371"/>
      <c r="CBY123" s="371"/>
      <c r="CBZ123" s="371"/>
      <c r="CCA123" s="371"/>
      <c r="CCB123" s="371"/>
      <c r="CCC123" s="371"/>
      <c r="CCD123" s="371"/>
      <c r="CCE123" s="371"/>
      <c r="CCF123" s="371"/>
      <c r="CCG123" s="371"/>
      <c r="CCH123" s="371"/>
      <c r="CCI123" s="371"/>
      <c r="CCJ123" s="371"/>
      <c r="CCK123" s="371"/>
      <c r="CCL123" s="371"/>
      <c r="CCM123" s="371"/>
      <c r="CCN123" s="371"/>
      <c r="CCO123" s="371"/>
      <c r="CCP123" s="371"/>
      <c r="CCQ123" s="371"/>
      <c r="CCR123" s="371"/>
      <c r="CCS123" s="371"/>
      <c r="CCT123" s="371"/>
      <c r="CCU123" s="371"/>
      <c r="CCV123" s="371"/>
      <c r="CCW123" s="371"/>
      <c r="CCX123" s="371"/>
      <c r="CCY123" s="371"/>
      <c r="CCZ123" s="371"/>
      <c r="CDA123" s="371"/>
      <c r="CDB123" s="371"/>
      <c r="CDC123" s="371"/>
      <c r="CDD123" s="371"/>
      <c r="CDE123" s="371"/>
      <c r="CDF123" s="371"/>
      <c r="CDG123" s="371"/>
      <c r="CDH123" s="371"/>
      <c r="CDI123" s="371"/>
      <c r="CDJ123" s="371"/>
      <c r="CDK123" s="371"/>
      <c r="CDL123" s="371"/>
      <c r="CDM123" s="371"/>
      <c r="CDN123" s="371"/>
      <c r="CDO123" s="371"/>
      <c r="CDP123" s="371"/>
      <c r="CDQ123" s="371"/>
      <c r="CDR123" s="371"/>
      <c r="CDS123" s="371"/>
      <c r="CDT123" s="371"/>
      <c r="CDU123" s="371"/>
      <c r="CDV123" s="371"/>
      <c r="CDW123" s="371"/>
      <c r="CDX123" s="371"/>
      <c r="CDY123" s="371"/>
      <c r="CDZ123" s="371"/>
      <c r="CEA123" s="371"/>
      <c r="CEB123" s="371"/>
      <c r="CEC123" s="371"/>
      <c r="CED123" s="371"/>
      <c r="CEE123" s="371"/>
      <c r="CEF123" s="371"/>
      <c r="CEG123" s="371"/>
      <c r="CEH123" s="371"/>
      <c r="CEI123" s="371"/>
      <c r="CEJ123" s="371"/>
      <c r="CEK123" s="371"/>
      <c r="CEL123" s="371"/>
      <c r="CEM123" s="371"/>
      <c r="CEN123" s="371"/>
      <c r="CEO123" s="371"/>
      <c r="CEP123" s="371"/>
      <c r="CEQ123" s="371"/>
      <c r="CER123" s="371"/>
      <c r="CES123" s="371"/>
      <c r="CET123" s="371"/>
      <c r="CEU123" s="371"/>
      <c r="CEV123" s="371"/>
      <c r="CEW123" s="371"/>
      <c r="CEX123" s="371"/>
      <c r="CEY123" s="371"/>
      <c r="CEZ123" s="371"/>
      <c r="CFA123" s="371"/>
      <c r="CFB123" s="371"/>
      <c r="CFC123" s="371"/>
      <c r="CFD123" s="371"/>
      <c r="CFE123" s="371"/>
      <c r="CFF123" s="371"/>
      <c r="CFG123" s="371"/>
      <c r="CFH123" s="371"/>
      <c r="CFI123" s="371"/>
      <c r="CFJ123" s="371"/>
      <c r="CFK123" s="371"/>
      <c r="CFL123" s="371"/>
      <c r="CFM123" s="371"/>
      <c r="CFN123" s="371"/>
      <c r="CFO123" s="371"/>
      <c r="CFP123" s="371"/>
      <c r="CFQ123" s="371"/>
      <c r="CFR123" s="371"/>
      <c r="CFS123" s="371"/>
      <c r="CFT123" s="371"/>
      <c r="CFU123" s="371"/>
      <c r="CFV123" s="371"/>
      <c r="CFW123" s="371"/>
      <c r="CFX123" s="371"/>
      <c r="CFY123" s="371"/>
      <c r="CFZ123" s="371"/>
      <c r="CGA123" s="371"/>
      <c r="CGB123" s="371"/>
      <c r="CGC123" s="371"/>
      <c r="CGD123" s="371"/>
      <c r="CGE123" s="371"/>
      <c r="CGF123" s="371"/>
      <c r="CGG123" s="371"/>
      <c r="CGH123" s="371"/>
      <c r="CGI123" s="371"/>
      <c r="CGJ123" s="371"/>
      <c r="CGK123" s="371"/>
      <c r="CGL123" s="371"/>
      <c r="CGM123" s="371"/>
      <c r="CGN123" s="371"/>
      <c r="CGO123" s="371"/>
      <c r="CGP123" s="371"/>
      <c r="CGQ123" s="371"/>
      <c r="CGR123" s="371"/>
      <c r="CGS123" s="371"/>
      <c r="CGT123" s="371"/>
      <c r="CGU123" s="371"/>
      <c r="CGV123" s="371"/>
      <c r="CGW123" s="371"/>
      <c r="CGX123" s="371"/>
      <c r="CGY123" s="371"/>
      <c r="CGZ123" s="371"/>
      <c r="CHA123" s="371"/>
      <c r="CHB123" s="371"/>
      <c r="CHC123" s="371"/>
      <c r="CHD123" s="371"/>
      <c r="CHE123" s="371"/>
      <c r="CHF123" s="371"/>
      <c r="CHG123" s="371"/>
      <c r="CHH123" s="371"/>
      <c r="CHI123" s="371"/>
      <c r="CHJ123" s="371"/>
      <c r="CHK123" s="371"/>
      <c r="CHL123" s="371"/>
      <c r="CHM123" s="371"/>
      <c r="CHN123" s="371"/>
      <c r="CHO123" s="371"/>
      <c r="CHP123" s="371"/>
      <c r="CHQ123" s="371"/>
      <c r="CHR123" s="371"/>
      <c r="CHS123" s="371"/>
      <c r="CHT123" s="371"/>
      <c r="CHU123" s="371"/>
      <c r="CHV123" s="371"/>
      <c r="CHW123" s="371"/>
      <c r="CHX123" s="371"/>
      <c r="CHY123" s="371"/>
      <c r="CHZ123" s="371"/>
      <c r="CIA123" s="371"/>
      <c r="CIB123" s="371"/>
      <c r="CIC123" s="371"/>
      <c r="CID123" s="371"/>
      <c r="CIE123" s="371"/>
      <c r="CIF123" s="371"/>
      <c r="CIG123" s="371"/>
      <c r="CIH123" s="371"/>
      <c r="CII123" s="371"/>
      <c r="CIJ123" s="371"/>
      <c r="CIK123" s="371"/>
      <c r="CIL123" s="371"/>
      <c r="CIM123" s="371"/>
      <c r="CIN123" s="371"/>
      <c r="CIO123" s="371"/>
      <c r="CIP123" s="371"/>
      <c r="CIQ123" s="371"/>
      <c r="CIR123" s="371"/>
      <c r="CIS123" s="371"/>
      <c r="CIT123" s="371"/>
      <c r="CIU123" s="371"/>
      <c r="CIV123" s="371"/>
      <c r="CIW123" s="371"/>
      <c r="CIX123" s="371"/>
      <c r="CIY123" s="371"/>
      <c r="CIZ123" s="371"/>
      <c r="CJA123" s="371"/>
      <c r="CJB123" s="371"/>
      <c r="CJC123" s="371"/>
      <c r="CJD123" s="371"/>
      <c r="CJE123" s="371"/>
      <c r="CJF123" s="371"/>
      <c r="CJG123" s="371"/>
      <c r="CJH123" s="371"/>
      <c r="CJI123" s="371"/>
      <c r="CJJ123" s="371"/>
      <c r="CJK123" s="371"/>
      <c r="CJL123" s="371"/>
      <c r="CJM123" s="371"/>
      <c r="CJN123" s="371"/>
      <c r="CJO123" s="371"/>
      <c r="CJP123" s="371"/>
      <c r="CJQ123" s="371"/>
      <c r="CJR123" s="371"/>
      <c r="CJS123" s="371"/>
      <c r="CJT123" s="371"/>
      <c r="CJU123" s="371"/>
      <c r="CJV123" s="371"/>
      <c r="CJW123" s="371"/>
      <c r="CJX123" s="371"/>
      <c r="CJY123" s="371"/>
      <c r="CJZ123" s="371"/>
      <c r="CKA123" s="371"/>
      <c r="CKB123" s="371"/>
      <c r="CKC123" s="371"/>
      <c r="CKD123" s="371"/>
      <c r="CKE123" s="371"/>
      <c r="CKF123" s="371"/>
      <c r="CKG123" s="371"/>
      <c r="CKH123" s="371"/>
      <c r="CKI123" s="371"/>
      <c r="CKJ123" s="371"/>
      <c r="CKK123" s="371"/>
      <c r="CKL123" s="371"/>
      <c r="CKM123" s="371"/>
      <c r="CKN123" s="371"/>
      <c r="CKO123" s="371"/>
      <c r="CKP123" s="371"/>
      <c r="CKQ123" s="371"/>
      <c r="CKR123" s="371"/>
      <c r="CKS123" s="371"/>
      <c r="CKT123" s="371"/>
      <c r="CKU123" s="371"/>
      <c r="CKV123" s="371"/>
      <c r="CKW123" s="371"/>
      <c r="CKX123" s="371"/>
      <c r="CKY123" s="371"/>
      <c r="CKZ123" s="371"/>
      <c r="CLA123" s="371"/>
      <c r="CLB123" s="371"/>
      <c r="CLC123" s="371"/>
      <c r="CLD123" s="371"/>
      <c r="CLE123" s="371"/>
      <c r="CLF123" s="371"/>
      <c r="CLG123" s="371"/>
      <c r="CLH123" s="371"/>
      <c r="CLI123" s="371"/>
      <c r="CLJ123" s="371"/>
      <c r="CLK123" s="371"/>
      <c r="CLL123" s="371"/>
      <c r="CLM123" s="371"/>
      <c r="CLN123" s="371"/>
      <c r="CLO123" s="371"/>
      <c r="CLP123" s="371"/>
      <c r="CLQ123" s="371"/>
      <c r="CLR123" s="371"/>
      <c r="CLS123" s="371"/>
      <c r="CLT123" s="371"/>
      <c r="CLU123" s="371"/>
      <c r="CLV123" s="371"/>
      <c r="CLW123" s="371"/>
      <c r="CLX123" s="371"/>
      <c r="CLY123" s="371"/>
      <c r="CLZ123" s="371"/>
      <c r="CMA123" s="371"/>
      <c r="CMB123" s="371"/>
      <c r="CMC123" s="371"/>
      <c r="CMD123" s="371"/>
      <c r="CME123" s="371"/>
      <c r="CMF123" s="371"/>
      <c r="CMG123" s="371"/>
      <c r="CMH123" s="371"/>
      <c r="CMI123" s="371"/>
      <c r="CMJ123" s="371"/>
      <c r="CMK123" s="371"/>
      <c r="CML123" s="371"/>
      <c r="CMM123" s="371"/>
      <c r="CMN123" s="371"/>
      <c r="CMO123" s="371"/>
      <c r="CMP123" s="371"/>
      <c r="CMQ123" s="371"/>
      <c r="CMR123" s="371"/>
      <c r="CMS123" s="371"/>
      <c r="CMT123" s="371"/>
      <c r="CMU123" s="371"/>
      <c r="CMV123" s="371"/>
      <c r="CMW123" s="371"/>
      <c r="CMX123" s="371"/>
      <c r="CMY123" s="371"/>
      <c r="CMZ123" s="371"/>
      <c r="CNA123" s="371"/>
      <c r="CNB123" s="371"/>
      <c r="CNC123" s="371"/>
      <c r="CND123" s="371"/>
      <c r="CNE123" s="371"/>
      <c r="CNF123" s="371"/>
      <c r="CNG123" s="371"/>
      <c r="CNH123" s="371"/>
      <c r="CNI123" s="371"/>
      <c r="CNJ123" s="371"/>
      <c r="CNK123" s="371"/>
      <c r="CNL123" s="371"/>
      <c r="CNM123" s="371"/>
      <c r="CNN123" s="371"/>
      <c r="CNO123" s="371"/>
      <c r="CNP123" s="371"/>
      <c r="CNQ123" s="371"/>
      <c r="CNR123" s="371"/>
      <c r="CNS123" s="371"/>
      <c r="CNT123" s="371"/>
      <c r="CNU123" s="371"/>
      <c r="CNV123" s="371"/>
      <c r="CNW123" s="371"/>
      <c r="CNX123" s="371"/>
      <c r="CNY123" s="371"/>
      <c r="CNZ123" s="371"/>
      <c r="COA123" s="371"/>
      <c r="COB123" s="371"/>
      <c r="COC123" s="371"/>
      <c r="COD123" s="371"/>
      <c r="COE123" s="371"/>
      <c r="COF123" s="371"/>
      <c r="COG123" s="371"/>
      <c r="COH123" s="371"/>
      <c r="COI123" s="371"/>
      <c r="COJ123" s="371"/>
      <c r="COK123" s="371"/>
      <c r="COL123" s="371"/>
      <c r="COM123" s="371"/>
      <c r="CON123" s="371"/>
      <c r="COO123" s="371"/>
      <c r="COP123" s="371"/>
      <c r="COQ123" s="371"/>
      <c r="COR123" s="371"/>
      <c r="COS123" s="371"/>
      <c r="COT123" s="371"/>
      <c r="COU123" s="371"/>
      <c r="COV123" s="371"/>
      <c r="COW123" s="371"/>
      <c r="COX123" s="371"/>
      <c r="COY123" s="371"/>
      <c r="COZ123" s="371"/>
      <c r="CPA123" s="371"/>
      <c r="CPB123" s="371"/>
      <c r="CPC123" s="371"/>
      <c r="CPD123" s="371"/>
      <c r="CPE123" s="371"/>
      <c r="CPF123" s="371"/>
      <c r="CPG123" s="371"/>
      <c r="CPH123" s="371"/>
      <c r="CPI123" s="371"/>
      <c r="CPJ123" s="371"/>
      <c r="CPK123" s="371"/>
      <c r="CPL123" s="371"/>
      <c r="CPM123" s="371"/>
      <c r="CPN123" s="371"/>
      <c r="CPO123" s="371"/>
      <c r="CPP123" s="371"/>
      <c r="CPQ123" s="371"/>
      <c r="CPR123" s="371"/>
      <c r="CPS123" s="371"/>
      <c r="CPT123" s="371"/>
      <c r="CPU123" s="371"/>
      <c r="CPV123" s="371"/>
      <c r="CPW123" s="371"/>
      <c r="CPX123" s="371"/>
      <c r="CPY123" s="371"/>
      <c r="CPZ123" s="371"/>
      <c r="CQA123" s="371"/>
      <c r="CQB123" s="371"/>
      <c r="CQC123" s="371"/>
      <c r="CQD123" s="371"/>
      <c r="CQE123" s="371"/>
      <c r="CQF123" s="371"/>
      <c r="CQG123" s="371"/>
      <c r="CQH123" s="371"/>
      <c r="CQI123" s="371"/>
      <c r="CQJ123" s="371"/>
      <c r="CQK123" s="371"/>
      <c r="CQL123" s="371"/>
      <c r="CQM123" s="371"/>
      <c r="CQN123" s="371"/>
      <c r="CQO123" s="371"/>
      <c r="CQP123" s="371"/>
      <c r="CQQ123" s="371"/>
      <c r="CQR123" s="371"/>
      <c r="CQS123" s="371"/>
      <c r="CQT123" s="371"/>
      <c r="CQU123" s="371"/>
      <c r="CQV123" s="371"/>
      <c r="CQW123" s="371"/>
      <c r="CQX123" s="371"/>
      <c r="CQY123" s="371"/>
      <c r="CQZ123" s="371"/>
      <c r="CRA123" s="371"/>
      <c r="CRB123" s="371"/>
      <c r="CRC123" s="371"/>
      <c r="CRD123" s="371"/>
      <c r="CRE123" s="371"/>
      <c r="CRF123" s="371"/>
      <c r="CRG123" s="371"/>
      <c r="CRH123" s="371"/>
      <c r="CRI123" s="371"/>
      <c r="CRJ123" s="371"/>
      <c r="CRK123" s="371"/>
      <c r="CRL123" s="371"/>
      <c r="CRM123" s="371"/>
      <c r="CRN123" s="371"/>
      <c r="CRO123" s="371"/>
      <c r="CRP123" s="371"/>
      <c r="CRQ123" s="371"/>
      <c r="CRR123" s="371"/>
      <c r="CRS123" s="371"/>
      <c r="CRT123" s="371"/>
      <c r="CRU123" s="371"/>
      <c r="CRV123" s="371"/>
      <c r="CRW123" s="371"/>
      <c r="CRX123" s="371"/>
      <c r="CRY123" s="371"/>
      <c r="CRZ123" s="371"/>
      <c r="CSA123" s="371"/>
      <c r="CSB123" s="371"/>
      <c r="CSC123" s="371"/>
      <c r="CSD123" s="371"/>
      <c r="CSE123" s="371"/>
      <c r="CSF123" s="371"/>
      <c r="CSG123" s="371"/>
      <c r="CSH123" s="371"/>
      <c r="CSI123" s="371"/>
      <c r="CSJ123" s="371"/>
      <c r="CSK123" s="371"/>
      <c r="CSL123" s="371"/>
      <c r="CSM123" s="371"/>
      <c r="CSN123" s="371"/>
      <c r="CSO123" s="371"/>
      <c r="CSP123" s="371"/>
      <c r="CSQ123" s="371"/>
      <c r="CSR123" s="371"/>
      <c r="CSS123" s="371"/>
      <c r="CST123" s="371"/>
      <c r="CSU123" s="371"/>
      <c r="CSV123" s="371"/>
      <c r="CSW123" s="371"/>
      <c r="CSX123" s="371"/>
      <c r="CSY123" s="371"/>
      <c r="CSZ123" s="371"/>
      <c r="CTA123" s="371"/>
      <c r="CTB123" s="371"/>
      <c r="CTC123" s="371"/>
      <c r="CTD123" s="371"/>
      <c r="CTE123" s="371"/>
      <c r="CTF123" s="371"/>
      <c r="CTG123" s="371"/>
      <c r="CTH123" s="371"/>
      <c r="CTI123" s="371"/>
      <c r="CTJ123" s="371"/>
      <c r="CTK123" s="371"/>
      <c r="CTL123" s="371"/>
      <c r="CTM123" s="371"/>
      <c r="CTN123" s="371"/>
      <c r="CTO123" s="371"/>
      <c r="CTP123" s="371"/>
      <c r="CTQ123" s="371"/>
      <c r="CTR123" s="371"/>
      <c r="CTS123" s="371"/>
      <c r="CTT123" s="371"/>
      <c r="CTU123" s="371"/>
      <c r="CTV123" s="371"/>
      <c r="CTW123" s="371"/>
      <c r="CTX123" s="371"/>
      <c r="CTY123" s="371"/>
      <c r="CTZ123" s="371"/>
      <c r="CUA123" s="371"/>
      <c r="CUB123" s="371"/>
      <c r="CUC123" s="371"/>
      <c r="CUD123" s="371"/>
      <c r="CUE123" s="371"/>
      <c r="CUF123" s="371"/>
      <c r="CUG123" s="371"/>
      <c r="CUH123" s="371"/>
      <c r="CUI123" s="371"/>
      <c r="CUJ123" s="371"/>
      <c r="CUK123" s="371"/>
      <c r="CUL123" s="371"/>
      <c r="CUM123" s="371"/>
      <c r="CUN123" s="371"/>
      <c r="CUO123" s="371"/>
      <c r="CUP123" s="371"/>
      <c r="CUQ123" s="371"/>
      <c r="CUR123" s="371"/>
      <c r="CUS123" s="371"/>
      <c r="CUT123" s="371"/>
      <c r="CUU123" s="371"/>
      <c r="CUV123" s="371"/>
      <c r="CUW123" s="371"/>
      <c r="CUX123" s="371"/>
      <c r="CUY123" s="371"/>
      <c r="CUZ123" s="371"/>
      <c r="CVA123" s="371"/>
      <c r="CVB123" s="371"/>
      <c r="CVC123" s="371"/>
      <c r="CVD123" s="371"/>
      <c r="CVE123" s="371"/>
      <c r="CVF123" s="371"/>
      <c r="CVG123" s="371"/>
      <c r="CVH123" s="371"/>
      <c r="CVI123" s="371"/>
      <c r="CVJ123" s="371"/>
      <c r="CVK123" s="371"/>
      <c r="CVL123" s="371"/>
      <c r="CVM123" s="371"/>
      <c r="CVN123" s="371"/>
      <c r="CVO123" s="371"/>
      <c r="CVP123" s="371"/>
      <c r="CVQ123" s="371"/>
      <c r="CVR123" s="371"/>
      <c r="CVS123" s="371"/>
      <c r="CVT123" s="371"/>
      <c r="CVU123" s="371"/>
      <c r="CVV123" s="371"/>
      <c r="CVW123" s="371"/>
      <c r="CVX123" s="371"/>
      <c r="CVY123" s="371"/>
      <c r="CVZ123" s="371"/>
      <c r="CWA123" s="371"/>
      <c r="CWB123" s="371"/>
      <c r="CWC123" s="371"/>
      <c r="CWD123" s="371"/>
      <c r="CWE123" s="371"/>
      <c r="CWF123" s="371"/>
      <c r="CWG123" s="371"/>
      <c r="CWH123" s="371"/>
      <c r="CWI123" s="371"/>
      <c r="CWJ123" s="371"/>
      <c r="CWK123" s="371"/>
      <c r="CWL123" s="371"/>
      <c r="CWM123" s="371"/>
      <c r="CWN123" s="371"/>
      <c r="CWO123" s="371"/>
      <c r="CWP123" s="371"/>
      <c r="CWQ123" s="371"/>
      <c r="CWR123" s="371"/>
      <c r="CWS123" s="371"/>
      <c r="CWT123" s="371"/>
      <c r="CWU123" s="371"/>
      <c r="CWV123" s="371"/>
      <c r="CWW123" s="371"/>
      <c r="CWX123" s="371"/>
      <c r="CWY123" s="371"/>
      <c r="CWZ123" s="371"/>
      <c r="CXA123" s="371"/>
      <c r="CXB123" s="371"/>
      <c r="CXC123" s="371"/>
      <c r="CXD123" s="371"/>
      <c r="CXE123" s="371"/>
      <c r="CXF123" s="371"/>
      <c r="CXG123" s="371"/>
      <c r="CXH123" s="371"/>
      <c r="CXI123" s="371"/>
      <c r="CXJ123" s="371"/>
      <c r="CXK123" s="371"/>
      <c r="CXL123" s="371"/>
      <c r="CXM123" s="371"/>
      <c r="CXN123" s="371"/>
      <c r="CXO123" s="371"/>
      <c r="CXP123" s="371"/>
      <c r="CXQ123" s="371"/>
      <c r="CXR123" s="371"/>
      <c r="CXS123" s="371"/>
      <c r="CXT123" s="371"/>
      <c r="CXU123" s="371"/>
      <c r="CXV123" s="371"/>
      <c r="CXW123" s="371"/>
      <c r="CXX123" s="371"/>
      <c r="CXY123" s="371"/>
      <c r="CXZ123" s="371"/>
      <c r="CYA123" s="371"/>
      <c r="CYB123" s="371"/>
      <c r="CYC123" s="371"/>
      <c r="CYD123" s="371"/>
      <c r="CYE123" s="371"/>
      <c r="CYF123" s="371"/>
      <c r="CYG123" s="371"/>
      <c r="CYH123" s="371"/>
      <c r="CYI123" s="371"/>
      <c r="CYJ123" s="371"/>
      <c r="CYK123" s="371"/>
      <c r="CYL123" s="371"/>
      <c r="CYM123" s="371"/>
      <c r="CYN123" s="371"/>
      <c r="CYO123" s="371"/>
      <c r="CYP123" s="371"/>
      <c r="CYQ123" s="371"/>
      <c r="CYR123" s="371"/>
      <c r="CYS123" s="371"/>
      <c r="CYT123" s="371"/>
      <c r="CYU123" s="371"/>
      <c r="CYV123" s="371"/>
      <c r="CYW123" s="371"/>
      <c r="CYX123" s="371"/>
      <c r="CYY123" s="371"/>
      <c r="CYZ123" s="371"/>
      <c r="CZA123" s="371"/>
      <c r="CZB123" s="371"/>
      <c r="CZC123" s="371"/>
      <c r="CZD123" s="371"/>
      <c r="CZE123" s="371"/>
      <c r="CZF123" s="371"/>
      <c r="CZG123" s="371"/>
      <c r="CZH123" s="371"/>
      <c r="CZI123" s="371"/>
      <c r="CZJ123" s="371"/>
      <c r="CZK123" s="371"/>
      <c r="CZL123" s="371"/>
      <c r="CZM123" s="371"/>
      <c r="CZN123" s="371"/>
      <c r="CZO123" s="371"/>
      <c r="CZP123" s="371"/>
      <c r="CZQ123" s="371"/>
      <c r="CZR123" s="371"/>
      <c r="CZS123" s="371"/>
      <c r="CZT123" s="371"/>
      <c r="CZU123" s="371"/>
      <c r="CZV123" s="371"/>
      <c r="CZW123" s="371"/>
      <c r="CZX123" s="371"/>
      <c r="CZY123" s="371"/>
      <c r="CZZ123" s="371"/>
      <c r="DAA123" s="371"/>
      <c r="DAB123" s="371"/>
      <c r="DAC123" s="371"/>
      <c r="DAD123" s="371"/>
      <c r="DAE123" s="371"/>
      <c r="DAF123" s="371"/>
      <c r="DAG123" s="371"/>
      <c r="DAH123" s="371"/>
      <c r="DAI123" s="371"/>
      <c r="DAJ123" s="371"/>
      <c r="DAK123" s="371"/>
      <c r="DAL123" s="371"/>
      <c r="DAM123" s="371"/>
      <c r="DAN123" s="371"/>
      <c r="DAO123" s="371"/>
      <c r="DAP123" s="371"/>
      <c r="DAQ123" s="371"/>
      <c r="DAR123" s="371"/>
      <c r="DAS123" s="371"/>
      <c r="DAT123" s="371"/>
      <c r="DAU123" s="371"/>
      <c r="DAV123" s="371"/>
      <c r="DAW123" s="371"/>
      <c r="DAX123" s="371"/>
      <c r="DAY123" s="371"/>
      <c r="DAZ123" s="371"/>
      <c r="DBA123" s="371"/>
      <c r="DBB123" s="371"/>
      <c r="DBC123" s="371"/>
      <c r="DBD123" s="371"/>
      <c r="DBE123" s="371"/>
      <c r="DBF123" s="371"/>
      <c r="DBG123" s="371"/>
      <c r="DBH123" s="371"/>
      <c r="DBI123" s="371"/>
      <c r="DBJ123" s="371"/>
      <c r="DBK123" s="371"/>
      <c r="DBL123" s="371"/>
      <c r="DBM123" s="371"/>
      <c r="DBN123" s="371"/>
      <c r="DBO123" s="371"/>
      <c r="DBP123" s="371"/>
      <c r="DBQ123" s="371"/>
      <c r="DBR123" s="371"/>
      <c r="DBS123" s="371"/>
      <c r="DBT123" s="371"/>
      <c r="DBU123" s="371"/>
      <c r="DBV123" s="371"/>
      <c r="DBW123" s="371"/>
      <c r="DBX123" s="371"/>
      <c r="DBY123" s="371"/>
      <c r="DBZ123" s="371"/>
      <c r="DCA123" s="371"/>
      <c r="DCB123" s="371"/>
      <c r="DCC123" s="371"/>
      <c r="DCD123" s="371"/>
      <c r="DCE123" s="371"/>
      <c r="DCF123" s="371"/>
      <c r="DCG123" s="371"/>
      <c r="DCH123" s="371"/>
      <c r="DCI123" s="371"/>
      <c r="DCJ123" s="371"/>
      <c r="DCK123" s="371"/>
      <c r="DCL123" s="371"/>
      <c r="DCM123" s="371"/>
      <c r="DCN123" s="371"/>
      <c r="DCO123" s="371"/>
      <c r="DCP123" s="371"/>
      <c r="DCQ123" s="371"/>
      <c r="DCR123" s="371"/>
      <c r="DCS123" s="371"/>
      <c r="DCT123" s="371"/>
      <c r="DCU123" s="371"/>
      <c r="DCV123" s="371"/>
      <c r="DCW123" s="371"/>
      <c r="DCX123" s="371"/>
      <c r="DCY123" s="371"/>
      <c r="DCZ123" s="371"/>
      <c r="DDA123" s="371"/>
      <c r="DDB123" s="371"/>
      <c r="DDC123" s="371"/>
      <c r="DDD123" s="371"/>
      <c r="DDE123" s="371"/>
      <c r="DDF123" s="371"/>
      <c r="DDG123" s="371"/>
      <c r="DDH123" s="371"/>
      <c r="DDI123" s="371"/>
      <c r="DDJ123" s="371"/>
      <c r="DDK123" s="371"/>
      <c r="DDL123" s="371"/>
      <c r="DDM123" s="371"/>
      <c r="DDN123" s="371"/>
      <c r="DDO123" s="371"/>
      <c r="DDP123" s="371"/>
      <c r="DDQ123" s="371"/>
      <c r="DDR123" s="371"/>
      <c r="DDS123" s="371"/>
      <c r="DDT123" s="371"/>
      <c r="DDU123" s="371"/>
      <c r="DDV123" s="371"/>
      <c r="DDW123" s="371"/>
      <c r="DDX123" s="371"/>
      <c r="DDY123" s="371"/>
      <c r="DDZ123" s="371"/>
      <c r="DEA123" s="371"/>
      <c r="DEB123" s="371"/>
      <c r="DEC123" s="371"/>
      <c r="DED123" s="371"/>
      <c r="DEE123" s="371"/>
      <c r="DEF123" s="371"/>
      <c r="DEG123" s="371"/>
      <c r="DEH123" s="371"/>
      <c r="DEI123" s="371"/>
      <c r="DEJ123" s="371"/>
      <c r="DEK123" s="371"/>
      <c r="DEL123" s="371"/>
      <c r="DEM123" s="371"/>
      <c r="DEN123" s="371"/>
      <c r="DEO123" s="371"/>
      <c r="DEP123" s="371"/>
      <c r="DEQ123" s="371"/>
      <c r="DER123" s="371"/>
      <c r="DES123" s="371"/>
      <c r="DET123" s="371"/>
      <c r="DEU123" s="371"/>
      <c r="DEV123" s="371"/>
      <c r="DEW123" s="371"/>
      <c r="DEX123" s="371"/>
      <c r="DEY123" s="371"/>
      <c r="DEZ123" s="371"/>
      <c r="DFA123" s="371"/>
      <c r="DFB123" s="371"/>
      <c r="DFC123" s="371"/>
      <c r="DFD123" s="371"/>
      <c r="DFE123" s="371"/>
      <c r="DFF123" s="371"/>
      <c r="DFG123" s="371"/>
      <c r="DFH123" s="371"/>
      <c r="DFI123" s="371"/>
      <c r="DFJ123" s="371"/>
      <c r="DFK123" s="371"/>
      <c r="DFL123" s="371"/>
      <c r="DFM123" s="371"/>
      <c r="DFN123" s="371"/>
      <c r="DFO123" s="371"/>
      <c r="DFP123" s="371"/>
      <c r="DFQ123" s="371"/>
      <c r="DFR123" s="371"/>
      <c r="DFS123" s="371"/>
      <c r="DFT123" s="371"/>
      <c r="DFU123" s="371"/>
      <c r="DFV123" s="371"/>
      <c r="DFW123" s="371"/>
      <c r="DFX123" s="371"/>
      <c r="DFY123" s="371"/>
      <c r="DFZ123" s="371"/>
      <c r="DGA123" s="371"/>
      <c r="DGB123" s="371"/>
      <c r="DGC123" s="371"/>
      <c r="DGD123" s="371"/>
      <c r="DGE123" s="371"/>
      <c r="DGF123" s="371"/>
      <c r="DGG123" s="371"/>
      <c r="DGH123" s="371"/>
      <c r="DGI123" s="371"/>
      <c r="DGJ123" s="371"/>
      <c r="DGK123" s="371"/>
      <c r="DGL123" s="371"/>
      <c r="DGM123" s="371"/>
      <c r="DGN123" s="371"/>
      <c r="DGO123" s="371"/>
      <c r="DGP123" s="371"/>
      <c r="DGQ123" s="371"/>
      <c r="DGR123" s="371"/>
      <c r="DGS123" s="371"/>
      <c r="DGT123" s="371"/>
      <c r="DGU123" s="371"/>
      <c r="DGV123" s="371"/>
      <c r="DGW123" s="371"/>
      <c r="DGX123" s="371"/>
      <c r="DGY123" s="371"/>
      <c r="DGZ123" s="371"/>
      <c r="DHA123" s="371"/>
      <c r="DHB123" s="371"/>
      <c r="DHC123" s="371"/>
      <c r="DHD123" s="371"/>
      <c r="DHE123" s="371"/>
      <c r="DHF123" s="371"/>
      <c r="DHG123" s="371"/>
      <c r="DHH123" s="371"/>
      <c r="DHI123" s="371"/>
      <c r="DHJ123" s="371"/>
      <c r="DHK123" s="371"/>
      <c r="DHL123" s="371"/>
      <c r="DHM123" s="371"/>
      <c r="DHN123" s="371"/>
      <c r="DHO123" s="371"/>
      <c r="DHP123" s="371"/>
      <c r="DHQ123" s="371"/>
      <c r="DHR123" s="371"/>
      <c r="DHS123" s="371"/>
      <c r="DHT123" s="371"/>
      <c r="DHU123" s="371"/>
      <c r="DHV123" s="371"/>
      <c r="DHW123" s="371"/>
      <c r="DHX123" s="371"/>
      <c r="DHY123" s="371"/>
      <c r="DHZ123" s="371"/>
      <c r="DIA123" s="371"/>
      <c r="DIB123" s="371"/>
      <c r="DIC123" s="371"/>
      <c r="DID123" s="371"/>
      <c r="DIE123" s="371"/>
      <c r="DIF123" s="371"/>
      <c r="DIG123" s="371"/>
      <c r="DIH123" s="371"/>
      <c r="DII123" s="371"/>
      <c r="DIJ123" s="371"/>
      <c r="DIK123" s="371"/>
      <c r="DIL123" s="371"/>
      <c r="DIM123" s="371"/>
      <c r="DIN123" s="371"/>
      <c r="DIO123" s="371"/>
      <c r="DIP123" s="371"/>
      <c r="DIQ123" s="371"/>
      <c r="DIR123" s="371"/>
      <c r="DIS123" s="371"/>
      <c r="DIT123" s="371"/>
      <c r="DIU123" s="371"/>
      <c r="DIV123" s="371"/>
      <c r="DIW123" s="371"/>
      <c r="DIX123" s="371"/>
      <c r="DIY123" s="371"/>
      <c r="DIZ123" s="371"/>
      <c r="DJA123" s="371"/>
      <c r="DJB123" s="371"/>
      <c r="DJC123" s="371"/>
      <c r="DJD123" s="371"/>
      <c r="DJE123" s="371"/>
      <c r="DJF123" s="371"/>
      <c r="DJG123" s="371"/>
      <c r="DJH123" s="371"/>
      <c r="DJI123" s="371"/>
      <c r="DJJ123" s="371"/>
      <c r="DJK123" s="371"/>
      <c r="DJL123" s="371"/>
      <c r="DJM123" s="371"/>
      <c r="DJN123" s="371"/>
      <c r="DJO123" s="371"/>
      <c r="DJP123" s="371"/>
      <c r="DJQ123" s="371"/>
      <c r="DJR123" s="371"/>
      <c r="DJS123" s="371"/>
      <c r="DJT123" s="371"/>
      <c r="DJU123" s="371"/>
      <c r="DJV123" s="371"/>
      <c r="DJW123" s="371"/>
      <c r="DJX123" s="371"/>
      <c r="DJY123" s="371"/>
      <c r="DJZ123" s="371"/>
      <c r="DKA123" s="371"/>
      <c r="DKB123" s="371"/>
      <c r="DKC123" s="371"/>
      <c r="DKD123" s="371"/>
      <c r="DKE123" s="371"/>
      <c r="DKF123" s="371"/>
      <c r="DKG123" s="371"/>
      <c r="DKH123" s="371"/>
      <c r="DKI123" s="371"/>
      <c r="DKJ123" s="371"/>
      <c r="DKK123" s="371"/>
      <c r="DKL123" s="371"/>
      <c r="DKM123" s="371"/>
      <c r="DKN123" s="371"/>
      <c r="DKO123" s="371"/>
      <c r="DKP123" s="371"/>
      <c r="DKQ123" s="371"/>
      <c r="DKR123" s="371"/>
      <c r="DKS123" s="371"/>
      <c r="DKT123" s="371"/>
      <c r="DKU123" s="371"/>
      <c r="DKV123" s="371"/>
      <c r="DKW123" s="371"/>
      <c r="DKX123" s="371"/>
      <c r="DKY123" s="371"/>
      <c r="DKZ123" s="371"/>
      <c r="DLA123" s="371"/>
      <c r="DLB123" s="371"/>
      <c r="DLC123" s="371"/>
      <c r="DLD123" s="371"/>
      <c r="DLE123" s="371"/>
      <c r="DLF123" s="371"/>
      <c r="DLG123" s="371"/>
      <c r="DLH123" s="371"/>
      <c r="DLI123" s="371"/>
      <c r="DLJ123" s="371"/>
      <c r="DLK123" s="371"/>
      <c r="DLL123" s="371"/>
      <c r="DLM123" s="371"/>
      <c r="DLN123" s="371"/>
      <c r="DLO123" s="371"/>
      <c r="DLP123" s="371"/>
      <c r="DLQ123" s="371"/>
      <c r="DLR123" s="371"/>
      <c r="DLS123" s="371"/>
      <c r="DLT123" s="371"/>
      <c r="DLU123" s="371"/>
      <c r="DLV123" s="371"/>
      <c r="DLW123" s="371"/>
      <c r="DLX123" s="371"/>
      <c r="DLY123" s="371"/>
      <c r="DLZ123" s="371"/>
      <c r="DMA123" s="371"/>
      <c r="DMB123" s="371"/>
      <c r="DMC123" s="371"/>
      <c r="DMD123" s="371"/>
      <c r="DME123" s="371"/>
      <c r="DMF123" s="371"/>
      <c r="DMG123" s="371"/>
      <c r="DMH123" s="371"/>
      <c r="DMI123" s="371"/>
      <c r="DMJ123" s="371"/>
      <c r="DMK123" s="371"/>
      <c r="DML123" s="371"/>
      <c r="DMM123" s="371"/>
      <c r="DMN123" s="371"/>
      <c r="DMO123" s="371"/>
      <c r="DMP123" s="371"/>
      <c r="DMQ123" s="371"/>
      <c r="DMR123" s="371"/>
      <c r="DMS123" s="371"/>
      <c r="DMT123" s="371"/>
      <c r="DMU123" s="371"/>
      <c r="DMV123" s="371"/>
      <c r="DMW123" s="371"/>
      <c r="DMX123" s="371"/>
      <c r="DMY123" s="371"/>
      <c r="DMZ123" s="371"/>
      <c r="DNA123" s="371"/>
      <c r="DNB123" s="371"/>
      <c r="DNC123" s="371"/>
      <c r="DND123" s="371"/>
      <c r="DNE123" s="371"/>
      <c r="DNF123" s="371"/>
      <c r="DNG123" s="371"/>
      <c r="DNH123" s="371"/>
      <c r="DNI123" s="371"/>
      <c r="DNJ123" s="371"/>
      <c r="DNK123" s="371"/>
      <c r="DNL123" s="371"/>
      <c r="DNM123" s="371"/>
      <c r="DNN123" s="371"/>
      <c r="DNO123" s="371"/>
      <c r="DNP123" s="371"/>
      <c r="DNQ123" s="371"/>
      <c r="DNR123" s="371"/>
      <c r="DNS123" s="371"/>
      <c r="DNT123" s="371"/>
      <c r="DNU123" s="371"/>
      <c r="DNV123" s="371"/>
      <c r="DNW123" s="371"/>
      <c r="DNX123" s="371"/>
      <c r="DNY123" s="371"/>
      <c r="DNZ123" s="371"/>
      <c r="DOA123" s="371"/>
      <c r="DOB123" s="371"/>
      <c r="DOC123" s="371"/>
      <c r="DOD123" s="371"/>
      <c r="DOE123" s="371"/>
      <c r="DOF123" s="371"/>
      <c r="DOG123" s="371"/>
      <c r="DOH123" s="371"/>
      <c r="DOI123" s="371"/>
      <c r="DOJ123" s="371"/>
      <c r="DOK123" s="371"/>
      <c r="DOL123" s="371"/>
      <c r="DOM123" s="371"/>
      <c r="DON123" s="371"/>
      <c r="DOO123" s="371"/>
      <c r="DOP123" s="371"/>
      <c r="DOQ123" s="371"/>
      <c r="DOR123" s="371"/>
      <c r="DOS123" s="371"/>
      <c r="DOT123" s="371"/>
      <c r="DOU123" s="371"/>
      <c r="DOV123" s="371"/>
      <c r="DOW123" s="371"/>
      <c r="DOX123" s="371"/>
      <c r="DOY123" s="371"/>
      <c r="DOZ123" s="371"/>
      <c r="DPA123" s="371"/>
      <c r="DPB123" s="371"/>
      <c r="DPC123" s="371"/>
      <c r="DPD123" s="371"/>
      <c r="DPE123" s="371"/>
      <c r="DPF123" s="371"/>
      <c r="DPG123" s="371"/>
      <c r="DPH123" s="371"/>
      <c r="DPI123" s="371"/>
      <c r="DPJ123" s="371"/>
      <c r="DPK123" s="371"/>
      <c r="DPL123" s="371"/>
      <c r="DPM123" s="371"/>
      <c r="DPN123" s="371"/>
      <c r="DPO123" s="371"/>
      <c r="DPP123" s="371"/>
      <c r="DPQ123" s="371"/>
      <c r="DPR123" s="371"/>
      <c r="DPS123" s="371"/>
      <c r="DPT123" s="371"/>
      <c r="DPU123" s="371"/>
      <c r="DPV123" s="371"/>
      <c r="DPW123" s="371"/>
      <c r="DPX123" s="371"/>
      <c r="DPY123" s="371"/>
      <c r="DPZ123" s="371"/>
      <c r="DQA123" s="371"/>
      <c r="DQB123" s="371"/>
      <c r="DQC123" s="371"/>
      <c r="DQD123" s="371"/>
      <c r="DQE123" s="371"/>
      <c r="DQF123" s="371"/>
      <c r="DQG123" s="371"/>
      <c r="DQH123" s="371"/>
      <c r="DQI123" s="371"/>
      <c r="DQJ123" s="371"/>
      <c r="DQK123" s="371"/>
      <c r="DQL123" s="371"/>
      <c r="DQM123" s="371"/>
      <c r="DQN123" s="371"/>
      <c r="DQO123" s="371"/>
      <c r="DQP123" s="371"/>
      <c r="DQQ123" s="371"/>
      <c r="DQR123" s="371"/>
      <c r="DQS123" s="371"/>
      <c r="DQT123" s="371"/>
      <c r="DQU123" s="371"/>
      <c r="DQV123" s="371"/>
      <c r="DQW123" s="371"/>
      <c r="DQX123" s="371"/>
      <c r="DQY123" s="371"/>
      <c r="DQZ123" s="371"/>
      <c r="DRA123" s="371"/>
      <c r="DRB123" s="371"/>
      <c r="DRC123" s="371"/>
      <c r="DRD123" s="371"/>
      <c r="DRE123" s="371"/>
      <c r="DRF123" s="371"/>
      <c r="DRG123" s="371"/>
      <c r="DRH123" s="371"/>
      <c r="DRI123" s="371"/>
      <c r="DRJ123" s="371"/>
      <c r="DRK123" s="371"/>
      <c r="DRL123" s="371"/>
      <c r="DRM123" s="371"/>
      <c r="DRN123" s="371"/>
      <c r="DRO123" s="371"/>
      <c r="DRP123" s="371"/>
      <c r="DRQ123" s="371"/>
      <c r="DRR123" s="371"/>
      <c r="DRS123" s="371"/>
      <c r="DRT123" s="371"/>
      <c r="DRU123" s="371"/>
      <c r="DRV123" s="371"/>
      <c r="DRW123" s="371"/>
      <c r="DRX123" s="371"/>
      <c r="DRY123" s="371"/>
      <c r="DRZ123" s="371"/>
      <c r="DSA123" s="371"/>
      <c r="DSB123" s="371"/>
      <c r="DSC123" s="371"/>
      <c r="DSD123" s="371"/>
      <c r="DSE123" s="371"/>
      <c r="DSF123" s="371"/>
      <c r="DSG123" s="371"/>
      <c r="DSH123" s="371"/>
      <c r="DSI123" s="371"/>
      <c r="DSJ123" s="371"/>
      <c r="DSK123" s="371"/>
      <c r="DSL123" s="371"/>
      <c r="DSM123" s="371"/>
      <c r="DSN123" s="371"/>
      <c r="DSO123" s="371"/>
      <c r="DSP123" s="371"/>
      <c r="DSQ123" s="371"/>
      <c r="DSR123" s="371"/>
      <c r="DSS123" s="371"/>
      <c r="DST123" s="371"/>
      <c r="DSU123" s="371"/>
      <c r="DSV123" s="371"/>
      <c r="DSW123" s="371"/>
      <c r="DSX123" s="371"/>
      <c r="DSY123" s="371"/>
      <c r="DSZ123" s="371"/>
      <c r="DTA123" s="371"/>
      <c r="DTB123" s="371"/>
      <c r="DTC123" s="371"/>
      <c r="DTD123" s="371"/>
      <c r="DTE123" s="371"/>
      <c r="DTF123" s="371"/>
      <c r="DTG123" s="371"/>
      <c r="DTH123" s="371"/>
      <c r="DTI123" s="371"/>
      <c r="DTJ123" s="371"/>
      <c r="DTK123" s="371"/>
      <c r="DTL123" s="371"/>
      <c r="DTM123" s="371"/>
      <c r="DTN123" s="371"/>
      <c r="DTO123" s="371"/>
      <c r="DTP123" s="371"/>
      <c r="DTQ123" s="371"/>
      <c r="DTR123" s="371"/>
      <c r="DTS123" s="371"/>
      <c r="DTT123" s="371"/>
      <c r="DTU123" s="371"/>
      <c r="DTV123" s="371"/>
      <c r="DTW123" s="371"/>
      <c r="DTX123" s="371"/>
      <c r="DTY123" s="371"/>
      <c r="DTZ123" s="371"/>
      <c r="DUA123" s="371"/>
      <c r="DUB123" s="371"/>
      <c r="DUC123" s="371"/>
      <c r="DUD123" s="371"/>
      <c r="DUE123" s="371"/>
      <c r="DUF123" s="371"/>
      <c r="DUG123" s="371"/>
      <c r="DUH123" s="371"/>
      <c r="DUI123" s="371"/>
      <c r="DUJ123" s="371"/>
      <c r="DUK123" s="371"/>
      <c r="DUL123" s="371"/>
      <c r="DUM123" s="371"/>
      <c r="DUN123" s="371"/>
      <c r="DUO123" s="371"/>
      <c r="DUP123" s="371"/>
      <c r="DUQ123" s="371"/>
      <c r="DUR123" s="371"/>
      <c r="DUS123" s="371"/>
      <c r="DUT123" s="371"/>
      <c r="DUU123" s="371"/>
      <c r="DUV123" s="371"/>
      <c r="DUW123" s="371"/>
      <c r="DUX123" s="371"/>
      <c r="DUY123" s="371"/>
      <c r="DUZ123" s="371"/>
      <c r="DVA123" s="371"/>
      <c r="DVB123" s="371"/>
      <c r="DVC123" s="371"/>
      <c r="DVD123" s="371"/>
      <c r="DVE123" s="371"/>
      <c r="DVF123" s="371"/>
      <c r="DVG123" s="371"/>
      <c r="DVH123" s="371"/>
      <c r="DVI123" s="371"/>
      <c r="DVJ123" s="371"/>
      <c r="DVK123" s="371"/>
      <c r="DVL123" s="371"/>
      <c r="DVM123" s="371"/>
      <c r="DVN123" s="371"/>
      <c r="DVO123" s="371"/>
      <c r="DVP123" s="371"/>
      <c r="DVQ123" s="371"/>
      <c r="DVR123" s="371"/>
      <c r="DVS123" s="371"/>
      <c r="DVT123" s="371"/>
      <c r="DVU123" s="371"/>
      <c r="DVV123" s="371"/>
      <c r="DVW123" s="371"/>
      <c r="DVX123" s="371"/>
      <c r="DVY123" s="371"/>
      <c r="DVZ123" s="371"/>
      <c r="DWA123" s="371"/>
      <c r="DWB123" s="371"/>
      <c r="DWC123" s="371"/>
      <c r="DWD123" s="371"/>
      <c r="DWE123" s="371"/>
      <c r="DWF123" s="371"/>
      <c r="DWG123" s="371"/>
      <c r="DWH123" s="371"/>
      <c r="DWI123" s="371"/>
      <c r="DWJ123" s="371"/>
      <c r="DWK123" s="371"/>
      <c r="DWL123" s="371"/>
      <c r="DWM123" s="371"/>
      <c r="DWN123" s="371"/>
      <c r="DWO123" s="371"/>
      <c r="DWP123" s="371"/>
      <c r="DWQ123" s="371"/>
      <c r="DWR123" s="371"/>
      <c r="DWS123" s="371"/>
      <c r="DWT123" s="371"/>
      <c r="DWU123" s="371"/>
      <c r="DWV123" s="371"/>
      <c r="DWW123" s="371"/>
      <c r="DWX123" s="371"/>
      <c r="DWY123" s="371"/>
      <c r="DWZ123" s="371"/>
      <c r="DXA123" s="371"/>
      <c r="DXB123" s="371"/>
      <c r="DXC123" s="371"/>
      <c r="DXD123" s="371"/>
      <c r="DXE123" s="371"/>
      <c r="DXF123" s="371"/>
      <c r="DXG123" s="371"/>
      <c r="DXH123" s="371"/>
      <c r="DXI123" s="371"/>
      <c r="DXJ123" s="371"/>
      <c r="DXK123" s="371"/>
      <c r="DXL123" s="371"/>
      <c r="DXM123" s="371"/>
      <c r="DXN123" s="371"/>
      <c r="DXO123" s="371"/>
      <c r="DXP123" s="371"/>
      <c r="DXQ123" s="371"/>
      <c r="DXR123" s="371"/>
      <c r="DXS123" s="371"/>
      <c r="DXT123" s="371"/>
      <c r="DXU123" s="371"/>
      <c r="DXV123" s="371"/>
      <c r="DXW123" s="371"/>
      <c r="DXX123" s="371"/>
      <c r="DXY123" s="371"/>
      <c r="DXZ123" s="371"/>
      <c r="DYA123" s="371"/>
      <c r="DYB123" s="371"/>
      <c r="DYC123" s="371"/>
      <c r="DYD123" s="371"/>
      <c r="DYE123" s="371"/>
      <c r="DYF123" s="371"/>
      <c r="DYG123" s="371"/>
      <c r="DYH123" s="371"/>
      <c r="DYI123" s="371"/>
      <c r="DYJ123" s="371"/>
      <c r="DYK123" s="371"/>
      <c r="DYL123" s="371"/>
      <c r="DYM123" s="371"/>
      <c r="DYN123" s="371"/>
      <c r="DYO123" s="371"/>
      <c r="DYP123" s="371"/>
      <c r="DYQ123" s="371"/>
      <c r="DYR123" s="371"/>
      <c r="DYS123" s="371"/>
      <c r="DYT123" s="371"/>
      <c r="DYU123" s="371"/>
      <c r="DYV123" s="371"/>
      <c r="DYW123" s="371"/>
      <c r="DYX123" s="371"/>
      <c r="DYY123" s="371"/>
      <c r="DYZ123" s="371"/>
      <c r="DZA123" s="371"/>
      <c r="DZB123" s="371"/>
      <c r="DZC123" s="371"/>
      <c r="DZD123" s="371"/>
      <c r="DZE123" s="371"/>
      <c r="DZF123" s="371"/>
      <c r="DZG123" s="371"/>
      <c r="DZH123" s="371"/>
      <c r="DZI123" s="371"/>
      <c r="DZJ123" s="371"/>
      <c r="DZK123" s="371"/>
      <c r="DZL123" s="371"/>
      <c r="DZM123" s="371"/>
      <c r="DZN123" s="371"/>
      <c r="DZO123" s="371"/>
      <c r="DZP123" s="371"/>
      <c r="DZQ123" s="371"/>
      <c r="DZR123" s="371"/>
      <c r="DZS123" s="371"/>
      <c r="DZT123" s="371"/>
      <c r="DZU123" s="371"/>
      <c r="DZV123" s="371"/>
      <c r="DZW123" s="371"/>
      <c r="DZX123" s="371"/>
      <c r="DZY123" s="371"/>
      <c r="DZZ123" s="371"/>
      <c r="EAA123" s="371"/>
      <c r="EAB123" s="371"/>
      <c r="EAC123" s="371"/>
      <c r="EAD123" s="371"/>
      <c r="EAE123" s="371"/>
      <c r="EAF123" s="371"/>
      <c r="EAG123" s="371"/>
      <c r="EAH123" s="371"/>
      <c r="EAI123" s="371"/>
      <c r="EAJ123" s="371"/>
      <c r="EAK123" s="371"/>
      <c r="EAL123" s="371"/>
      <c r="EAM123" s="371"/>
      <c r="EAN123" s="371"/>
      <c r="EAO123" s="371"/>
      <c r="EAP123" s="371"/>
      <c r="EAQ123" s="371"/>
      <c r="EAR123" s="371"/>
      <c r="EAS123" s="371"/>
      <c r="EAT123" s="371"/>
      <c r="EAU123" s="371"/>
      <c r="EAV123" s="371"/>
      <c r="EAW123" s="371"/>
      <c r="EAX123" s="371"/>
      <c r="EAY123" s="371"/>
      <c r="EAZ123" s="371"/>
      <c r="EBA123" s="371"/>
      <c r="EBB123" s="371"/>
      <c r="EBC123" s="371"/>
      <c r="EBD123" s="371"/>
      <c r="EBE123" s="371"/>
      <c r="EBF123" s="371"/>
      <c r="EBG123" s="371"/>
      <c r="EBH123" s="371"/>
      <c r="EBI123" s="371"/>
      <c r="EBJ123" s="371"/>
      <c r="EBK123" s="371"/>
      <c r="EBL123" s="371"/>
      <c r="EBM123" s="371"/>
      <c r="EBN123" s="371"/>
      <c r="EBO123" s="371"/>
      <c r="EBP123" s="371"/>
      <c r="EBQ123" s="371"/>
      <c r="EBR123" s="371"/>
      <c r="EBS123" s="371"/>
      <c r="EBT123" s="371"/>
      <c r="EBU123" s="371"/>
      <c r="EBV123" s="371"/>
      <c r="EBW123" s="371"/>
      <c r="EBX123" s="371"/>
      <c r="EBY123" s="371"/>
      <c r="EBZ123" s="371"/>
      <c r="ECA123" s="371"/>
      <c r="ECB123" s="371"/>
      <c r="ECC123" s="371"/>
      <c r="ECD123" s="371"/>
      <c r="ECE123" s="371"/>
      <c r="ECF123" s="371"/>
      <c r="ECG123" s="371"/>
      <c r="ECH123" s="371"/>
      <c r="ECI123" s="371"/>
      <c r="ECJ123" s="371"/>
      <c r="ECK123" s="371"/>
      <c r="ECL123" s="371"/>
      <c r="ECM123" s="371"/>
      <c r="ECN123" s="371"/>
      <c r="ECO123" s="371"/>
      <c r="ECP123" s="371"/>
      <c r="ECQ123" s="371"/>
      <c r="ECR123" s="371"/>
      <c r="ECS123" s="371"/>
      <c r="ECT123" s="371"/>
      <c r="ECU123" s="371"/>
      <c r="ECV123" s="371"/>
      <c r="ECW123" s="371"/>
      <c r="ECX123" s="371"/>
      <c r="ECY123" s="371"/>
      <c r="ECZ123" s="371"/>
      <c r="EDA123" s="371"/>
      <c r="EDB123" s="371"/>
      <c r="EDC123" s="371"/>
      <c r="EDD123" s="371"/>
      <c r="EDE123" s="371"/>
      <c r="EDF123" s="371"/>
      <c r="EDG123" s="371"/>
      <c r="EDH123" s="371"/>
      <c r="EDI123" s="371"/>
      <c r="EDJ123" s="371"/>
      <c r="EDK123" s="371"/>
      <c r="EDL123" s="371"/>
      <c r="EDM123" s="371"/>
      <c r="EDN123" s="371"/>
      <c r="EDO123" s="371"/>
      <c r="EDP123" s="371"/>
      <c r="EDQ123" s="371"/>
      <c r="EDR123" s="371"/>
      <c r="EDS123" s="371"/>
      <c r="EDT123" s="371"/>
      <c r="EDU123" s="371"/>
      <c r="EDV123" s="371"/>
      <c r="EDW123" s="371"/>
      <c r="EDX123" s="371"/>
      <c r="EDY123" s="371"/>
      <c r="EDZ123" s="371"/>
      <c r="EEA123" s="371"/>
      <c r="EEB123" s="371"/>
      <c r="EEC123" s="371"/>
      <c r="EED123" s="371"/>
      <c r="EEE123" s="371"/>
      <c r="EEF123" s="371"/>
      <c r="EEG123" s="371"/>
      <c r="EEH123" s="371"/>
      <c r="EEI123" s="371"/>
      <c r="EEJ123" s="371"/>
      <c r="EEK123" s="371"/>
      <c r="EEL123" s="371"/>
      <c r="EEM123" s="371"/>
      <c r="EEN123" s="371"/>
      <c r="EEO123" s="371"/>
      <c r="EEP123" s="371"/>
      <c r="EEQ123" s="371"/>
      <c r="EER123" s="371"/>
      <c r="EES123" s="371"/>
      <c r="EET123" s="371"/>
      <c r="EEU123" s="371"/>
      <c r="EEV123" s="371"/>
      <c r="EEW123" s="371"/>
      <c r="EEX123" s="371"/>
      <c r="EEY123" s="371"/>
      <c r="EEZ123" s="371"/>
      <c r="EFA123" s="371"/>
      <c r="EFB123" s="371"/>
      <c r="EFC123" s="371"/>
      <c r="EFD123" s="371"/>
      <c r="EFE123" s="371"/>
      <c r="EFF123" s="371"/>
      <c r="EFG123" s="371"/>
      <c r="EFH123" s="371"/>
      <c r="EFI123" s="371"/>
      <c r="EFJ123" s="371"/>
      <c r="EFK123" s="371"/>
      <c r="EFL123" s="371"/>
      <c r="EFM123" s="371"/>
      <c r="EFN123" s="371"/>
      <c r="EFO123" s="371"/>
      <c r="EFP123" s="371"/>
      <c r="EFQ123" s="371"/>
      <c r="EFR123" s="371"/>
      <c r="EFS123" s="371"/>
      <c r="EFT123" s="371"/>
      <c r="EFU123" s="371"/>
      <c r="EFV123" s="371"/>
      <c r="EFW123" s="371"/>
      <c r="EFX123" s="371"/>
      <c r="EFY123" s="371"/>
      <c r="EFZ123" s="371"/>
      <c r="EGA123" s="371"/>
      <c r="EGB123" s="371"/>
      <c r="EGC123" s="371"/>
      <c r="EGD123" s="371"/>
      <c r="EGE123" s="371"/>
      <c r="EGF123" s="371"/>
      <c r="EGG123" s="371"/>
      <c r="EGH123" s="371"/>
      <c r="EGI123" s="371"/>
      <c r="EGJ123" s="371"/>
      <c r="EGK123" s="371"/>
      <c r="EGL123" s="371"/>
      <c r="EGM123" s="371"/>
      <c r="EGN123" s="371"/>
      <c r="EGO123" s="371"/>
      <c r="EGP123" s="371"/>
      <c r="EGQ123" s="371"/>
      <c r="EGR123" s="371"/>
      <c r="EGS123" s="371"/>
      <c r="EGT123" s="371"/>
      <c r="EGU123" s="371"/>
      <c r="EGV123" s="371"/>
      <c r="EGW123" s="371"/>
      <c r="EGX123" s="371"/>
      <c r="EGY123" s="371"/>
      <c r="EGZ123" s="371"/>
      <c r="EHA123" s="371"/>
      <c r="EHB123" s="371"/>
      <c r="EHC123" s="371"/>
      <c r="EHD123" s="371"/>
      <c r="EHE123" s="371"/>
      <c r="EHF123" s="371"/>
      <c r="EHG123" s="371"/>
      <c r="EHH123" s="371"/>
      <c r="EHI123" s="371"/>
      <c r="EHJ123" s="371"/>
      <c r="EHK123" s="371"/>
      <c r="EHL123" s="371"/>
      <c r="EHM123" s="371"/>
      <c r="EHN123" s="371"/>
      <c r="EHO123" s="371"/>
      <c r="EHP123" s="371"/>
      <c r="EHQ123" s="371"/>
      <c r="EHR123" s="371"/>
      <c r="EHS123" s="371"/>
      <c r="EHT123" s="371"/>
      <c r="EHU123" s="371"/>
      <c r="EHV123" s="371"/>
      <c r="EHW123" s="371"/>
      <c r="EHX123" s="371"/>
      <c r="EHY123" s="371"/>
      <c r="EHZ123" s="371"/>
      <c r="EIA123" s="371"/>
      <c r="EIB123" s="371"/>
      <c r="EIC123" s="371"/>
      <c r="EID123" s="371"/>
      <c r="EIE123" s="371"/>
      <c r="EIF123" s="371"/>
      <c r="EIG123" s="371"/>
      <c r="EIH123" s="371"/>
      <c r="EII123" s="371"/>
      <c r="EIJ123" s="371"/>
      <c r="EIK123" s="371"/>
      <c r="EIL123" s="371"/>
      <c r="EIM123" s="371"/>
      <c r="EIN123" s="371"/>
      <c r="EIO123" s="371"/>
      <c r="EIP123" s="371"/>
      <c r="EIQ123" s="371"/>
      <c r="EIR123" s="371"/>
      <c r="EIS123" s="371"/>
      <c r="EIT123" s="371"/>
      <c r="EIU123" s="371"/>
      <c r="EIV123" s="371"/>
      <c r="EIW123" s="371"/>
      <c r="EIX123" s="371"/>
      <c r="EIY123" s="371"/>
      <c r="EIZ123" s="371"/>
      <c r="EJA123" s="371"/>
      <c r="EJB123" s="371"/>
      <c r="EJC123" s="371"/>
      <c r="EJD123" s="371"/>
      <c r="EJE123" s="371"/>
      <c r="EJF123" s="371"/>
      <c r="EJG123" s="371"/>
      <c r="EJH123" s="371"/>
      <c r="EJI123" s="371"/>
      <c r="EJJ123" s="371"/>
      <c r="EJK123" s="371"/>
      <c r="EJL123" s="371"/>
      <c r="EJM123" s="371"/>
      <c r="EJN123" s="371"/>
      <c r="EJO123" s="371"/>
      <c r="EJP123" s="371"/>
      <c r="EJQ123" s="371"/>
      <c r="EJR123" s="371"/>
      <c r="EJS123" s="371"/>
      <c r="EJT123" s="371"/>
      <c r="EJU123" s="371"/>
      <c r="EJV123" s="371"/>
      <c r="EJW123" s="371"/>
      <c r="EJX123" s="371"/>
      <c r="EJY123" s="371"/>
      <c r="EJZ123" s="371"/>
      <c r="EKA123" s="371"/>
      <c r="EKB123" s="371"/>
      <c r="EKC123" s="371"/>
      <c r="EKD123" s="371"/>
      <c r="EKE123" s="371"/>
      <c r="EKF123" s="371"/>
      <c r="EKG123" s="371"/>
      <c r="EKH123" s="371"/>
      <c r="EKI123" s="371"/>
      <c r="EKJ123" s="371"/>
      <c r="EKK123" s="371"/>
      <c r="EKL123" s="371"/>
      <c r="EKM123" s="371"/>
      <c r="EKN123" s="371"/>
      <c r="EKO123" s="371"/>
      <c r="EKP123" s="371"/>
      <c r="EKQ123" s="371"/>
      <c r="EKR123" s="371"/>
      <c r="EKS123" s="371"/>
      <c r="EKT123" s="371"/>
      <c r="EKU123" s="371"/>
      <c r="EKV123" s="371"/>
      <c r="EKW123" s="371"/>
      <c r="EKX123" s="371"/>
      <c r="EKY123" s="371"/>
      <c r="EKZ123" s="371"/>
      <c r="ELA123" s="371"/>
      <c r="ELB123" s="371"/>
      <c r="ELC123" s="371"/>
      <c r="ELD123" s="371"/>
      <c r="ELE123" s="371"/>
      <c r="ELF123" s="371"/>
      <c r="ELG123" s="371"/>
      <c r="ELH123" s="371"/>
      <c r="ELI123" s="371"/>
      <c r="ELJ123" s="371"/>
      <c r="ELK123" s="371"/>
      <c r="ELL123" s="371"/>
      <c r="ELM123" s="371"/>
      <c r="ELN123" s="371"/>
      <c r="ELO123" s="371"/>
      <c r="ELP123" s="371"/>
      <c r="ELQ123" s="371"/>
      <c r="ELR123" s="371"/>
      <c r="ELS123" s="371"/>
      <c r="ELT123" s="371"/>
      <c r="ELU123" s="371"/>
      <c r="ELV123" s="371"/>
      <c r="ELW123" s="371"/>
      <c r="ELX123" s="371"/>
      <c r="ELY123" s="371"/>
      <c r="ELZ123" s="371"/>
      <c r="EMA123" s="371"/>
      <c r="EMB123" s="371"/>
      <c r="EMC123" s="371"/>
      <c r="EMD123" s="371"/>
      <c r="EME123" s="371"/>
      <c r="EMF123" s="371"/>
      <c r="EMG123" s="371"/>
      <c r="EMH123" s="371"/>
      <c r="EMI123" s="371"/>
      <c r="EMJ123" s="371"/>
      <c r="EMK123" s="371"/>
      <c r="EML123" s="371"/>
      <c r="EMM123" s="371"/>
      <c r="EMN123" s="371"/>
      <c r="EMO123" s="371"/>
      <c r="EMP123" s="371"/>
      <c r="EMQ123" s="371"/>
      <c r="EMR123" s="371"/>
      <c r="EMS123" s="371"/>
      <c r="EMT123" s="371"/>
      <c r="EMU123" s="371"/>
      <c r="EMV123" s="371"/>
      <c r="EMW123" s="371"/>
      <c r="EMX123" s="371"/>
      <c r="EMY123" s="371"/>
      <c r="EMZ123" s="371"/>
      <c r="ENA123" s="371"/>
      <c r="ENB123" s="371"/>
      <c r="ENC123" s="371"/>
      <c r="END123" s="371"/>
      <c r="ENE123" s="371"/>
      <c r="ENF123" s="371"/>
      <c r="ENG123" s="371"/>
      <c r="ENH123" s="371"/>
      <c r="ENI123" s="371"/>
      <c r="ENJ123" s="371"/>
      <c r="ENK123" s="371"/>
      <c r="ENL123" s="371"/>
      <c r="ENM123" s="371"/>
      <c r="ENN123" s="371"/>
      <c r="ENO123" s="371"/>
      <c r="ENP123" s="371"/>
      <c r="ENQ123" s="371"/>
      <c r="ENR123" s="371"/>
      <c r="ENS123" s="371"/>
      <c r="ENT123" s="371"/>
      <c r="ENU123" s="371"/>
      <c r="ENV123" s="371"/>
      <c r="ENW123" s="371"/>
      <c r="ENX123" s="371"/>
      <c r="ENY123" s="371"/>
      <c r="ENZ123" s="371"/>
      <c r="EOA123" s="371"/>
      <c r="EOB123" s="371"/>
      <c r="EOC123" s="371"/>
      <c r="EOD123" s="371"/>
      <c r="EOE123" s="371"/>
      <c r="EOF123" s="371"/>
      <c r="EOG123" s="371"/>
      <c r="EOH123" s="371"/>
      <c r="EOI123" s="371"/>
      <c r="EOJ123" s="371"/>
      <c r="EOK123" s="371"/>
      <c r="EOL123" s="371"/>
      <c r="EOM123" s="371"/>
      <c r="EON123" s="371"/>
      <c r="EOO123" s="371"/>
      <c r="EOP123" s="371"/>
      <c r="EOQ123" s="371"/>
      <c r="EOR123" s="371"/>
      <c r="EOS123" s="371"/>
      <c r="EOT123" s="371"/>
      <c r="EOU123" s="371"/>
      <c r="EOV123" s="371"/>
      <c r="EOW123" s="371"/>
      <c r="EOX123" s="371"/>
      <c r="EOY123" s="371"/>
      <c r="EOZ123" s="371"/>
      <c r="EPA123" s="371"/>
      <c r="EPB123" s="371"/>
      <c r="EPC123" s="371"/>
      <c r="EPD123" s="371"/>
      <c r="EPE123" s="371"/>
      <c r="EPF123" s="371"/>
      <c r="EPG123" s="371"/>
      <c r="EPH123" s="371"/>
      <c r="EPI123" s="371"/>
      <c r="EPJ123" s="371"/>
      <c r="EPK123" s="371"/>
      <c r="EPL123" s="371"/>
      <c r="EPM123" s="371"/>
      <c r="EPN123" s="371"/>
      <c r="EPO123" s="371"/>
      <c r="EPP123" s="371"/>
      <c r="EPQ123" s="371"/>
      <c r="EPR123" s="371"/>
      <c r="EPS123" s="371"/>
      <c r="EPT123" s="371"/>
      <c r="EPU123" s="371"/>
      <c r="EPV123" s="371"/>
      <c r="EPW123" s="371"/>
      <c r="EPX123" s="371"/>
      <c r="EPY123" s="371"/>
      <c r="EPZ123" s="371"/>
      <c r="EQA123" s="371"/>
      <c r="EQB123" s="371"/>
      <c r="EQC123" s="371"/>
      <c r="EQD123" s="371"/>
      <c r="EQE123" s="371"/>
      <c r="EQF123" s="371"/>
      <c r="EQG123" s="371"/>
      <c r="EQH123" s="371"/>
      <c r="EQI123" s="371"/>
      <c r="EQJ123" s="371"/>
      <c r="EQK123" s="371"/>
      <c r="EQL123" s="371"/>
      <c r="EQM123" s="371"/>
      <c r="EQN123" s="371"/>
      <c r="EQO123" s="371"/>
      <c r="EQP123" s="371"/>
      <c r="EQQ123" s="371"/>
      <c r="EQR123" s="371"/>
      <c r="EQS123" s="371"/>
      <c r="EQT123" s="371"/>
      <c r="EQU123" s="371"/>
      <c r="EQV123" s="371"/>
      <c r="EQW123" s="371"/>
      <c r="EQX123" s="371"/>
      <c r="EQY123" s="371"/>
      <c r="EQZ123" s="371"/>
      <c r="ERA123" s="371"/>
      <c r="ERB123" s="371"/>
      <c r="ERC123" s="371"/>
      <c r="ERD123" s="371"/>
      <c r="ERE123" s="371"/>
      <c r="ERF123" s="371"/>
      <c r="ERG123" s="371"/>
      <c r="ERH123" s="371"/>
      <c r="ERI123" s="371"/>
      <c r="ERJ123" s="371"/>
      <c r="ERK123" s="371"/>
      <c r="ERL123" s="371"/>
      <c r="ERM123" s="371"/>
      <c r="ERN123" s="371"/>
      <c r="ERO123" s="371"/>
      <c r="ERP123" s="371"/>
      <c r="ERQ123" s="371"/>
      <c r="ERR123" s="371"/>
      <c r="ERS123" s="371"/>
      <c r="ERT123" s="371"/>
      <c r="ERU123" s="371"/>
      <c r="ERV123" s="371"/>
      <c r="ERW123" s="371"/>
      <c r="ERX123" s="371"/>
      <c r="ERY123" s="371"/>
      <c r="ERZ123" s="371"/>
      <c r="ESA123" s="371"/>
      <c r="ESB123" s="371"/>
      <c r="ESC123" s="371"/>
      <c r="ESD123" s="371"/>
      <c r="ESE123" s="371"/>
      <c r="ESF123" s="371"/>
      <c r="ESG123" s="371"/>
      <c r="ESH123" s="371"/>
      <c r="ESI123" s="371"/>
      <c r="ESJ123" s="371"/>
      <c r="ESK123" s="371"/>
      <c r="ESL123" s="371"/>
      <c r="ESM123" s="371"/>
      <c r="ESN123" s="371"/>
      <c r="ESO123" s="371"/>
      <c r="ESP123" s="371"/>
      <c r="ESQ123" s="371"/>
      <c r="ESR123" s="371"/>
      <c r="ESS123" s="371"/>
      <c r="EST123" s="371"/>
      <c r="ESU123" s="371"/>
      <c r="ESV123" s="371"/>
      <c r="ESW123" s="371"/>
      <c r="ESX123" s="371"/>
      <c r="ESY123" s="371"/>
      <c r="ESZ123" s="371"/>
      <c r="ETA123" s="371"/>
      <c r="ETB123" s="371"/>
      <c r="ETC123" s="371"/>
      <c r="ETD123" s="371"/>
      <c r="ETE123" s="371"/>
      <c r="ETF123" s="371"/>
      <c r="ETG123" s="371"/>
      <c r="ETH123" s="371"/>
      <c r="ETI123" s="371"/>
      <c r="ETJ123" s="371"/>
      <c r="ETK123" s="371"/>
      <c r="ETL123" s="371"/>
      <c r="ETM123" s="371"/>
      <c r="ETN123" s="371"/>
      <c r="ETO123" s="371"/>
      <c r="ETP123" s="371"/>
      <c r="ETQ123" s="371"/>
      <c r="ETR123" s="371"/>
      <c r="ETS123" s="371"/>
      <c r="ETT123" s="371"/>
      <c r="ETU123" s="371"/>
      <c r="ETV123" s="371"/>
      <c r="ETW123" s="371"/>
      <c r="ETX123" s="371"/>
      <c r="ETY123" s="371"/>
      <c r="ETZ123" s="371"/>
      <c r="EUA123" s="371"/>
      <c r="EUB123" s="371"/>
      <c r="EUC123" s="371"/>
      <c r="EUD123" s="371"/>
      <c r="EUE123" s="371"/>
      <c r="EUF123" s="371"/>
      <c r="EUG123" s="371"/>
      <c r="EUH123" s="371"/>
      <c r="EUI123" s="371"/>
      <c r="EUJ123" s="371"/>
      <c r="EUK123" s="371"/>
      <c r="EUL123" s="371"/>
      <c r="EUM123" s="371"/>
      <c r="EUN123" s="371"/>
      <c r="EUO123" s="371"/>
      <c r="EUP123" s="371"/>
      <c r="EUQ123" s="371"/>
      <c r="EUR123" s="371"/>
      <c r="EUS123" s="371"/>
      <c r="EUT123" s="371"/>
      <c r="EUU123" s="371"/>
      <c r="EUV123" s="371"/>
      <c r="EUW123" s="371"/>
      <c r="EUX123" s="371"/>
      <c r="EUY123" s="371"/>
      <c r="EUZ123" s="371"/>
      <c r="EVA123" s="371"/>
      <c r="EVB123" s="371"/>
      <c r="EVC123" s="371"/>
      <c r="EVD123" s="371"/>
      <c r="EVE123" s="371"/>
      <c r="EVF123" s="371"/>
      <c r="EVG123" s="371"/>
      <c r="EVH123" s="371"/>
      <c r="EVI123" s="371"/>
      <c r="EVJ123" s="371"/>
      <c r="EVK123" s="371"/>
      <c r="EVL123" s="371"/>
      <c r="EVM123" s="371"/>
      <c r="EVN123" s="371"/>
      <c r="EVO123" s="371"/>
      <c r="EVP123" s="371"/>
      <c r="EVQ123" s="371"/>
      <c r="EVR123" s="371"/>
      <c r="EVS123" s="371"/>
      <c r="EVT123" s="371"/>
      <c r="EVU123" s="371"/>
      <c r="EVV123" s="371"/>
      <c r="EVW123" s="371"/>
      <c r="EVX123" s="371"/>
      <c r="EVY123" s="371"/>
      <c r="EVZ123" s="371"/>
      <c r="EWA123" s="371"/>
      <c r="EWB123" s="371"/>
      <c r="EWC123" s="371"/>
      <c r="EWD123" s="371"/>
      <c r="EWE123" s="371"/>
      <c r="EWF123" s="371"/>
      <c r="EWG123" s="371"/>
      <c r="EWH123" s="371"/>
      <c r="EWI123" s="371"/>
      <c r="EWJ123" s="371"/>
      <c r="EWK123" s="371"/>
      <c r="EWL123" s="371"/>
      <c r="EWM123" s="371"/>
      <c r="EWN123" s="371"/>
      <c r="EWO123" s="371"/>
      <c r="EWP123" s="371"/>
      <c r="EWQ123" s="371"/>
      <c r="EWR123" s="371"/>
      <c r="EWS123" s="371"/>
      <c r="EWT123" s="371"/>
      <c r="EWU123" s="371"/>
      <c r="EWV123" s="371"/>
      <c r="EWW123" s="371"/>
      <c r="EWX123" s="371"/>
      <c r="EWY123" s="371"/>
      <c r="EWZ123" s="371"/>
      <c r="EXA123" s="371"/>
      <c r="EXB123" s="371"/>
      <c r="EXC123" s="371"/>
      <c r="EXD123" s="371"/>
      <c r="EXE123" s="371"/>
      <c r="EXF123" s="371"/>
      <c r="EXG123" s="371"/>
      <c r="EXH123" s="371"/>
      <c r="EXI123" s="371"/>
      <c r="EXJ123" s="371"/>
      <c r="EXK123" s="371"/>
      <c r="EXL123" s="371"/>
      <c r="EXM123" s="371"/>
      <c r="EXN123" s="371"/>
      <c r="EXO123" s="371"/>
      <c r="EXP123" s="371"/>
      <c r="EXQ123" s="371"/>
      <c r="EXR123" s="371"/>
      <c r="EXS123" s="371"/>
      <c r="EXT123" s="371"/>
      <c r="EXU123" s="371"/>
      <c r="EXV123" s="371"/>
      <c r="EXW123" s="371"/>
      <c r="EXX123" s="371"/>
      <c r="EXY123" s="371"/>
      <c r="EXZ123" s="371"/>
      <c r="EYA123" s="371"/>
      <c r="EYB123" s="371"/>
      <c r="EYC123" s="371"/>
      <c r="EYD123" s="371"/>
      <c r="EYE123" s="371"/>
      <c r="EYF123" s="371"/>
      <c r="EYG123" s="371"/>
      <c r="EYH123" s="371"/>
      <c r="EYI123" s="371"/>
      <c r="EYJ123" s="371"/>
      <c r="EYK123" s="371"/>
      <c r="EYL123" s="371"/>
      <c r="EYM123" s="371"/>
      <c r="EYN123" s="371"/>
      <c r="EYO123" s="371"/>
      <c r="EYP123" s="371"/>
      <c r="EYQ123" s="371"/>
      <c r="EYR123" s="371"/>
      <c r="EYS123" s="371"/>
      <c r="EYT123" s="371"/>
      <c r="EYU123" s="371"/>
      <c r="EYV123" s="371"/>
      <c r="EYW123" s="371"/>
      <c r="EYX123" s="371"/>
      <c r="EYY123" s="371"/>
      <c r="EYZ123" s="371"/>
      <c r="EZA123" s="371"/>
      <c r="EZB123" s="371"/>
      <c r="EZC123" s="371"/>
      <c r="EZD123" s="371"/>
      <c r="EZE123" s="371"/>
      <c r="EZF123" s="371"/>
      <c r="EZG123" s="371"/>
      <c r="EZH123" s="371"/>
      <c r="EZI123" s="371"/>
      <c r="EZJ123" s="371"/>
      <c r="EZK123" s="371"/>
      <c r="EZL123" s="371"/>
      <c r="EZM123" s="371"/>
      <c r="EZN123" s="371"/>
      <c r="EZO123" s="371"/>
      <c r="EZP123" s="371"/>
      <c r="EZQ123" s="371"/>
      <c r="EZR123" s="371"/>
      <c r="EZS123" s="371"/>
      <c r="EZT123" s="371"/>
      <c r="EZU123" s="371"/>
      <c r="EZV123" s="371"/>
      <c r="EZW123" s="371"/>
      <c r="EZX123" s="371"/>
      <c r="EZY123" s="371"/>
      <c r="EZZ123" s="371"/>
      <c r="FAA123" s="371"/>
      <c r="FAB123" s="371"/>
      <c r="FAC123" s="371"/>
      <c r="FAD123" s="371"/>
      <c r="FAE123" s="371"/>
      <c r="FAF123" s="371"/>
      <c r="FAG123" s="371"/>
      <c r="FAH123" s="371"/>
      <c r="FAI123" s="371"/>
      <c r="FAJ123" s="371"/>
      <c r="FAK123" s="371"/>
      <c r="FAL123" s="371"/>
      <c r="FAM123" s="371"/>
      <c r="FAN123" s="371"/>
      <c r="FAO123" s="371"/>
      <c r="FAP123" s="371"/>
      <c r="FAQ123" s="371"/>
      <c r="FAR123" s="371"/>
      <c r="FAS123" s="371"/>
      <c r="FAT123" s="371"/>
      <c r="FAU123" s="371"/>
      <c r="FAV123" s="371"/>
      <c r="FAW123" s="371"/>
      <c r="FAX123" s="371"/>
      <c r="FAY123" s="371"/>
      <c r="FAZ123" s="371"/>
      <c r="FBA123" s="371"/>
      <c r="FBB123" s="371"/>
      <c r="FBC123" s="371"/>
      <c r="FBD123" s="371"/>
      <c r="FBE123" s="371"/>
      <c r="FBF123" s="371"/>
      <c r="FBG123" s="371"/>
      <c r="FBH123" s="371"/>
      <c r="FBI123" s="371"/>
      <c r="FBJ123" s="371"/>
      <c r="FBK123" s="371"/>
      <c r="FBL123" s="371"/>
      <c r="FBM123" s="371"/>
      <c r="FBN123" s="371"/>
      <c r="FBO123" s="371"/>
      <c r="FBP123" s="371"/>
      <c r="FBQ123" s="371"/>
      <c r="FBR123" s="371"/>
      <c r="FBS123" s="371"/>
      <c r="FBT123" s="371"/>
      <c r="FBU123" s="371"/>
      <c r="FBV123" s="371"/>
      <c r="FBW123" s="371"/>
      <c r="FBX123" s="371"/>
      <c r="FBY123" s="371"/>
      <c r="FBZ123" s="371"/>
      <c r="FCA123" s="371"/>
      <c r="FCB123" s="371"/>
      <c r="FCC123" s="371"/>
      <c r="FCD123" s="371"/>
      <c r="FCE123" s="371"/>
      <c r="FCF123" s="371"/>
      <c r="FCG123" s="371"/>
      <c r="FCH123" s="371"/>
      <c r="FCI123" s="371"/>
      <c r="FCJ123" s="371"/>
      <c r="FCK123" s="371"/>
      <c r="FCL123" s="371"/>
      <c r="FCM123" s="371"/>
      <c r="FCN123" s="371"/>
      <c r="FCO123" s="371"/>
      <c r="FCP123" s="371"/>
      <c r="FCQ123" s="371"/>
      <c r="FCR123" s="371"/>
      <c r="FCS123" s="371"/>
      <c r="FCT123" s="371"/>
      <c r="FCU123" s="371"/>
      <c r="FCV123" s="371"/>
      <c r="FCW123" s="371"/>
      <c r="FCX123" s="371"/>
      <c r="FCY123" s="371"/>
      <c r="FCZ123" s="371"/>
      <c r="FDA123" s="371"/>
      <c r="FDB123" s="371"/>
      <c r="FDC123" s="371"/>
      <c r="FDD123" s="371"/>
      <c r="FDE123" s="371"/>
      <c r="FDF123" s="371"/>
      <c r="FDG123" s="371"/>
      <c r="FDH123" s="371"/>
      <c r="FDI123" s="371"/>
      <c r="FDJ123" s="371"/>
      <c r="FDK123" s="371"/>
      <c r="FDL123" s="371"/>
      <c r="FDM123" s="371"/>
      <c r="FDN123" s="371"/>
      <c r="FDO123" s="371"/>
      <c r="FDP123" s="371"/>
      <c r="FDQ123" s="371"/>
      <c r="FDR123" s="371"/>
      <c r="FDS123" s="371"/>
      <c r="FDT123" s="371"/>
      <c r="FDU123" s="371"/>
      <c r="FDV123" s="371"/>
      <c r="FDW123" s="371"/>
      <c r="FDX123" s="371"/>
      <c r="FDY123" s="371"/>
      <c r="FDZ123" s="371"/>
      <c r="FEA123" s="371"/>
      <c r="FEB123" s="371"/>
      <c r="FEC123" s="371"/>
      <c r="FED123" s="371"/>
      <c r="FEE123" s="371"/>
      <c r="FEF123" s="371"/>
      <c r="FEG123" s="371"/>
      <c r="FEH123" s="371"/>
      <c r="FEI123" s="371"/>
      <c r="FEJ123" s="371"/>
      <c r="FEK123" s="371"/>
      <c r="FEL123" s="371"/>
      <c r="FEM123" s="371"/>
      <c r="FEN123" s="371"/>
      <c r="FEO123" s="371"/>
      <c r="FEP123" s="371"/>
      <c r="FEQ123" s="371"/>
      <c r="FER123" s="371"/>
      <c r="FES123" s="371"/>
      <c r="FET123" s="371"/>
      <c r="FEU123" s="371"/>
      <c r="FEV123" s="371"/>
      <c r="FEW123" s="371"/>
      <c r="FEX123" s="371"/>
      <c r="FEY123" s="371"/>
      <c r="FEZ123" s="371"/>
      <c r="FFA123" s="371"/>
      <c r="FFB123" s="371"/>
      <c r="FFC123" s="371"/>
      <c r="FFD123" s="371"/>
      <c r="FFE123" s="371"/>
      <c r="FFF123" s="371"/>
      <c r="FFG123" s="371"/>
      <c r="FFH123" s="371"/>
      <c r="FFI123" s="371"/>
      <c r="FFJ123" s="371"/>
      <c r="FFK123" s="371"/>
      <c r="FFL123" s="371"/>
      <c r="FFM123" s="371"/>
      <c r="FFN123" s="371"/>
      <c r="FFO123" s="371"/>
      <c r="FFP123" s="371"/>
      <c r="FFQ123" s="371"/>
      <c r="FFR123" s="371"/>
      <c r="FFS123" s="371"/>
      <c r="FFT123" s="371"/>
      <c r="FFU123" s="371"/>
      <c r="FFV123" s="371"/>
      <c r="FFW123" s="371"/>
      <c r="FFX123" s="371"/>
      <c r="FFY123" s="371"/>
      <c r="FFZ123" s="371"/>
      <c r="FGA123" s="371"/>
      <c r="FGB123" s="371"/>
      <c r="FGC123" s="371"/>
      <c r="FGD123" s="371"/>
      <c r="FGE123" s="371"/>
      <c r="FGF123" s="371"/>
      <c r="FGG123" s="371"/>
      <c r="FGH123" s="371"/>
      <c r="FGI123" s="371"/>
      <c r="FGJ123" s="371"/>
      <c r="FGK123" s="371"/>
      <c r="FGL123" s="371"/>
      <c r="FGM123" s="371"/>
      <c r="FGN123" s="371"/>
      <c r="FGO123" s="371"/>
      <c r="FGP123" s="371"/>
      <c r="FGQ123" s="371"/>
      <c r="FGR123" s="371"/>
      <c r="FGS123" s="371"/>
      <c r="FGT123" s="371"/>
      <c r="FGU123" s="371"/>
      <c r="FGV123" s="371"/>
      <c r="FGW123" s="371"/>
      <c r="FGX123" s="371"/>
      <c r="FGY123" s="371"/>
      <c r="FGZ123" s="371"/>
      <c r="FHA123" s="371"/>
      <c r="FHB123" s="371"/>
      <c r="FHC123" s="371"/>
      <c r="FHD123" s="371"/>
      <c r="FHE123" s="371"/>
      <c r="FHF123" s="371"/>
      <c r="FHG123" s="371"/>
      <c r="FHH123" s="371"/>
      <c r="FHI123" s="371"/>
      <c r="FHJ123" s="371"/>
      <c r="FHK123" s="371"/>
      <c r="FHL123" s="371"/>
      <c r="FHM123" s="371"/>
      <c r="FHN123" s="371"/>
      <c r="FHO123" s="371"/>
      <c r="FHP123" s="371"/>
      <c r="FHQ123" s="371"/>
      <c r="FHR123" s="371"/>
      <c r="FHS123" s="371"/>
      <c r="FHT123" s="371"/>
      <c r="FHU123" s="371"/>
      <c r="FHV123" s="371"/>
      <c r="FHW123" s="371"/>
      <c r="FHX123" s="371"/>
      <c r="FHY123" s="371"/>
      <c r="FHZ123" s="371"/>
      <c r="FIA123" s="371"/>
      <c r="FIB123" s="371"/>
      <c r="FIC123" s="371"/>
      <c r="FID123" s="371"/>
      <c r="FIE123" s="371"/>
      <c r="FIF123" s="371"/>
      <c r="FIG123" s="371"/>
      <c r="FIH123" s="371"/>
      <c r="FII123" s="371"/>
      <c r="FIJ123" s="371"/>
      <c r="FIK123" s="371"/>
      <c r="FIL123" s="371"/>
      <c r="FIM123" s="371"/>
      <c r="FIN123" s="371"/>
      <c r="FIO123" s="371"/>
      <c r="FIP123" s="371"/>
      <c r="FIQ123" s="371"/>
      <c r="FIR123" s="371"/>
      <c r="FIS123" s="371"/>
      <c r="FIT123" s="371"/>
      <c r="FIU123" s="371"/>
      <c r="FIV123" s="371"/>
      <c r="FIW123" s="371"/>
      <c r="FIX123" s="371"/>
      <c r="FIY123" s="371"/>
      <c r="FIZ123" s="371"/>
      <c r="FJA123" s="371"/>
      <c r="FJB123" s="371"/>
      <c r="FJC123" s="371"/>
      <c r="FJD123" s="371"/>
      <c r="FJE123" s="371"/>
      <c r="FJF123" s="371"/>
      <c r="FJG123" s="371"/>
      <c r="FJH123" s="371"/>
      <c r="FJI123" s="371"/>
      <c r="FJJ123" s="371"/>
      <c r="FJK123" s="371"/>
      <c r="FJL123" s="371"/>
      <c r="FJM123" s="371"/>
      <c r="FJN123" s="371"/>
      <c r="FJO123" s="371"/>
      <c r="FJP123" s="371"/>
      <c r="FJQ123" s="371"/>
      <c r="FJR123" s="371"/>
      <c r="FJS123" s="371"/>
      <c r="FJT123" s="371"/>
      <c r="FJU123" s="371"/>
      <c r="FJV123" s="371"/>
      <c r="FJW123" s="371"/>
      <c r="FJX123" s="371"/>
      <c r="FJY123" s="371"/>
      <c r="FJZ123" s="371"/>
      <c r="FKA123" s="371"/>
      <c r="FKB123" s="371"/>
      <c r="FKC123" s="371"/>
      <c r="FKD123" s="371"/>
      <c r="FKE123" s="371"/>
      <c r="FKF123" s="371"/>
      <c r="FKG123" s="371"/>
      <c r="FKH123" s="371"/>
      <c r="FKI123" s="371"/>
      <c r="FKJ123" s="371"/>
      <c r="FKK123" s="371"/>
      <c r="FKL123" s="371"/>
      <c r="FKM123" s="371"/>
      <c r="FKN123" s="371"/>
      <c r="FKO123" s="371"/>
      <c r="FKP123" s="371"/>
      <c r="FKQ123" s="371"/>
      <c r="FKR123" s="371"/>
      <c r="FKS123" s="371"/>
      <c r="FKT123" s="371"/>
      <c r="FKU123" s="371"/>
      <c r="FKV123" s="371"/>
      <c r="FKW123" s="371"/>
      <c r="FKX123" s="371"/>
      <c r="FKY123" s="371"/>
      <c r="FKZ123" s="371"/>
      <c r="FLA123" s="371"/>
      <c r="FLB123" s="371"/>
      <c r="FLC123" s="371"/>
      <c r="FLD123" s="371"/>
      <c r="FLE123" s="371"/>
      <c r="FLF123" s="371"/>
      <c r="FLG123" s="371"/>
      <c r="FLH123" s="371"/>
      <c r="FLI123" s="371"/>
      <c r="FLJ123" s="371"/>
      <c r="FLK123" s="371"/>
      <c r="FLL123" s="371"/>
      <c r="FLM123" s="371"/>
      <c r="FLN123" s="371"/>
      <c r="FLO123" s="371"/>
      <c r="FLP123" s="371"/>
      <c r="FLQ123" s="371"/>
      <c r="FLR123" s="371"/>
      <c r="FLS123" s="371"/>
      <c r="FLT123" s="371"/>
      <c r="FLU123" s="371"/>
      <c r="FLV123" s="371"/>
      <c r="FLW123" s="371"/>
      <c r="FLX123" s="371"/>
      <c r="FLY123" s="371"/>
      <c r="FLZ123" s="371"/>
      <c r="FMA123" s="371"/>
      <c r="FMB123" s="371"/>
      <c r="FMC123" s="371"/>
      <c r="FMD123" s="371"/>
      <c r="FME123" s="371"/>
      <c r="FMF123" s="371"/>
      <c r="FMG123" s="371"/>
      <c r="FMH123" s="371"/>
      <c r="FMI123" s="371"/>
      <c r="FMJ123" s="371"/>
      <c r="FMK123" s="371"/>
      <c r="FML123" s="371"/>
      <c r="FMM123" s="371"/>
      <c r="FMN123" s="371"/>
      <c r="FMO123" s="371"/>
      <c r="FMP123" s="371"/>
      <c r="FMQ123" s="371"/>
      <c r="FMR123" s="371"/>
      <c r="FMS123" s="371"/>
      <c r="FMT123" s="371"/>
      <c r="FMU123" s="371"/>
      <c r="FMV123" s="371"/>
      <c r="FMW123" s="371"/>
      <c r="FMX123" s="371"/>
      <c r="FMY123" s="371"/>
      <c r="FMZ123" s="371"/>
      <c r="FNA123" s="371"/>
      <c r="FNB123" s="371"/>
      <c r="FNC123" s="371"/>
      <c r="FND123" s="371"/>
      <c r="FNE123" s="371"/>
      <c r="FNF123" s="371"/>
      <c r="FNG123" s="371"/>
      <c r="FNH123" s="371"/>
      <c r="FNI123" s="371"/>
      <c r="FNJ123" s="371"/>
      <c r="FNK123" s="371"/>
      <c r="FNL123" s="371"/>
      <c r="FNM123" s="371"/>
      <c r="FNN123" s="371"/>
      <c r="FNO123" s="371"/>
      <c r="FNP123" s="371"/>
      <c r="FNQ123" s="371"/>
      <c r="FNR123" s="371"/>
      <c r="FNS123" s="371"/>
      <c r="FNT123" s="371"/>
      <c r="FNU123" s="371"/>
      <c r="FNV123" s="371"/>
      <c r="FNW123" s="371"/>
      <c r="FNX123" s="371"/>
      <c r="FNY123" s="371"/>
      <c r="FNZ123" s="371"/>
      <c r="FOA123" s="371"/>
      <c r="FOB123" s="371"/>
      <c r="FOC123" s="371"/>
      <c r="FOD123" s="371"/>
      <c r="FOE123" s="371"/>
      <c r="FOF123" s="371"/>
      <c r="FOG123" s="371"/>
      <c r="FOH123" s="371"/>
      <c r="FOI123" s="371"/>
      <c r="FOJ123" s="371"/>
      <c r="FOK123" s="371"/>
      <c r="FOL123" s="371"/>
      <c r="FOM123" s="371"/>
      <c r="FON123" s="371"/>
      <c r="FOO123" s="371"/>
      <c r="FOP123" s="371"/>
      <c r="FOQ123" s="371"/>
      <c r="FOR123" s="371"/>
      <c r="FOS123" s="371"/>
      <c r="FOT123" s="371"/>
      <c r="FOU123" s="371"/>
      <c r="FOV123" s="371"/>
      <c r="FOW123" s="371"/>
      <c r="FOX123" s="371"/>
      <c r="FOY123" s="371"/>
      <c r="FOZ123" s="371"/>
      <c r="FPA123" s="371"/>
      <c r="FPB123" s="371"/>
      <c r="FPC123" s="371"/>
      <c r="FPD123" s="371"/>
      <c r="FPE123" s="371"/>
      <c r="FPF123" s="371"/>
      <c r="FPG123" s="371"/>
      <c r="FPH123" s="371"/>
      <c r="FPI123" s="371"/>
      <c r="FPJ123" s="371"/>
      <c r="FPK123" s="371"/>
      <c r="FPL123" s="371"/>
      <c r="FPM123" s="371"/>
      <c r="FPN123" s="371"/>
      <c r="FPO123" s="371"/>
      <c r="FPP123" s="371"/>
      <c r="FPQ123" s="371"/>
      <c r="FPR123" s="371"/>
      <c r="FPS123" s="371"/>
      <c r="FPT123" s="371"/>
      <c r="FPU123" s="371"/>
      <c r="FPV123" s="371"/>
      <c r="FPW123" s="371"/>
      <c r="FPX123" s="371"/>
      <c r="FPY123" s="371"/>
      <c r="FPZ123" s="371"/>
      <c r="FQA123" s="371"/>
      <c r="FQB123" s="371"/>
      <c r="FQC123" s="371"/>
      <c r="FQD123" s="371"/>
      <c r="FQE123" s="371"/>
      <c r="FQF123" s="371"/>
      <c r="FQG123" s="371"/>
      <c r="FQH123" s="371"/>
      <c r="FQI123" s="371"/>
      <c r="FQJ123" s="371"/>
      <c r="FQK123" s="371"/>
      <c r="FQL123" s="371"/>
      <c r="FQM123" s="371"/>
      <c r="FQN123" s="371"/>
      <c r="FQO123" s="371"/>
      <c r="FQP123" s="371"/>
      <c r="FQQ123" s="371"/>
      <c r="FQR123" s="371"/>
      <c r="FQS123" s="371"/>
      <c r="FQT123" s="371"/>
      <c r="FQU123" s="371"/>
      <c r="FQV123" s="371"/>
      <c r="FQW123" s="371"/>
      <c r="FQX123" s="371"/>
      <c r="FQY123" s="371"/>
      <c r="FQZ123" s="371"/>
      <c r="FRA123" s="371"/>
      <c r="FRB123" s="371"/>
      <c r="FRC123" s="371"/>
      <c r="FRD123" s="371"/>
      <c r="FRE123" s="371"/>
      <c r="FRF123" s="371"/>
      <c r="FRG123" s="371"/>
      <c r="FRH123" s="371"/>
      <c r="FRI123" s="371"/>
      <c r="FRJ123" s="371"/>
      <c r="FRK123" s="371"/>
      <c r="FRL123" s="371"/>
      <c r="FRM123" s="371"/>
      <c r="FRN123" s="371"/>
      <c r="FRO123" s="371"/>
      <c r="FRP123" s="371"/>
      <c r="FRQ123" s="371"/>
      <c r="FRR123" s="371"/>
      <c r="FRS123" s="371"/>
      <c r="FRT123" s="371"/>
      <c r="FRU123" s="371"/>
      <c r="FRV123" s="371"/>
      <c r="FRW123" s="371"/>
      <c r="FRX123" s="371"/>
      <c r="FRY123" s="371"/>
      <c r="FRZ123" s="371"/>
      <c r="FSA123" s="371"/>
      <c r="FSB123" s="371"/>
      <c r="FSC123" s="371"/>
      <c r="FSD123" s="371"/>
      <c r="FSE123" s="371"/>
      <c r="FSF123" s="371"/>
      <c r="FSG123" s="371"/>
      <c r="FSH123" s="371"/>
      <c r="FSI123" s="371"/>
      <c r="FSJ123" s="371"/>
      <c r="FSK123" s="371"/>
      <c r="FSL123" s="371"/>
      <c r="FSM123" s="371"/>
      <c r="FSN123" s="371"/>
      <c r="FSO123" s="371"/>
      <c r="FSP123" s="371"/>
      <c r="FSQ123" s="371"/>
      <c r="FSR123" s="371"/>
      <c r="FSS123" s="371"/>
      <c r="FST123" s="371"/>
      <c r="FSU123" s="371"/>
      <c r="FSV123" s="371"/>
      <c r="FSW123" s="371"/>
      <c r="FSX123" s="371"/>
      <c r="FSY123" s="371"/>
      <c r="FSZ123" s="371"/>
      <c r="FTA123" s="371"/>
      <c r="FTB123" s="371"/>
      <c r="FTC123" s="371"/>
      <c r="FTD123" s="371"/>
      <c r="FTE123" s="371"/>
      <c r="FTF123" s="371"/>
      <c r="FTG123" s="371"/>
      <c r="FTH123" s="371"/>
      <c r="FTI123" s="371"/>
      <c r="FTJ123" s="371"/>
      <c r="FTK123" s="371"/>
      <c r="FTL123" s="371"/>
      <c r="FTM123" s="371"/>
      <c r="FTN123" s="371"/>
      <c r="FTO123" s="371"/>
      <c r="FTP123" s="371"/>
      <c r="FTQ123" s="371"/>
      <c r="FTR123" s="371"/>
      <c r="FTS123" s="371"/>
      <c r="FTT123" s="371"/>
      <c r="FTU123" s="371"/>
      <c r="FTV123" s="371"/>
      <c r="FTW123" s="371"/>
      <c r="FTX123" s="371"/>
      <c r="FTY123" s="371"/>
      <c r="FTZ123" s="371"/>
      <c r="FUA123" s="371"/>
      <c r="FUB123" s="371"/>
      <c r="FUC123" s="371"/>
      <c r="FUD123" s="371"/>
      <c r="FUE123" s="371"/>
      <c r="FUF123" s="371"/>
      <c r="FUG123" s="371"/>
      <c r="FUH123" s="371"/>
      <c r="FUI123" s="371"/>
      <c r="FUJ123" s="371"/>
      <c r="FUK123" s="371"/>
      <c r="FUL123" s="371"/>
      <c r="FUM123" s="371"/>
      <c r="FUN123" s="371"/>
      <c r="FUO123" s="371"/>
      <c r="FUP123" s="371"/>
      <c r="FUQ123" s="371"/>
      <c r="FUR123" s="371"/>
      <c r="FUS123" s="371"/>
      <c r="FUT123" s="371"/>
      <c r="FUU123" s="371"/>
      <c r="FUV123" s="371"/>
      <c r="FUW123" s="371"/>
      <c r="FUX123" s="371"/>
      <c r="FUY123" s="371"/>
      <c r="FUZ123" s="371"/>
      <c r="FVA123" s="371"/>
      <c r="FVB123" s="371"/>
      <c r="FVC123" s="371"/>
      <c r="FVD123" s="371"/>
      <c r="FVE123" s="371"/>
      <c r="FVF123" s="371"/>
      <c r="FVG123" s="371"/>
      <c r="FVH123" s="371"/>
      <c r="FVI123" s="371"/>
      <c r="FVJ123" s="371"/>
      <c r="FVK123" s="371"/>
      <c r="FVL123" s="371"/>
      <c r="FVM123" s="371"/>
      <c r="FVN123" s="371"/>
      <c r="FVO123" s="371"/>
      <c r="FVP123" s="371"/>
      <c r="FVQ123" s="371"/>
      <c r="FVR123" s="371"/>
      <c r="FVS123" s="371"/>
      <c r="FVT123" s="371"/>
      <c r="FVU123" s="371"/>
      <c r="FVV123" s="371"/>
      <c r="FVW123" s="371"/>
      <c r="FVX123" s="371"/>
      <c r="FVY123" s="371"/>
      <c r="FVZ123" s="371"/>
      <c r="FWA123" s="371"/>
      <c r="FWB123" s="371"/>
      <c r="FWC123" s="371"/>
      <c r="FWD123" s="371"/>
      <c r="FWE123" s="371"/>
      <c r="FWF123" s="371"/>
      <c r="FWG123" s="371"/>
      <c r="FWH123" s="371"/>
      <c r="FWI123" s="371"/>
      <c r="FWJ123" s="371"/>
      <c r="FWK123" s="371"/>
      <c r="FWL123" s="371"/>
      <c r="FWM123" s="371"/>
      <c r="FWN123" s="371"/>
      <c r="FWO123" s="371"/>
      <c r="FWP123" s="371"/>
      <c r="FWQ123" s="371"/>
      <c r="FWR123" s="371"/>
      <c r="FWS123" s="371"/>
      <c r="FWT123" s="371"/>
      <c r="FWU123" s="371"/>
      <c r="FWV123" s="371"/>
      <c r="FWW123" s="371"/>
      <c r="FWX123" s="371"/>
      <c r="FWY123" s="371"/>
      <c r="FWZ123" s="371"/>
      <c r="FXA123" s="371"/>
      <c r="FXB123" s="371"/>
      <c r="FXC123" s="371"/>
      <c r="FXD123" s="371"/>
      <c r="FXE123" s="371"/>
      <c r="FXF123" s="371"/>
      <c r="FXG123" s="371"/>
      <c r="FXH123" s="371"/>
      <c r="FXI123" s="371"/>
      <c r="FXJ123" s="371"/>
      <c r="FXK123" s="371"/>
      <c r="FXL123" s="371"/>
      <c r="FXM123" s="371"/>
      <c r="FXN123" s="371"/>
      <c r="FXO123" s="371"/>
      <c r="FXP123" s="371"/>
      <c r="FXQ123" s="371"/>
      <c r="FXR123" s="371"/>
      <c r="FXS123" s="371"/>
      <c r="FXT123" s="371"/>
      <c r="FXU123" s="371"/>
      <c r="FXV123" s="371"/>
      <c r="FXW123" s="371"/>
      <c r="FXX123" s="371"/>
      <c r="FXY123" s="371"/>
      <c r="FXZ123" s="371"/>
      <c r="FYA123" s="371"/>
      <c r="FYB123" s="371"/>
      <c r="FYC123" s="371"/>
      <c r="FYD123" s="371"/>
      <c r="FYE123" s="371"/>
      <c r="FYF123" s="371"/>
      <c r="FYG123" s="371"/>
      <c r="FYH123" s="371"/>
      <c r="FYI123" s="371"/>
      <c r="FYJ123" s="371"/>
      <c r="FYK123" s="371"/>
      <c r="FYL123" s="371"/>
      <c r="FYM123" s="371"/>
      <c r="FYN123" s="371"/>
      <c r="FYO123" s="371"/>
      <c r="FYP123" s="371"/>
      <c r="FYQ123" s="371"/>
      <c r="FYR123" s="371"/>
      <c r="FYS123" s="371"/>
      <c r="FYT123" s="371"/>
      <c r="FYU123" s="371"/>
      <c r="FYV123" s="371"/>
      <c r="FYW123" s="371"/>
      <c r="FYX123" s="371"/>
      <c r="FYY123" s="371"/>
      <c r="FYZ123" s="371"/>
      <c r="FZA123" s="371"/>
      <c r="FZB123" s="371"/>
      <c r="FZC123" s="371"/>
      <c r="FZD123" s="371"/>
      <c r="FZE123" s="371"/>
      <c r="FZF123" s="371"/>
      <c r="FZG123" s="371"/>
      <c r="FZH123" s="371"/>
      <c r="FZI123" s="371"/>
      <c r="FZJ123" s="371"/>
      <c r="FZK123" s="371"/>
      <c r="FZL123" s="371"/>
      <c r="FZM123" s="371"/>
      <c r="FZN123" s="371"/>
      <c r="FZO123" s="371"/>
      <c r="FZP123" s="371"/>
      <c r="FZQ123" s="371"/>
      <c r="FZR123" s="371"/>
      <c r="FZS123" s="371"/>
      <c r="FZT123" s="371"/>
      <c r="FZU123" s="371"/>
      <c r="FZV123" s="371"/>
      <c r="FZW123" s="371"/>
      <c r="FZX123" s="371"/>
      <c r="FZY123" s="371"/>
      <c r="FZZ123" s="371"/>
      <c r="GAA123" s="371"/>
      <c r="GAB123" s="371"/>
      <c r="GAC123" s="371"/>
      <c r="GAD123" s="371"/>
      <c r="GAE123" s="371"/>
      <c r="GAF123" s="371"/>
      <c r="GAG123" s="371"/>
      <c r="GAH123" s="371"/>
      <c r="GAI123" s="371"/>
      <c r="GAJ123" s="371"/>
      <c r="GAK123" s="371"/>
      <c r="GAL123" s="371"/>
      <c r="GAM123" s="371"/>
      <c r="GAN123" s="371"/>
      <c r="GAO123" s="371"/>
      <c r="GAP123" s="371"/>
      <c r="GAQ123" s="371"/>
      <c r="GAR123" s="371"/>
      <c r="GAS123" s="371"/>
      <c r="GAT123" s="371"/>
      <c r="GAU123" s="371"/>
      <c r="GAV123" s="371"/>
      <c r="GAW123" s="371"/>
      <c r="GAX123" s="371"/>
      <c r="GAY123" s="371"/>
      <c r="GAZ123" s="371"/>
      <c r="GBA123" s="371"/>
      <c r="GBB123" s="371"/>
      <c r="GBC123" s="371"/>
      <c r="GBD123" s="371"/>
      <c r="GBE123" s="371"/>
      <c r="GBF123" s="371"/>
      <c r="GBG123" s="371"/>
      <c r="GBH123" s="371"/>
      <c r="GBI123" s="371"/>
      <c r="GBJ123" s="371"/>
      <c r="GBK123" s="371"/>
      <c r="GBL123" s="371"/>
      <c r="GBM123" s="371"/>
      <c r="GBN123" s="371"/>
      <c r="GBO123" s="371"/>
      <c r="GBP123" s="371"/>
      <c r="GBQ123" s="371"/>
      <c r="GBR123" s="371"/>
      <c r="GBS123" s="371"/>
      <c r="GBT123" s="371"/>
      <c r="GBU123" s="371"/>
      <c r="GBV123" s="371"/>
      <c r="GBW123" s="371"/>
      <c r="GBX123" s="371"/>
      <c r="GBY123" s="371"/>
      <c r="GBZ123" s="371"/>
      <c r="GCA123" s="371"/>
      <c r="GCB123" s="371"/>
      <c r="GCC123" s="371"/>
      <c r="GCD123" s="371"/>
      <c r="GCE123" s="371"/>
      <c r="GCF123" s="371"/>
      <c r="GCG123" s="371"/>
      <c r="GCH123" s="371"/>
      <c r="GCI123" s="371"/>
      <c r="GCJ123" s="371"/>
      <c r="GCK123" s="371"/>
      <c r="GCL123" s="371"/>
      <c r="GCM123" s="371"/>
      <c r="GCN123" s="371"/>
      <c r="GCO123" s="371"/>
      <c r="GCP123" s="371"/>
      <c r="GCQ123" s="371"/>
      <c r="GCR123" s="371"/>
      <c r="GCS123" s="371"/>
      <c r="GCT123" s="371"/>
      <c r="GCU123" s="371"/>
      <c r="GCV123" s="371"/>
      <c r="GCW123" s="371"/>
      <c r="GCX123" s="371"/>
      <c r="GCY123" s="371"/>
      <c r="GCZ123" s="371"/>
      <c r="GDA123" s="371"/>
      <c r="GDB123" s="371"/>
      <c r="GDC123" s="371"/>
      <c r="GDD123" s="371"/>
      <c r="GDE123" s="371"/>
      <c r="GDF123" s="371"/>
      <c r="GDG123" s="371"/>
      <c r="GDH123" s="371"/>
      <c r="GDI123" s="371"/>
      <c r="GDJ123" s="371"/>
      <c r="GDK123" s="371"/>
      <c r="GDL123" s="371"/>
      <c r="GDM123" s="371"/>
      <c r="GDN123" s="371"/>
      <c r="GDO123" s="371"/>
      <c r="GDP123" s="371"/>
      <c r="GDQ123" s="371"/>
      <c r="GDR123" s="371"/>
      <c r="GDS123" s="371"/>
      <c r="GDT123" s="371"/>
      <c r="GDU123" s="371"/>
      <c r="GDV123" s="371"/>
      <c r="GDW123" s="371"/>
      <c r="GDX123" s="371"/>
      <c r="GDY123" s="371"/>
      <c r="GDZ123" s="371"/>
      <c r="GEA123" s="371"/>
      <c r="GEB123" s="371"/>
      <c r="GEC123" s="371"/>
      <c r="GED123" s="371"/>
      <c r="GEE123" s="371"/>
      <c r="GEF123" s="371"/>
      <c r="GEG123" s="371"/>
      <c r="GEH123" s="371"/>
      <c r="GEI123" s="371"/>
      <c r="GEJ123" s="371"/>
      <c r="GEK123" s="371"/>
      <c r="GEL123" s="371"/>
      <c r="GEM123" s="371"/>
      <c r="GEN123" s="371"/>
      <c r="GEO123" s="371"/>
      <c r="GEP123" s="371"/>
      <c r="GEQ123" s="371"/>
      <c r="GER123" s="371"/>
      <c r="GES123" s="371"/>
      <c r="GET123" s="371"/>
      <c r="GEU123" s="371"/>
      <c r="GEV123" s="371"/>
      <c r="GEW123" s="371"/>
      <c r="GEX123" s="371"/>
      <c r="GEY123" s="371"/>
      <c r="GEZ123" s="371"/>
      <c r="GFA123" s="371"/>
      <c r="GFB123" s="371"/>
      <c r="GFC123" s="371"/>
      <c r="GFD123" s="371"/>
      <c r="GFE123" s="371"/>
      <c r="GFF123" s="371"/>
      <c r="GFG123" s="371"/>
      <c r="GFH123" s="371"/>
      <c r="GFI123" s="371"/>
      <c r="GFJ123" s="371"/>
      <c r="GFK123" s="371"/>
      <c r="GFL123" s="371"/>
      <c r="GFM123" s="371"/>
      <c r="GFN123" s="371"/>
      <c r="GFO123" s="371"/>
      <c r="GFP123" s="371"/>
      <c r="GFQ123" s="371"/>
      <c r="GFR123" s="371"/>
      <c r="GFS123" s="371"/>
      <c r="GFT123" s="371"/>
      <c r="GFU123" s="371"/>
      <c r="GFV123" s="371"/>
      <c r="GFW123" s="371"/>
      <c r="GFX123" s="371"/>
      <c r="GFY123" s="371"/>
      <c r="GFZ123" s="371"/>
      <c r="GGA123" s="371"/>
      <c r="GGB123" s="371"/>
      <c r="GGC123" s="371"/>
      <c r="GGD123" s="371"/>
      <c r="GGE123" s="371"/>
      <c r="GGF123" s="371"/>
      <c r="GGG123" s="371"/>
      <c r="GGH123" s="371"/>
      <c r="GGI123" s="371"/>
      <c r="GGJ123" s="371"/>
      <c r="GGK123" s="371"/>
      <c r="GGL123" s="371"/>
      <c r="GGM123" s="371"/>
      <c r="GGN123" s="371"/>
      <c r="GGO123" s="371"/>
      <c r="GGP123" s="371"/>
      <c r="GGQ123" s="371"/>
      <c r="GGR123" s="371"/>
      <c r="GGS123" s="371"/>
      <c r="GGT123" s="371"/>
      <c r="GGU123" s="371"/>
      <c r="GGV123" s="371"/>
      <c r="GGW123" s="371"/>
      <c r="GGX123" s="371"/>
      <c r="GGY123" s="371"/>
      <c r="GGZ123" s="371"/>
      <c r="GHA123" s="371"/>
      <c r="GHB123" s="371"/>
      <c r="GHC123" s="371"/>
      <c r="GHD123" s="371"/>
      <c r="GHE123" s="371"/>
      <c r="GHF123" s="371"/>
      <c r="GHG123" s="371"/>
      <c r="GHH123" s="371"/>
      <c r="GHI123" s="371"/>
      <c r="GHJ123" s="371"/>
      <c r="GHK123" s="371"/>
      <c r="GHL123" s="371"/>
      <c r="GHM123" s="371"/>
      <c r="GHN123" s="371"/>
      <c r="GHO123" s="371"/>
      <c r="GHP123" s="371"/>
      <c r="GHQ123" s="371"/>
      <c r="GHR123" s="371"/>
      <c r="GHS123" s="371"/>
      <c r="GHT123" s="371"/>
      <c r="GHU123" s="371"/>
      <c r="GHV123" s="371"/>
      <c r="GHW123" s="371"/>
      <c r="GHX123" s="371"/>
      <c r="GHY123" s="371"/>
      <c r="GHZ123" s="371"/>
      <c r="GIA123" s="371"/>
      <c r="GIB123" s="371"/>
      <c r="GIC123" s="371"/>
      <c r="GID123" s="371"/>
      <c r="GIE123" s="371"/>
      <c r="GIF123" s="371"/>
      <c r="GIG123" s="371"/>
      <c r="GIH123" s="371"/>
      <c r="GII123" s="371"/>
      <c r="GIJ123" s="371"/>
      <c r="GIK123" s="371"/>
      <c r="GIL123" s="371"/>
      <c r="GIM123" s="371"/>
      <c r="GIN123" s="371"/>
      <c r="GIO123" s="371"/>
      <c r="GIP123" s="371"/>
      <c r="GIQ123" s="371"/>
      <c r="GIR123" s="371"/>
      <c r="GIS123" s="371"/>
      <c r="GIT123" s="371"/>
      <c r="GIU123" s="371"/>
      <c r="GIV123" s="371"/>
      <c r="GIW123" s="371"/>
      <c r="GIX123" s="371"/>
      <c r="GIY123" s="371"/>
      <c r="GIZ123" s="371"/>
      <c r="GJA123" s="371"/>
      <c r="GJB123" s="371"/>
      <c r="GJC123" s="371"/>
      <c r="GJD123" s="371"/>
      <c r="GJE123" s="371"/>
      <c r="GJF123" s="371"/>
      <c r="GJG123" s="371"/>
      <c r="GJH123" s="371"/>
      <c r="GJI123" s="371"/>
      <c r="GJJ123" s="371"/>
      <c r="GJK123" s="371"/>
      <c r="GJL123" s="371"/>
      <c r="GJM123" s="371"/>
      <c r="GJN123" s="371"/>
      <c r="GJO123" s="371"/>
      <c r="GJP123" s="371"/>
      <c r="GJQ123" s="371"/>
      <c r="GJR123" s="371"/>
      <c r="GJS123" s="371"/>
      <c r="GJT123" s="371"/>
      <c r="GJU123" s="371"/>
      <c r="GJV123" s="371"/>
      <c r="GJW123" s="371"/>
      <c r="GJX123" s="371"/>
      <c r="GJY123" s="371"/>
      <c r="GJZ123" s="371"/>
      <c r="GKA123" s="371"/>
      <c r="GKB123" s="371"/>
      <c r="GKC123" s="371"/>
      <c r="GKD123" s="371"/>
      <c r="GKE123" s="371"/>
      <c r="GKF123" s="371"/>
      <c r="GKG123" s="371"/>
      <c r="GKH123" s="371"/>
      <c r="GKI123" s="371"/>
      <c r="GKJ123" s="371"/>
      <c r="GKK123" s="371"/>
      <c r="GKL123" s="371"/>
      <c r="GKM123" s="371"/>
      <c r="GKN123" s="371"/>
      <c r="GKO123" s="371"/>
      <c r="GKP123" s="371"/>
      <c r="GKQ123" s="371"/>
      <c r="GKR123" s="371"/>
      <c r="GKS123" s="371"/>
      <c r="GKT123" s="371"/>
      <c r="GKU123" s="371"/>
      <c r="GKV123" s="371"/>
      <c r="GKW123" s="371"/>
      <c r="GKX123" s="371"/>
      <c r="GKY123" s="371"/>
      <c r="GKZ123" s="371"/>
      <c r="GLA123" s="371"/>
      <c r="GLB123" s="371"/>
      <c r="GLC123" s="371"/>
      <c r="GLD123" s="371"/>
      <c r="GLE123" s="371"/>
      <c r="GLF123" s="371"/>
      <c r="GLG123" s="371"/>
      <c r="GLH123" s="371"/>
      <c r="GLI123" s="371"/>
      <c r="GLJ123" s="371"/>
      <c r="GLK123" s="371"/>
      <c r="GLL123" s="371"/>
      <c r="GLM123" s="371"/>
      <c r="GLN123" s="371"/>
      <c r="GLO123" s="371"/>
      <c r="GLP123" s="371"/>
      <c r="GLQ123" s="371"/>
      <c r="GLR123" s="371"/>
      <c r="GLS123" s="371"/>
      <c r="GLT123" s="371"/>
      <c r="GLU123" s="371"/>
      <c r="GLV123" s="371"/>
      <c r="GLW123" s="371"/>
      <c r="GLX123" s="371"/>
      <c r="GLY123" s="371"/>
      <c r="GLZ123" s="371"/>
      <c r="GMA123" s="371"/>
      <c r="GMB123" s="371"/>
      <c r="GMC123" s="371"/>
      <c r="GMD123" s="371"/>
      <c r="GME123" s="371"/>
      <c r="GMF123" s="371"/>
      <c r="GMG123" s="371"/>
      <c r="GMH123" s="371"/>
      <c r="GMI123" s="371"/>
      <c r="GMJ123" s="371"/>
      <c r="GMK123" s="371"/>
      <c r="GML123" s="371"/>
      <c r="GMM123" s="371"/>
      <c r="GMN123" s="371"/>
      <c r="GMO123" s="371"/>
      <c r="GMP123" s="371"/>
      <c r="GMQ123" s="371"/>
      <c r="GMR123" s="371"/>
      <c r="GMS123" s="371"/>
      <c r="GMT123" s="371"/>
      <c r="GMU123" s="371"/>
      <c r="GMV123" s="371"/>
      <c r="GMW123" s="371"/>
      <c r="GMX123" s="371"/>
      <c r="GMY123" s="371"/>
      <c r="GMZ123" s="371"/>
      <c r="GNA123" s="371"/>
      <c r="GNB123" s="371"/>
      <c r="GNC123" s="371"/>
      <c r="GND123" s="371"/>
      <c r="GNE123" s="371"/>
      <c r="GNF123" s="371"/>
      <c r="GNG123" s="371"/>
      <c r="GNH123" s="371"/>
      <c r="GNI123" s="371"/>
      <c r="GNJ123" s="371"/>
      <c r="GNK123" s="371"/>
      <c r="GNL123" s="371"/>
      <c r="GNM123" s="371"/>
      <c r="GNN123" s="371"/>
      <c r="GNO123" s="371"/>
      <c r="GNP123" s="371"/>
      <c r="GNQ123" s="371"/>
      <c r="GNR123" s="371"/>
      <c r="GNS123" s="371"/>
      <c r="GNT123" s="371"/>
      <c r="GNU123" s="371"/>
      <c r="GNV123" s="371"/>
      <c r="GNW123" s="371"/>
      <c r="GNX123" s="371"/>
      <c r="GNY123" s="371"/>
      <c r="GNZ123" s="371"/>
      <c r="GOA123" s="371"/>
      <c r="GOB123" s="371"/>
      <c r="GOC123" s="371"/>
      <c r="GOD123" s="371"/>
      <c r="GOE123" s="371"/>
      <c r="GOF123" s="371"/>
      <c r="GOG123" s="371"/>
      <c r="GOH123" s="371"/>
      <c r="GOI123" s="371"/>
      <c r="GOJ123" s="371"/>
      <c r="GOK123" s="371"/>
      <c r="GOL123" s="371"/>
      <c r="GOM123" s="371"/>
      <c r="GON123" s="371"/>
      <c r="GOO123" s="371"/>
      <c r="GOP123" s="371"/>
      <c r="GOQ123" s="371"/>
      <c r="GOR123" s="371"/>
      <c r="GOS123" s="371"/>
      <c r="GOT123" s="371"/>
      <c r="GOU123" s="371"/>
      <c r="GOV123" s="371"/>
      <c r="GOW123" s="371"/>
      <c r="GOX123" s="371"/>
      <c r="GOY123" s="371"/>
      <c r="GOZ123" s="371"/>
      <c r="GPA123" s="371"/>
      <c r="GPB123" s="371"/>
      <c r="GPC123" s="371"/>
      <c r="GPD123" s="371"/>
      <c r="GPE123" s="371"/>
      <c r="GPF123" s="371"/>
      <c r="GPG123" s="371"/>
      <c r="GPH123" s="371"/>
      <c r="GPI123" s="371"/>
      <c r="GPJ123" s="371"/>
      <c r="GPK123" s="371"/>
      <c r="GPL123" s="371"/>
      <c r="GPM123" s="371"/>
      <c r="GPN123" s="371"/>
      <c r="GPO123" s="371"/>
      <c r="GPP123" s="371"/>
      <c r="GPQ123" s="371"/>
      <c r="GPR123" s="371"/>
      <c r="GPS123" s="371"/>
      <c r="GPT123" s="371"/>
      <c r="GPU123" s="371"/>
      <c r="GPV123" s="371"/>
      <c r="GPW123" s="371"/>
      <c r="GPX123" s="371"/>
      <c r="GPY123" s="371"/>
      <c r="GPZ123" s="371"/>
      <c r="GQA123" s="371"/>
      <c r="GQB123" s="371"/>
      <c r="GQC123" s="371"/>
      <c r="GQD123" s="371"/>
      <c r="GQE123" s="371"/>
      <c r="GQF123" s="371"/>
      <c r="GQG123" s="371"/>
      <c r="GQH123" s="371"/>
      <c r="GQI123" s="371"/>
      <c r="GQJ123" s="371"/>
      <c r="GQK123" s="371"/>
      <c r="GQL123" s="371"/>
      <c r="GQM123" s="371"/>
      <c r="GQN123" s="371"/>
      <c r="GQO123" s="371"/>
      <c r="GQP123" s="371"/>
      <c r="GQQ123" s="371"/>
      <c r="GQR123" s="371"/>
      <c r="GQS123" s="371"/>
      <c r="GQT123" s="371"/>
      <c r="GQU123" s="371"/>
      <c r="GQV123" s="371"/>
      <c r="GQW123" s="371"/>
      <c r="GQX123" s="371"/>
      <c r="GQY123" s="371"/>
      <c r="GQZ123" s="371"/>
      <c r="GRA123" s="371"/>
      <c r="GRB123" s="371"/>
      <c r="GRC123" s="371"/>
      <c r="GRD123" s="371"/>
      <c r="GRE123" s="371"/>
      <c r="GRF123" s="371"/>
      <c r="GRG123" s="371"/>
      <c r="GRH123" s="371"/>
      <c r="GRI123" s="371"/>
      <c r="GRJ123" s="371"/>
      <c r="GRK123" s="371"/>
      <c r="GRL123" s="371"/>
      <c r="GRM123" s="371"/>
      <c r="GRN123" s="371"/>
      <c r="GRO123" s="371"/>
      <c r="GRP123" s="371"/>
      <c r="GRQ123" s="371"/>
      <c r="GRR123" s="371"/>
      <c r="GRS123" s="371"/>
      <c r="GRT123" s="371"/>
      <c r="GRU123" s="371"/>
      <c r="GRV123" s="371"/>
      <c r="GRW123" s="371"/>
      <c r="GRX123" s="371"/>
      <c r="GRY123" s="371"/>
      <c r="GRZ123" s="371"/>
      <c r="GSA123" s="371"/>
      <c r="GSB123" s="371"/>
      <c r="GSC123" s="371"/>
      <c r="GSD123" s="371"/>
      <c r="GSE123" s="371"/>
      <c r="GSF123" s="371"/>
      <c r="GSG123" s="371"/>
      <c r="GSH123" s="371"/>
      <c r="GSI123" s="371"/>
      <c r="GSJ123" s="371"/>
      <c r="GSK123" s="371"/>
      <c r="GSL123" s="371"/>
      <c r="GSM123" s="371"/>
      <c r="GSN123" s="371"/>
      <c r="GSO123" s="371"/>
      <c r="GSP123" s="371"/>
      <c r="GSQ123" s="371"/>
      <c r="GSR123" s="371"/>
      <c r="GSS123" s="371"/>
      <c r="GST123" s="371"/>
      <c r="GSU123" s="371"/>
      <c r="GSV123" s="371"/>
      <c r="GSW123" s="371"/>
      <c r="GSX123" s="371"/>
      <c r="GSY123" s="371"/>
      <c r="GSZ123" s="371"/>
      <c r="GTA123" s="371"/>
      <c r="GTB123" s="371"/>
      <c r="GTC123" s="371"/>
      <c r="GTD123" s="371"/>
      <c r="GTE123" s="371"/>
      <c r="GTF123" s="371"/>
      <c r="GTG123" s="371"/>
      <c r="GTH123" s="371"/>
      <c r="GTI123" s="371"/>
      <c r="GTJ123" s="371"/>
      <c r="GTK123" s="371"/>
      <c r="GTL123" s="371"/>
      <c r="GTM123" s="371"/>
      <c r="GTN123" s="371"/>
      <c r="GTO123" s="371"/>
      <c r="GTP123" s="371"/>
      <c r="GTQ123" s="371"/>
      <c r="GTR123" s="371"/>
      <c r="GTS123" s="371"/>
      <c r="GTT123" s="371"/>
      <c r="GTU123" s="371"/>
      <c r="GTV123" s="371"/>
      <c r="GTW123" s="371"/>
      <c r="GTX123" s="371"/>
      <c r="GTY123" s="371"/>
      <c r="GTZ123" s="371"/>
      <c r="GUA123" s="371"/>
      <c r="GUB123" s="371"/>
      <c r="GUC123" s="371"/>
      <c r="GUD123" s="371"/>
      <c r="GUE123" s="371"/>
      <c r="GUF123" s="371"/>
      <c r="GUG123" s="371"/>
      <c r="GUH123" s="371"/>
      <c r="GUI123" s="371"/>
      <c r="GUJ123" s="371"/>
      <c r="GUK123" s="371"/>
      <c r="GUL123" s="371"/>
      <c r="GUM123" s="371"/>
      <c r="GUN123" s="371"/>
      <c r="GUO123" s="371"/>
      <c r="GUP123" s="371"/>
      <c r="GUQ123" s="371"/>
      <c r="GUR123" s="371"/>
      <c r="GUS123" s="371"/>
      <c r="GUT123" s="371"/>
      <c r="GUU123" s="371"/>
      <c r="GUV123" s="371"/>
      <c r="GUW123" s="371"/>
      <c r="GUX123" s="371"/>
      <c r="GUY123" s="371"/>
      <c r="GUZ123" s="371"/>
      <c r="GVA123" s="371"/>
      <c r="GVB123" s="371"/>
      <c r="GVC123" s="371"/>
      <c r="GVD123" s="371"/>
      <c r="GVE123" s="371"/>
      <c r="GVF123" s="371"/>
      <c r="GVG123" s="371"/>
      <c r="GVH123" s="371"/>
      <c r="GVI123" s="371"/>
      <c r="GVJ123" s="371"/>
      <c r="GVK123" s="371"/>
      <c r="GVL123" s="371"/>
      <c r="GVM123" s="371"/>
      <c r="GVN123" s="371"/>
      <c r="GVO123" s="371"/>
      <c r="GVP123" s="371"/>
      <c r="GVQ123" s="371"/>
      <c r="GVR123" s="371"/>
      <c r="GVS123" s="371"/>
      <c r="GVT123" s="371"/>
      <c r="GVU123" s="371"/>
      <c r="GVV123" s="371"/>
      <c r="GVW123" s="371"/>
      <c r="GVX123" s="371"/>
      <c r="GVY123" s="371"/>
      <c r="GVZ123" s="371"/>
      <c r="GWA123" s="371"/>
      <c r="GWB123" s="371"/>
      <c r="GWC123" s="371"/>
      <c r="GWD123" s="371"/>
      <c r="GWE123" s="371"/>
      <c r="GWF123" s="371"/>
      <c r="GWG123" s="371"/>
      <c r="GWH123" s="371"/>
      <c r="GWI123" s="371"/>
      <c r="GWJ123" s="371"/>
      <c r="GWK123" s="371"/>
      <c r="GWL123" s="371"/>
      <c r="GWM123" s="371"/>
      <c r="GWN123" s="371"/>
      <c r="GWO123" s="371"/>
      <c r="GWP123" s="371"/>
      <c r="GWQ123" s="371"/>
      <c r="GWR123" s="371"/>
      <c r="GWS123" s="371"/>
      <c r="GWT123" s="371"/>
      <c r="GWU123" s="371"/>
      <c r="GWV123" s="371"/>
      <c r="GWW123" s="371"/>
      <c r="GWX123" s="371"/>
      <c r="GWY123" s="371"/>
      <c r="GWZ123" s="371"/>
      <c r="GXA123" s="371"/>
      <c r="GXB123" s="371"/>
      <c r="GXC123" s="371"/>
      <c r="GXD123" s="371"/>
      <c r="GXE123" s="371"/>
      <c r="GXF123" s="371"/>
      <c r="GXG123" s="371"/>
      <c r="GXH123" s="371"/>
      <c r="GXI123" s="371"/>
      <c r="GXJ123" s="371"/>
      <c r="GXK123" s="371"/>
      <c r="GXL123" s="371"/>
      <c r="GXM123" s="371"/>
      <c r="GXN123" s="371"/>
      <c r="GXO123" s="371"/>
      <c r="GXP123" s="371"/>
      <c r="GXQ123" s="371"/>
      <c r="GXR123" s="371"/>
      <c r="GXS123" s="371"/>
      <c r="GXT123" s="371"/>
      <c r="GXU123" s="371"/>
      <c r="GXV123" s="371"/>
      <c r="GXW123" s="371"/>
      <c r="GXX123" s="371"/>
      <c r="GXY123" s="371"/>
      <c r="GXZ123" s="371"/>
      <c r="GYA123" s="371"/>
      <c r="GYB123" s="371"/>
      <c r="GYC123" s="371"/>
      <c r="GYD123" s="371"/>
      <c r="GYE123" s="371"/>
      <c r="GYF123" s="371"/>
      <c r="GYG123" s="371"/>
      <c r="GYH123" s="371"/>
      <c r="GYI123" s="371"/>
      <c r="GYJ123" s="371"/>
      <c r="GYK123" s="371"/>
      <c r="GYL123" s="371"/>
      <c r="GYM123" s="371"/>
      <c r="GYN123" s="371"/>
      <c r="GYO123" s="371"/>
      <c r="GYP123" s="371"/>
      <c r="GYQ123" s="371"/>
      <c r="GYR123" s="371"/>
      <c r="GYS123" s="371"/>
      <c r="GYT123" s="371"/>
      <c r="GYU123" s="371"/>
      <c r="GYV123" s="371"/>
      <c r="GYW123" s="371"/>
      <c r="GYX123" s="371"/>
      <c r="GYY123" s="371"/>
      <c r="GYZ123" s="371"/>
      <c r="GZA123" s="371"/>
      <c r="GZB123" s="371"/>
      <c r="GZC123" s="371"/>
      <c r="GZD123" s="371"/>
      <c r="GZE123" s="371"/>
      <c r="GZF123" s="371"/>
      <c r="GZG123" s="371"/>
      <c r="GZH123" s="371"/>
      <c r="GZI123" s="371"/>
      <c r="GZJ123" s="371"/>
      <c r="GZK123" s="371"/>
      <c r="GZL123" s="371"/>
      <c r="GZM123" s="371"/>
      <c r="GZN123" s="371"/>
      <c r="GZO123" s="371"/>
      <c r="GZP123" s="371"/>
      <c r="GZQ123" s="371"/>
      <c r="GZR123" s="371"/>
      <c r="GZS123" s="371"/>
      <c r="GZT123" s="371"/>
      <c r="GZU123" s="371"/>
      <c r="GZV123" s="371"/>
      <c r="GZW123" s="371"/>
      <c r="GZX123" s="371"/>
      <c r="GZY123" s="371"/>
      <c r="GZZ123" s="371"/>
      <c r="HAA123" s="371"/>
      <c r="HAB123" s="371"/>
      <c r="HAC123" s="371"/>
      <c r="HAD123" s="371"/>
      <c r="HAE123" s="371"/>
      <c r="HAF123" s="371"/>
      <c r="HAG123" s="371"/>
      <c r="HAH123" s="371"/>
      <c r="HAI123" s="371"/>
      <c r="HAJ123" s="371"/>
      <c r="HAK123" s="371"/>
      <c r="HAL123" s="371"/>
      <c r="HAM123" s="371"/>
      <c r="HAN123" s="371"/>
      <c r="HAO123" s="371"/>
      <c r="HAP123" s="371"/>
      <c r="HAQ123" s="371"/>
      <c r="HAR123" s="371"/>
      <c r="HAS123" s="371"/>
      <c r="HAT123" s="371"/>
      <c r="HAU123" s="371"/>
      <c r="HAV123" s="371"/>
      <c r="HAW123" s="371"/>
      <c r="HAX123" s="371"/>
      <c r="HAY123" s="371"/>
      <c r="HAZ123" s="371"/>
      <c r="HBA123" s="371"/>
      <c r="HBB123" s="371"/>
      <c r="HBC123" s="371"/>
      <c r="HBD123" s="371"/>
      <c r="HBE123" s="371"/>
      <c r="HBF123" s="371"/>
      <c r="HBG123" s="371"/>
      <c r="HBH123" s="371"/>
      <c r="HBI123" s="371"/>
      <c r="HBJ123" s="371"/>
      <c r="HBK123" s="371"/>
      <c r="HBL123" s="371"/>
      <c r="HBM123" s="371"/>
      <c r="HBN123" s="371"/>
      <c r="HBO123" s="371"/>
      <c r="HBP123" s="371"/>
      <c r="HBQ123" s="371"/>
      <c r="HBR123" s="371"/>
      <c r="HBS123" s="371"/>
      <c r="HBT123" s="371"/>
      <c r="HBU123" s="371"/>
      <c r="HBV123" s="371"/>
      <c r="HBW123" s="371"/>
      <c r="HBX123" s="371"/>
      <c r="HBY123" s="371"/>
      <c r="HBZ123" s="371"/>
      <c r="HCA123" s="371"/>
      <c r="HCB123" s="371"/>
      <c r="HCC123" s="371"/>
      <c r="HCD123" s="371"/>
      <c r="HCE123" s="371"/>
      <c r="HCF123" s="371"/>
      <c r="HCG123" s="371"/>
      <c r="HCH123" s="371"/>
      <c r="HCI123" s="371"/>
      <c r="HCJ123" s="371"/>
      <c r="HCK123" s="371"/>
      <c r="HCL123" s="371"/>
      <c r="HCM123" s="371"/>
      <c r="HCN123" s="371"/>
      <c r="HCO123" s="371"/>
      <c r="HCP123" s="371"/>
      <c r="HCQ123" s="371"/>
      <c r="HCR123" s="371"/>
      <c r="HCS123" s="371"/>
      <c r="HCT123" s="371"/>
      <c r="HCU123" s="371"/>
      <c r="HCV123" s="371"/>
      <c r="HCW123" s="371"/>
      <c r="HCX123" s="371"/>
      <c r="HCY123" s="371"/>
      <c r="HCZ123" s="371"/>
      <c r="HDA123" s="371"/>
      <c r="HDB123" s="371"/>
      <c r="HDC123" s="371"/>
      <c r="HDD123" s="371"/>
      <c r="HDE123" s="371"/>
      <c r="HDF123" s="371"/>
      <c r="HDG123" s="371"/>
      <c r="HDH123" s="371"/>
      <c r="HDI123" s="371"/>
      <c r="HDJ123" s="371"/>
      <c r="HDK123" s="371"/>
      <c r="HDL123" s="371"/>
      <c r="HDM123" s="371"/>
      <c r="HDN123" s="371"/>
      <c r="HDO123" s="371"/>
      <c r="HDP123" s="371"/>
      <c r="HDQ123" s="371"/>
      <c r="HDR123" s="371"/>
      <c r="HDS123" s="371"/>
      <c r="HDT123" s="371"/>
      <c r="HDU123" s="371"/>
      <c r="HDV123" s="371"/>
      <c r="HDW123" s="371"/>
      <c r="HDX123" s="371"/>
      <c r="HDY123" s="371"/>
      <c r="HDZ123" s="371"/>
      <c r="HEA123" s="371"/>
      <c r="HEB123" s="371"/>
      <c r="HEC123" s="371"/>
      <c r="HED123" s="371"/>
      <c r="HEE123" s="371"/>
      <c r="HEF123" s="371"/>
      <c r="HEG123" s="371"/>
      <c r="HEH123" s="371"/>
      <c r="HEI123" s="371"/>
      <c r="HEJ123" s="371"/>
      <c r="HEK123" s="371"/>
      <c r="HEL123" s="371"/>
      <c r="HEM123" s="371"/>
      <c r="HEN123" s="371"/>
      <c r="HEO123" s="371"/>
      <c r="HEP123" s="371"/>
      <c r="HEQ123" s="371"/>
      <c r="HER123" s="371"/>
      <c r="HES123" s="371"/>
      <c r="HET123" s="371"/>
      <c r="HEU123" s="371"/>
      <c r="HEV123" s="371"/>
      <c r="HEW123" s="371"/>
      <c r="HEX123" s="371"/>
      <c r="HEY123" s="371"/>
      <c r="HEZ123" s="371"/>
      <c r="HFA123" s="371"/>
      <c r="HFB123" s="371"/>
      <c r="HFC123" s="371"/>
      <c r="HFD123" s="371"/>
      <c r="HFE123" s="371"/>
      <c r="HFF123" s="371"/>
      <c r="HFG123" s="371"/>
      <c r="HFH123" s="371"/>
      <c r="HFI123" s="371"/>
      <c r="HFJ123" s="371"/>
      <c r="HFK123" s="371"/>
      <c r="HFL123" s="371"/>
      <c r="HFM123" s="371"/>
      <c r="HFN123" s="371"/>
      <c r="HFO123" s="371"/>
      <c r="HFP123" s="371"/>
      <c r="HFQ123" s="371"/>
      <c r="HFR123" s="371"/>
      <c r="HFS123" s="371"/>
      <c r="HFT123" s="371"/>
      <c r="HFU123" s="371"/>
      <c r="HFV123" s="371"/>
      <c r="HFW123" s="371"/>
      <c r="HFX123" s="371"/>
      <c r="HFY123" s="371"/>
      <c r="HFZ123" s="371"/>
      <c r="HGA123" s="371"/>
      <c r="HGB123" s="371"/>
      <c r="HGC123" s="371"/>
      <c r="HGD123" s="371"/>
      <c r="HGE123" s="371"/>
      <c r="HGF123" s="371"/>
      <c r="HGG123" s="371"/>
      <c r="HGH123" s="371"/>
      <c r="HGI123" s="371"/>
      <c r="HGJ123" s="371"/>
      <c r="HGK123" s="371"/>
      <c r="HGL123" s="371"/>
      <c r="HGM123" s="371"/>
      <c r="HGN123" s="371"/>
      <c r="HGO123" s="371"/>
      <c r="HGP123" s="371"/>
      <c r="HGQ123" s="371"/>
      <c r="HGR123" s="371"/>
      <c r="HGS123" s="371"/>
      <c r="HGT123" s="371"/>
      <c r="HGU123" s="371"/>
      <c r="HGV123" s="371"/>
      <c r="HGW123" s="371"/>
      <c r="HGX123" s="371"/>
      <c r="HGY123" s="371"/>
      <c r="HGZ123" s="371"/>
      <c r="HHA123" s="371"/>
      <c r="HHB123" s="371"/>
      <c r="HHC123" s="371"/>
      <c r="HHD123" s="371"/>
      <c r="HHE123" s="371"/>
      <c r="HHF123" s="371"/>
      <c r="HHG123" s="371"/>
      <c r="HHH123" s="371"/>
      <c r="HHI123" s="371"/>
      <c r="HHJ123" s="371"/>
      <c r="HHK123" s="371"/>
      <c r="HHL123" s="371"/>
      <c r="HHM123" s="371"/>
      <c r="HHN123" s="371"/>
      <c r="HHO123" s="371"/>
      <c r="HHP123" s="371"/>
      <c r="HHQ123" s="371"/>
      <c r="HHR123" s="371"/>
      <c r="HHS123" s="371"/>
      <c r="HHT123" s="371"/>
      <c r="HHU123" s="371"/>
      <c r="HHV123" s="371"/>
      <c r="HHW123" s="371"/>
      <c r="HHX123" s="371"/>
      <c r="HHY123" s="371"/>
      <c r="HHZ123" s="371"/>
      <c r="HIA123" s="371"/>
      <c r="HIB123" s="371"/>
      <c r="HIC123" s="371"/>
      <c r="HID123" s="371"/>
      <c r="HIE123" s="371"/>
      <c r="HIF123" s="371"/>
      <c r="HIG123" s="371"/>
      <c r="HIH123" s="371"/>
      <c r="HII123" s="371"/>
      <c r="HIJ123" s="371"/>
      <c r="HIK123" s="371"/>
      <c r="HIL123" s="371"/>
      <c r="HIM123" s="371"/>
      <c r="HIN123" s="371"/>
      <c r="HIO123" s="371"/>
      <c r="HIP123" s="371"/>
      <c r="HIQ123" s="371"/>
      <c r="HIR123" s="371"/>
      <c r="HIS123" s="371"/>
      <c r="HIT123" s="371"/>
      <c r="HIU123" s="371"/>
      <c r="HIV123" s="371"/>
      <c r="HIW123" s="371"/>
      <c r="HIX123" s="371"/>
      <c r="HIY123" s="371"/>
      <c r="HIZ123" s="371"/>
      <c r="HJA123" s="371"/>
      <c r="HJB123" s="371"/>
      <c r="HJC123" s="371"/>
      <c r="HJD123" s="371"/>
      <c r="HJE123" s="371"/>
      <c r="HJF123" s="371"/>
      <c r="HJG123" s="371"/>
      <c r="HJH123" s="371"/>
      <c r="HJI123" s="371"/>
      <c r="HJJ123" s="371"/>
      <c r="HJK123" s="371"/>
      <c r="HJL123" s="371"/>
      <c r="HJM123" s="371"/>
      <c r="HJN123" s="371"/>
      <c r="HJO123" s="371"/>
      <c r="HJP123" s="371"/>
      <c r="HJQ123" s="371"/>
      <c r="HJR123" s="371"/>
      <c r="HJS123" s="371"/>
      <c r="HJT123" s="371"/>
      <c r="HJU123" s="371"/>
      <c r="HJV123" s="371"/>
      <c r="HJW123" s="371"/>
      <c r="HJX123" s="371"/>
      <c r="HJY123" s="371"/>
      <c r="HJZ123" s="371"/>
      <c r="HKA123" s="371"/>
      <c r="HKB123" s="371"/>
      <c r="HKC123" s="371"/>
      <c r="HKD123" s="371"/>
      <c r="HKE123" s="371"/>
      <c r="HKF123" s="371"/>
      <c r="HKG123" s="371"/>
      <c r="HKH123" s="371"/>
      <c r="HKI123" s="371"/>
      <c r="HKJ123" s="371"/>
      <c r="HKK123" s="371"/>
      <c r="HKL123" s="371"/>
      <c r="HKM123" s="371"/>
      <c r="HKN123" s="371"/>
      <c r="HKO123" s="371"/>
      <c r="HKP123" s="371"/>
      <c r="HKQ123" s="371"/>
      <c r="HKR123" s="371"/>
      <c r="HKS123" s="371"/>
      <c r="HKT123" s="371"/>
      <c r="HKU123" s="371"/>
      <c r="HKV123" s="371"/>
      <c r="HKW123" s="371"/>
      <c r="HKX123" s="371"/>
      <c r="HKY123" s="371"/>
      <c r="HKZ123" s="371"/>
      <c r="HLA123" s="371"/>
      <c r="HLB123" s="371"/>
      <c r="HLC123" s="371"/>
      <c r="HLD123" s="371"/>
      <c r="HLE123" s="371"/>
      <c r="HLF123" s="371"/>
      <c r="HLG123" s="371"/>
      <c r="HLH123" s="371"/>
      <c r="HLI123" s="371"/>
      <c r="HLJ123" s="371"/>
      <c r="HLK123" s="371"/>
      <c r="HLL123" s="371"/>
      <c r="HLM123" s="371"/>
      <c r="HLN123" s="371"/>
      <c r="HLO123" s="371"/>
      <c r="HLP123" s="371"/>
      <c r="HLQ123" s="371"/>
      <c r="HLR123" s="371"/>
      <c r="HLS123" s="371"/>
      <c r="HLT123" s="371"/>
      <c r="HLU123" s="371"/>
      <c r="HLV123" s="371"/>
      <c r="HLW123" s="371"/>
      <c r="HLX123" s="371"/>
      <c r="HLY123" s="371"/>
      <c r="HLZ123" s="371"/>
      <c r="HMA123" s="371"/>
      <c r="HMB123" s="371"/>
      <c r="HMC123" s="371"/>
      <c r="HMD123" s="371"/>
      <c r="HME123" s="371"/>
      <c r="HMF123" s="371"/>
      <c r="HMG123" s="371"/>
      <c r="HMH123" s="371"/>
      <c r="HMI123" s="371"/>
      <c r="HMJ123" s="371"/>
      <c r="HMK123" s="371"/>
      <c r="HML123" s="371"/>
      <c r="HMM123" s="371"/>
      <c r="HMN123" s="371"/>
      <c r="HMO123" s="371"/>
      <c r="HMP123" s="371"/>
      <c r="HMQ123" s="371"/>
      <c r="HMR123" s="371"/>
      <c r="HMS123" s="371"/>
      <c r="HMT123" s="371"/>
      <c r="HMU123" s="371"/>
      <c r="HMV123" s="371"/>
      <c r="HMW123" s="371"/>
      <c r="HMX123" s="371"/>
      <c r="HMY123" s="371"/>
      <c r="HMZ123" s="371"/>
      <c r="HNA123" s="371"/>
      <c r="HNB123" s="371"/>
      <c r="HNC123" s="371"/>
      <c r="HND123" s="371"/>
      <c r="HNE123" s="371"/>
      <c r="HNF123" s="371"/>
      <c r="HNG123" s="371"/>
      <c r="HNH123" s="371"/>
      <c r="HNI123" s="371"/>
      <c r="HNJ123" s="371"/>
      <c r="HNK123" s="371"/>
      <c r="HNL123" s="371"/>
      <c r="HNM123" s="371"/>
      <c r="HNN123" s="371"/>
      <c r="HNO123" s="371"/>
      <c r="HNP123" s="371"/>
      <c r="HNQ123" s="371"/>
      <c r="HNR123" s="371"/>
      <c r="HNS123" s="371"/>
      <c r="HNT123" s="371"/>
      <c r="HNU123" s="371"/>
      <c r="HNV123" s="371"/>
      <c r="HNW123" s="371"/>
      <c r="HNX123" s="371"/>
      <c r="HNY123" s="371"/>
      <c r="HNZ123" s="371"/>
      <c r="HOA123" s="371"/>
      <c r="HOB123" s="371"/>
      <c r="HOC123" s="371"/>
      <c r="HOD123" s="371"/>
      <c r="HOE123" s="371"/>
      <c r="HOF123" s="371"/>
      <c r="HOG123" s="371"/>
      <c r="HOH123" s="371"/>
      <c r="HOI123" s="371"/>
      <c r="HOJ123" s="371"/>
      <c r="HOK123" s="371"/>
      <c r="HOL123" s="371"/>
      <c r="HOM123" s="371"/>
      <c r="HON123" s="371"/>
      <c r="HOO123" s="371"/>
      <c r="HOP123" s="371"/>
      <c r="HOQ123" s="371"/>
      <c r="HOR123" s="371"/>
      <c r="HOS123" s="371"/>
      <c r="HOT123" s="371"/>
      <c r="HOU123" s="371"/>
      <c r="HOV123" s="371"/>
      <c r="HOW123" s="371"/>
      <c r="HOX123" s="371"/>
      <c r="HOY123" s="371"/>
      <c r="HOZ123" s="371"/>
      <c r="HPA123" s="371"/>
      <c r="HPB123" s="371"/>
      <c r="HPC123" s="371"/>
      <c r="HPD123" s="371"/>
      <c r="HPE123" s="371"/>
      <c r="HPF123" s="371"/>
      <c r="HPG123" s="371"/>
      <c r="HPH123" s="371"/>
      <c r="HPI123" s="371"/>
      <c r="HPJ123" s="371"/>
      <c r="HPK123" s="371"/>
      <c r="HPL123" s="371"/>
      <c r="HPM123" s="371"/>
      <c r="HPN123" s="371"/>
      <c r="HPO123" s="371"/>
      <c r="HPP123" s="371"/>
      <c r="HPQ123" s="371"/>
      <c r="HPR123" s="371"/>
      <c r="HPS123" s="371"/>
      <c r="HPT123" s="371"/>
      <c r="HPU123" s="371"/>
      <c r="HPV123" s="371"/>
      <c r="HPW123" s="371"/>
      <c r="HPX123" s="371"/>
      <c r="HPY123" s="371"/>
      <c r="HPZ123" s="371"/>
      <c r="HQA123" s="371"/>
      <c r="HQB123" s="371"/>
      <c r="HQC123" s="371"/>
      <c r="HQD123" s="371"/>
      <c r="HQE123" s="371"/>
      <c r="HQF123" s="371"/>
      <c r="HQG123" s="371"/>
      <c r="HQH123" s="371"/>
      <c r="HQI123" s="371"/>
      <c r="HQJ123" s="371"/>
      <c r="HQK123" s="371"/>
      <c r="HQL123" s="371"/>
      <c r="HQM123" s="371"/>
      <c r="HQN123" s="371"/>
      <c r="HQO123" s="371"/>
      <c r="HQP123" s="371"/>
      <c r="HQQ123" s="371"/>
      <c r="HQR123" s="371"/>
      <c r="HQS123" s="371"/>
      <c r="HQT123" s="371"/>
      <c r="HQU123" s="371"/>
      <c r="HQV123" s="371"/>
      <c r="HQW123" s="371"/>
      <c r="HQX123" s="371"/>
      <c r="HQY123" s="371"/>
      <c r="HQZ123" s="371"/>
      <c r="HRA123" s="371"/>
      <c r="HRB123" s="371"/>
      <c r="HRC123" s="371"/>
      <c r="HRD123" s="371"/>
      <c r="HRE123" s="371"/>
      <c r="HRF123" s="371"/>
      <c r="HRG123" s="371"/>
      <c r="HRH123" s="371"/>
      <c r="HRI123" s="371"/>
      <c r="HRJ123" s="371"/>
      <c r="HRK123" s="371"/>
      <c r="HRL123" s="371"/>
      <c r="HRM123" s="371"/>
      <c r="HRN123" s="371"/>
      <c r="HRO123" s="371"/>
      <c r="HRP123" s="371"/>
      <c r="HRQ123" s="371"/>
      <c r="HRR123" s="371"/>
      <c r="HRS123" s="371"/>
      <c r="HRT123" s="371"/>
      <c r="HRU123" s="371"/>
      <c r="HRV123" s="371"/>
      <c r="HRW123" s="371"/>
      <c r="HRX123" s="371"/>
      <c r="HRY123" s="371"/>
      <c r="HRZ123" s="371"/>
      <c r="HSA123" s="371"/>
      <c r="HSB123" s="371"/>
      <c r="HSC123" s="371"/>
      <c r="HSD123" s="371"/>
      <c r="HSE123" s="371"/>
      <c r="HSF123" s="371"/>
      <c r="HSG123" s="371"/>
      <c r="HSH123" s="371"/>
      <c r="HSI123" s="371"/>
      <c r="HSJ123" s="371"/>
      <c r="HSK123" s="371"/>
      <c r="HSL123" s="371"/>
      <c r="HSM123" s="371"/>
      <c r="HSN123" s="371"/>
      <c r="HSO123" s="371"/>
      <c r="HSP123" s="371"/>
      <c r="HSQ123" s="371"/>
      <c r="HSR123" s="371"/>
      <c r="HSS123" s="371"/>
      <c r="HST123" s="371"/>
      <c r="HSU123" s="371"/>
      <c r="HSV123" s="371"/>
      <c r="HSW123" s="371"/>
      <c r="HSX123" s="371"/>
      <c r="HSY123" s="371"/>
      <c r="HSZ123" s="371"/>
      <c r="HTA123" s="371"/>
      <c r="HTB123" s="371"/>
      <c r="HTC123" s="371"/>
      <c r="HTD123" s="371"/>
      <c r="HTE123" s="371"/>
      <c r="HTF123" s="371"/>
      <c r="HTG123" s="371"/>
      <c r="HTH123" s="371"/>
      <c r="HTI123" s="371"/>
      <c r="HTJ123" s="371"/>
      <c r="HTK123" s="371"/>
      <c r="HTL123" s="371"/>
      <c r="HTM123" s="371"/>
      <c r="HTN123" s="371"/>
      <c r="HTO123" s="371"/>
      <c r="HTP123" s="371"/>
      <c r="HTQ123" s="371"/>
      <c r="HTR123" s="371"/>
      <c r="HTS123" s="371"/>
      <c r="HTT123" s="371"/>
      <c r="HTU123" s="371"/>
      <c r="HTV123" s="371"/>
      <c r="HTW123" s="371"/>
      <c r="HTX123" s="371"/>
      <c r="HTY123" s="371"/>
      <c r="HTZ123" s="371"/>
      <c r="HUA123" s="371"/>
      <c r="HUB123" s="371"/>
      <c r="HUC123" s="371"/>
      <c r="HUD123" s="371"/>
      <c r="HUE123" s="371"/>
      <c r="HUF123" s="371"/>
      <c r="HUG123" s="371"/>
      <c r="HUH123" s="371"/>
      <c r="HUI123" s="371"/>
      <c r="HUJ123" s="371"/>
      <c r="HUK123" s="371"/>
      <c r="HUL123" s="371"/>
      <c r="HUM123" s="371"/>
      <c r="HUN123" s="371"/>
      <c r="HUO123" s="371"/>
      <c r="HUP123" s="371"/>
      <c r="HUQ123" s="371"/>
      <c r="HUR123" s="371"/>
      <c r="HUS123" s="371"/>
      <c r="HUT123" s="371"/>
      <c r="HUU123" s="371"/>
      <c r="HUV123" s="371"/>
      <c r="HUW123" s="371"/>
      <c r="HUX123" s="371"/>
      <c r="HUY123" s="371"/>
      <c r="HUZ123" s="371"/>
      <c r="HVA123" s="371"/>
      <c r="HVB123" s="371"/>
      <c r="HVC123" s="371"/>
      <c r="HVD123" s="371"/>
      <c r="HVE123" s="371"/>
      <c r="HVF123" s="371"/>
      <c r="HVG123" s="371"/>
      <c r="HVH123" s="371"/>
      <c r="HVI123" s="371"/>
      <c r="HVJ123" s="371"/>
      <c r="HVK123" s="371"/>
      <c r="HVL123" s="371"/>
      <c r="HVM123" s="371"/>
      <c r="HVN123" s="371"/>
      <c r="HVO123" s="371"/>
      <c r="HVP123" s="371"/>
      <c r="HVQ123" s="371"/>
      <c r="HVR123" s="371"/>
      <c r="HVS123" s="371"/>
      <c r="HVT123" s="371"/>
      <c r="HVU123" s="371"/>
      <c r="HVV123" s="371"/>
      <c r="HVW123" s="371"/>
      <c r="HVX123" s="371"/>
      <c r="HVY123" s="371"/>
      <c r="HVZ123" s="371"/>
      <c r="HWA123" s="371"/>
      <c r="HWB123" s="371"/>
      <c r="HWC123" s="371"/>
      <c r="HWD123" s="371"/>
      <c r="HWE123" s="371"/>
      <c r="HWF123" s="371"/>
      <c r="HWG123" s="371"/>
      <c r="HWH123" s="371"/>
      <c r="HWI123" s="371"/>
      <c r="HWJ123" s="371"/>
      <c r="HWK123" s="371"/>
      <c r="HWL123" s="371"/>
      <c r="HWM123" s="371"/>
      <c r="HWN123" s="371"/>
      <c r="HWO123" s="371"/>
      <c r="HWP123" s="371"/>
      <c r="HWQ123" s="371"/>
      <c r="HWR123" s="371"/>
      <c r="HWS123" s="371"/>
      <c r="HWT123" s="371"/>
      <c r="HWU123" s="371"/>
      <c r="HWV123" s="371"/>
      <c r="HWW123" s="371"/>
      <c r="HWX123" s="371"/>
      <c r="HWY123" s="371"/>
      <c r="HWZ123" s="371"/>
      <c r="HXA123" s="371"/>
      <c r="HXB123" s="371"/>
      <c r="HXC123" s="371"/>
      <c r="HXD123" s="371"/>
      <c r="HXE123" s="371"/>
      <c r="HXF123" s="371"/>
      <c r="HXG123" s="371"/>
      <c r="HXH123" s="371"/>
      <c r="HXI123" s="371"/>
      <c r="HXJ123" s="371"/>
      <c r="HXK123" s="371"/>
      <c r="HXL123" s="371"/>
      <c r="HXM123" s="371"/>
      <c r="HXN123" s="371"/>
      <c r="HXO123" s="371"/>
      <c r="HXP123" s="371"/>
      <c r="HXQ123" s="371"/>
      <c r="HXR123" s="371"/>
      <c r="HXS123" s="371"/>
      <c r="HXT123" s="371"/>
      <c r="HXU123" s="371"/>
      <c r="HXV123" s="371"/>
      <c r="HXW123" s="371"/>
      <c r="HXX123" s="371"/>
      <c r="HXY123" s="371"/>
      <c r="HXZ123" s="371"/>
      <c r="HYA123" s="371"/>
      <c r="HYB123" s="371"/>
      <c r="HYC123" s="371"/>
      <c r="HYD123" s="371"/>
      <c r="HYE123" s="371"/>
      <c r="HYF123" s="371"/>
      <c r="HYG123" s="371"/>
      <c r="HYH123" s="371"/>
      <c r="HYI123" s="371"/>
      <c r="HYJ123" s="371"/>
      <c r="HYK123" s="371"/>
      <c r="HYL123" s="371"/>
      <c r="HYM123" s="371"/>
      <c r="HYN123" s="371"/>
      <c r="HYO123" s="371"/>
      <c r="HYP123" s="371"/>
      <c r="HYQ123" s="371"/>
      <c r="HYR123" s="371"/>
      <c r="HYS123" s="371"/>
      <c r="HYT123" s="371"/>
      <c r="HYU123" s="371"/>
      <c r="HYV123" s="371"/>
      <c r="HYW123" s="371"/>
      <c r="HYX123" s="371"/>
      <c r="HYY123" s="371"/>
      <c r="HYZ123" s="371"/>
      <c r="HZA123" s="371"/>
      <c r="HZB123" s="371"/>
      <c r="HZC123" s="371"/>
      <c r="HZD123" s="371"/>
      <c r="HZE123" s="371"/>
      <c r="HZF123" s="371"/>
      <c r="HZG123" s="371"/>
      <c r="HZH123" s="371"/>
      <c r="HZI123" s="371"/>
      <c r="HZJ123" s="371"/>
      <c r="HZK123" s="371"/>
      <c r="HZL123" s="371"/>
      <c r="HZM123" s="371"/>
      <c r="HZN123" s="371"/>
      <c r="HZO123" s="371"/>
      <c r="HZP123" s="371"/>
      <c r="HZQ123" s="371"/>
      <c r="HZR123" s="371"/>
      <c r="HZS123" s="371"/>
      <c r="HZT123" s="371"/>
      <c r="HZU123" s="371"/>
      <c r="HZV123" s="371"/>
      <c r="HZW123" s="371"/>
      <c r="HZX123" s="371"/>
      <c r="HZY123" s="371"/>
      <c r="HZZ123" s="371"/>
      <c r="IAA123" s="371"/>
      <c r="IAB123" s="371"/>
      <c r="IAC123" s="371"/>
      <c r="IAD123" s="371"/>
      <c r="IAE123" s="371"/>
      <c r="IAF123" s="371"/>
      <c r="IAG123" s="371"/>
      <c r="IAH123" s="371"/>
      <c r="IAI123" s="371"/>
      <c r="IAJ123" s="371"/>
      <c r="IAK123" s="371"/>
      <c r="IAL123" s="371"/>
      <c r="IAM123" s="371"/>
      <c r="IAN123" s="371"/>
      <c r="IAO123" s="371"/>
      <c r="IAP123" s="371"/>
      <c r="IAQ123" s="371"/>
      <c r="IAR123" s="371"/>
      <c r="IAS123" s="371"/>
      <c r="IAT123" s="371"/>
      <c r="IAU123" s="371"/>
      <c r="IAV123" s="371"/>
      <c r="IAW123" s="371"/>
      <c r="IAX123" s="371"/>
      <c r="IAY123" s="371"/>
      <c r="IAZ123" s="371"/>
      <c r="IBA123" s="371"/>
      <c r="IBB123" s="371"/>
      <c r="IBC123" s="371"/>
      <c r="IBD123" s="371"/>
      <c r="IBE123" s="371"/>
      <c r="IBF123" s="371"/>
      <c r="IBG123" s="371"/>
      <c r="IBH123" s="371"/>
      <c r="IBI123" s="371"/>
      <c r="IBJ123" s="371"/>
      <c r="IBK123" s="371"/>
      <c r="IBL123" s="371"/>
      <c r="IBM123" s="371"/>
      <c r="IBN123" s="371"/>
      <c r="IBO123" s="371"/>
      <c r="IBP123" s="371"/>
      <c r="IBQ123" s="371"/>
      <c r="IBR123" s="371"/>
      <c r="IBS123" s="371"/>
      <c r="IBT123" s="371"/>
      <c r="IBU123" s="371"/>
      <c r="IBV123" s="371"/>
      <c r="IBW123" s="371"/>
      <c r="IBX123" s="371"/>
      <c r="IBY123" s="371"/>
      <c r="IBZ123" s="371"/>
      <c r="ICA123" s="371"/>
      <c r="ICB123" s="371"/>
      <c r="ICC123" s="371"/>
      <c r="ICD123" s="371"/>
      <c r="ICE123" s="371"/>
      <c r="ICF123" s="371"/>
      <c r="ICG123" s="371"/>
      <c r="ICH123" s="371"/>
      <c r="ICI123" s="371"/>
      <c r="ICJ123" s="371"/>
      <c r="ICK123" s="371"/>
      <c r="ICL123" s="371"/>
      <c r="ICM123" s="371"/>
      <c r="ICN123" s="371"/>
      <c r="ICO123" s="371"/>
      <c r="ICP123" s="371"/>
      <c r="ICQ123" s="371"/>
      <c r="ICR123" s="371"/>
      <c r="ICS123" s="371"/>
      <c r="ICT123" s="371"/>
      <c r="ICU123" s="371"/>
      <c r="ICV123" s="371"/>
      <c r="ICW123" s="371"/>
      <c r="ICX123" s="371"/>
      <c r="ICY123" s="371"/>
      <c r="ICZ123" s="371"/>
      <c r="IDA123" s="371"/>
      <c r="IDB123" s="371"/>
      <c r="IDC123" s="371"/>
      <c r="IDD123" s="371"/>
      <c r="IDE123" s="371"/>
      <c r="IDF123" s="371"/>
      <c r="IDG123" s="371"/>
      <c r="IDH123" s="371"/>
      <c r="IDI123" s="371"/>
      <c r="IDJ123" s="371"/>
      <c r="IDK123" s="371"/>
      <c r="IDL123" s="371"/>
      <c r="IDM123" s="371"/>
      <c r="IDN123" s="371"/>
      <c r="IDO123" s="371"/>
      <c r="IDP123" s="371"/>
      <c r="IDQ123" s="371"/>
      <c r="IDR123" s="371"/>
      <c r="IDS123" s="371"/>
      <c r="IDT123" s="371"/>
      <c r="IDU123" s="371"/>
      <c r="IDV123" s="371"/>
      <c r="IDW123" s="371"/>
      <c r="IDX123" s="371"/>
      <c r="IDY123" s="371"/>
      <c r="IDZ123" s="371"/>
      <c r="IEA123" s="371"/>
      <c r="IEB123" s="371"/>
      <c r="IEC123" s="371"/>
      <c r="IED123" s="371"/>
      <c r="IEE123" s="371"/>
      <c r="IEF123" s="371"/>
      <c r="IEG123" s="371"/>
      <c r="IEH123" s="371"/>
      <c r="IEI123" s="371"/>
      <c r="IEJ123" s="371"/>
      <c r="IEK123" s="371"/>
      <c r="IEL123" s="371"/>
      <c r="IEM123" s="371"/>
      <c r="IEN123" s="371"/>
      <c r="IEO123" s="371"/>
      <c r="IEP123" s="371"/>
      <c r="IEQ123" s="371"/>
      <c r="IER123" s="371"/>
      <c r="IES123" s="371"/>
      <c r="IET123" s="371"/>
      <c r="IEU123" s="371"/>
      <c r="IEV123" s="371"/>
      <c r="IEW123" s="371"/>
      <c r="IEX123" s="371"/>
      <c r="IEY123" s="371"/>
      <c r="IEZ123" s="371"/>
      <c r="IFA123" s="371"/>
      <c r="IFB123" s="371"/>
      <c r="IFC123" s="371"/>
      <c r="IFD123" s="371"/>
      <c r="IFE123" s="371"/>
      <c r="IFF123" s="371"/>
      <c r="IFG123" s="371"/>
      <c r="IFH123" s="371"/>
      <c r="IFI123" s="371"/>
      <c r="IFJ123" s="371"/>
      <c r="IFK123" s="371"/>
      <c r="IFL123" s="371"/>
      <c r="IFM123" s="371"/>
      <c r="IFN123" s="371"/>
      <c r="IFO123" s="371"/>
      <c r="IFP123" s="371"/>
      <c r="IFQ123" s="371"/>
      <c r="IFR123" s="371"/>
      <c r="IFS123" s="371"/>
      <c r="IFT123" s="371"/>
      <c r="IFU123" s="371"/>
      <c r="IFV123" s="371"/>
      <c r="IFW123" s="371"/>
      <c r="IFX123" s="371"/>
      <c r="IFY123" s="371"/>
      <c r="IFZ123" s="371"/>
      <c r="IGA123" s="371"/>
      <c r="IGB123" s="371"/>
      <c r="IGC123" s="371"/>
      <c r="IGD123" s="371"/>
      <c r="IGE123" s="371"/>
      <c r="IGF123" s="371"/>
      <c r="IGG123" s="371"/>
      <c r="IGH123" s="371"/>
      <c r="IGI123" s="371"/>
      <c r="IGJ123" s="371"/>
      <c r="IGK123" s="371"/>
      <c r="IGL123" s="371"/>
      <c r="IGM123" s="371"/>
      <c r="IGN123" s="371"/>
      <c r="IGO123" s="371"/>
      <c r="IGP123" s="371"/>
      <c r="IGQ123" s="371"/>
      <c r="IGR123" s="371"/>
      <c r="IGS123" s="371"/>
      <c r="IGT123" s="371"/>
      <c r="IGU123" s="371"/>
      <c r="IGV123" s="371"/>
      <c r="IGW123" s="371"/>
      <c r="IGX123" s="371"/>
      <c r="IGY123" s="371"/>
      <c r="IGZ123" s="371"/>
      <c r="IHA123" s="371"/>
      <c r="IHB123" s="371"/>
      <c r="IHC123" s="371"/>
      <c r="IHD123" s="371"/>
      <c r="IHE123" s="371"/>
      <c r="IHF123" s="371"/>
      <c r="IHG123" s="371"/>
      <c r="IHH123" s="371"/>
      <c r="IHI123" s="371"/>
      <c r="IHJ123" s="371"/>
      <c r="IHK123" s="371"/>
      <c r="IHL123" s="371"/>
      <c r="IHM123" s="371"/>
      <c r="IHN123" s="371"/>
      <c r="IHO123" s="371"/>
      <c r="IHP123" s="371"/>
      <c r="IHQ123" s="371"/>
      <c r="IHR123" s="371"/>
      <c r="IHS123" s="371"/>
      <c r="IHT123" s="371"/>
      <c r="IHU123" s="371"/>
      <c r="IHV123" s="371"/>
      <c r="IHW123" s="371"/>
      <c r="IHX123" s="371"/>
      <c r="IHY123" s="371"/>
      <c r="IHZ123" s="371"/>
      <c r="IIA123" s="371"/>
      <c r="IIB123" s="371"/>
      <c r="IIC123" s="371"/>
      <c r="IID123" s="371"/>
      <c r="IIE123" s="371"/>
      <c r="IIF123" s="371"/>
      <c r="IIG123" s="371"/>
      <c r="IIH123" s="371"/>
      <c r="III123" s="371"/>
      <c r="IIJ123" s="371"/>
      <c r="IIK123" s="371"/>
      <c r="IIL123" s="371"/>
      <c r="IIM123" s="371"/>
      <c r="IIN123" s="371"/>
      <c r="IIO123" s="371"/>
      <c r="IIP123" s="371"/>
      <c r="IIQ123" s="371"/>
      <c r="IIR123" s="371"/>
      <c r="IIS123" s="371"/>
      <c r="IIT123" s="371"/>
      <c r="IIU123" s="371"/>
      <c r="IIV123" s="371"/>
      <c r="IIW123" s="371"/>
      <c r="IIX123" s="371"/>
      <c r="IIY123" s="371"/>
      <c r="IIZ123" s="371"/>
      <c r="IJA123" s="371"/>
      <c r="IJB123" s="371"/>
      <c r="IJC123" s="371"/>
      <c r="IJD123" s="371"/>
      <c r="IJE123" s="371"/>
      <c r="IJF123" s="371"/>
      <c r="IJG123" s="371"/>
      <c r="IJH123" s="371"/>
      <c r="IJI123" s="371"/>
      <c r="IJJ123" s="371"/>
      <c r="IJK123" s="371"/>
      <c r="IJL123" s="371"/>
      <c r="IJM123" s="371"/>
      <c r="IJN123" s="371"/>
      <c r="IJO123" s="371"/>
      <c r="IJP123" s="371"/>
      <c r="IJQ123" s="371"/>
      <c r="IJR123" s="371"/>
      <c r="IJS123" s="371"/>
      <c r="IJT123" s="371"/>
      <c r="IJU123" s="371"/>
      <c r="IJV123" s="371"/>
      <c r="IJW123" s="371"/>
      <c r="IJX123" s="371"/>
      <c r="IJY123" s="371"/>
      <c r="IJZ123" s="371"/>
      <c r="IKA123" s="371"/>
      <c r="IKB123" s="371"/>
      <c r="IKC123" s="371"/>
      <c r="IKD123" s="371"/>
      <c r="IKE123" s="371"/>
      <c r="IKF123" s="371"/>
      <c r="IKG123" s="371"/>
      <c r="IKH123" s="371"/>
      <c r="IKI123" s="371"/>
      <c r="IKJ123" s="371"/>
      <c r="IKK123" s="371"/>
      <c r="IKL123" s="371"/>
      <c r="IKM123" s="371"/>
      <c r="IKN123" s="371"/>
      <c r="IKO123" s="371"/>
      <c r="IKP123" s="371"/>
      <c r="IKQ123" s="371"/>
      <c r="IKR123" s="371"/>
      <c r="IKS123" s="371"/>
      <c r="IKT123" s="371"/>
      <c r="IKU123" s="371"/>
      <c r="IKV123" s="371"/>
      <c r="IKW123" s="371"/>
      <c r="IKX123" s="371"/>
      <c r="IKY123" s="371"/>
      <c r="IKZ123" s="371"/>
      <c r="ILA123" s="371"/>
      <c r="ILB123" s="371"/>
      <c r="ILC123" s="371"/>
      <c r="ILD123" s="371"/>
      <c r="ILE123" s="371"/>
      <c r="ILF123" s="371"/>
      <c r="ILG123" s="371"/>
      <c r="ILH123" s="371"/>
      <c r="ILI123" s="371"/>
      <c r="ILJ123" s="371"/>
      <c r="ILK123" s="371"/>
      <c r="ILL123" s="371"/>
      <c r="ILM123" s="371"/>
      <c r="ILN123" s="371"/>
      <c r="ILO123" s="371"/>
      <c r="ILP123" s="371"/>
      <c r="ILQ123" s="371"/>
      <c r="ILR123" s="371"/>
      <c r="ILS123" s="371"/>
      <c r="ILT123" s="371"/>
      <c r="ILU123" s="371"/>
      <c r="ILV123" s="371"/>
      <c r="ILW123" s="371"/>
      <c r="ILX123" s="371"/>
      <c r="ILY123" s="371"/>
      <c r="ILZ123" s="371"/>
      <c r="IMA123" s="371"/>
      <c r="IMB123" s="371"/>
      <c r="IMC123" s="371"/>
      <c r="IMD123" s="371"/>
      <c r="IME123" s="371"/>
      <c r="IMF123" s="371"/>
      <c r="IMG123" s="371"/>
      <c r="IMH123" s="371"/>
      <c r="IMI123" s="371"/>
      <c r="IMJ123" s="371"/>
      <c r="IMK123" s="371"/>
      <c r="IML123" s="371"/>
      <c r="IMM123" s="371"/>
      <c r="IMN123" s="371"/>
      <c r="IMO123" s="371"/>
      <c r="IMP123" s="371"/>
      <c r="IMQ123" s="371"/>
      <c r="IMR123" s="371"/>
      <c r="IMS123" s="371"/>
      <c r="IMT123" s="371"/>
      <c r="IMU123" s="371"/>
      <c r="IMV123" s="371"/>
      <c r="IMW123" s="371"/>
      <c r="IMX123" s="371"/>
      <c r="IMY123" s="371"/>
      <c r="IMZ123" s="371"/>
      <c r="INA123" s="371"/>
      <c r="INB123" s="371"/>
      <c r="INC123" s="371"/>
      <c r="IND123" s="371"/>
      <c r="INE123" s="371"/>
      <c r="INF123" s="371"/>
      <c r="ING123" s="371"/>
      <c r="INH123" s="371"/>
      <c r="INI123" s="371"/>
      <c r="INJ123" s="371"/>
      <c r="INK123" s="371"/>
      <c r="INL123" s="371"/>
      <c r="INM123" s="371"/>
      <c r="INN123" s="371"/>
      <c r="INO123" s="371"/>
      <c r="INP123" s="371"/>
      <c r="INQ123" s="371"/>
      <c r="INR123" s="371"/>
      <c r="INS123" s="371"/>
      <c r="INT123" s="371"/>
      <c r="INU123" s="371"/>
      <c r="INV123" s="371"/>
      <c r="INW123" s="371"/>
      <c r="INX123" s="371"/>
      <c r="INY123" s="371"/>
      <c r="INZ123" s="371"/>
      <c r="IOA123" s="371"/>
      <c r="IOB123" s="371"/>
      <c r="IOC123" s="371"/>
      <c r="IOD123" s="371"/>
      <c r="IOE123" s="371"/>
      <c r="IOF123" s="371"/>
      <c r="IOG123" s="371"/>
      <c r="IOH123" s="371"/>
      <c r="IOI123" s="371"/>
      <c r="IOJ123" s="371"/>
      <c r="IOK123" s="371"/>
      <c r="IOL123" s="371"/>
      <c r="IOM123" s="371"/>
      <c r="ION123" s="371"/>
      <c r="IOO123" s="371"/>
      <c r="IOP123" s="371"/>
      <c r="IOQ123" s="371"/>
      <c r="IOR123" s="371"/>
      <c r="IOS123" s="371"/>
      <c r="IOT123" s="371"/>
      <c r="IOU123" s="371"/>
      <c r="IOV123" s="371"/>
      <c r="IOW123" s="371"/>
      <c r="IOX123" s="371"/>
      <c r="IOY123" s="371"/>
      <c r="IOZ123" s="371"/>
      <c r="IPA123" s="371"/>
      <c r="IPB123" s="371"/>
      <c r="IPC123" s="371"/>
      <c r="IPD123" s="371"/>
      <c r="IPE123" s="371"/>
      <c r="IPF123" s="371"/>
      <c r="IPG123" s="371"/>
      <c r="IPH123" s="371"/>
      <c r="IPI123" s="371"/>
      <c r="IPJ123" s="371"/>
      <c r="IPK123" s="371"/>
      <c r="IPL123" s="371"/>
      <c r="IPM123" s="371"/>
      <c r="IPN123" s="371"/>
      <c r="IPO123" s="371"/>
      <c r="IPP123" s="371"/>
      <c r="IPQ123" s="371"/>
      <c r="IPR123" s="371"/>
      <c r="IPS123" s="371"/>
      <c r="IPT123" s="371"/>
      <c r="IPU123" s="371"/>
      <c r="IPV123" s="371"/>
      <c r="IPW123" s="371"/>
      <c r="IPX123" s="371"/>
      <c r="IPY123" s="371"/>
      <c r="IPZ123" s="371"/>
      <c r="IQA123" s="371"/>
      <c r="IQB123" s="371"/>
      <c r="IQC123" s="371"/>
      <c r="IQD123" s="371"/>
      <c r="IQE123" s="371"/>
      <c r="IQF123" s="371"/>
      <c r="IQG123" s="371"/>
      <c r="IQH123" s="371"/>
      <c r="IQI123" s="371"/>
      <c r="IQJ123" s="371"/>
      <c r="IQK123" s="371"/>
      <c r="IQL123" s="371"/>
      <c r="IQM123" s="371"/>
      <c r="IQN123" s="371"/>
      <c r="IQO123" s="371"/>
      <c r="IQP123" s="371"/>
      <c r="IQQ123" s="371"/>
      <c r="IQR123" s="371"/>
      <c r="IQS123" s="371"/>
      <c r="IQT123" s="371"/>
      <c r="IQU123" s="371"/>
      <c r="IQV123" s="371"/>
      <c r="IQW123" s="371"/>
      <c r="IQX123" s="371"/>
      <c r="IQY123" s="371"/>
      <c r="IQZ123" s="371"/>
      <c r="IRA123" s="371"/>
      <c r="IRB123" s="371"/>
      <c r="IRC123" s="371"/>
      <c r="IRD123" s="371"/>
      <c r="IRE123" s="371"/>
      <c r="IRF123" s="371"/>
      <c r="IRG123" s="371"/>
      <c r="IRH123" s="371"/>
      <c r="IRI123" s="371"/>
      <c r="IRJ123" s="371"/>
      <c r="IRK123" s="371"/>
      <c r="IRL123" s="371"/>
      <c r="IRM123" s="371"/>
      <c r="IRN123" s="371"/>
      <c r="IRO123" s="371"/>
      <c r="IRP123" s="371"/>
      <c r="IRQ123" s="371"/>
      <c r="IRR123" s="371"/>
      <c r="IRS123" s="371"/>
      <c r="IRT123" s="371"/>
      <c r="IRU123" s="371"/>
      <c r="IRV123" s="371"/>
      <c r="IRW123" s="371"/>
      <c r="IRX123" s="371"/>
      <c r="IRY123" s="371"/>
      <c r="IRZ123" s="371"/>
      <c r="ISA123" s="371"/>
      <c r="ISB123" s="371"/>
      <c r="ISC123" s="371"/>
      <c r="ISD123" s="371"/>
      <c r="ISE123" s="371"/>
      <c r="ISF123" s="371"/>
      <c r="ISG123" s="371"/>
      <c r="ISH123" s="371"/>
      <c r="ISI123" s="371"/>
      <c r="ISJ123" s="371"/>
      <c r="ISK123" s="371"/>
      <c r="ISL123" s="371"/>
      <c r="ISM123" s="371"/>
      <c r="ISN123" s="371"/>
      <c r="ISO123" s="371"/>
      <c r="ISP123" s="371"/>
      <c r="ISQ123" s="371"/>
      <c r="ISR123" s="371"/>
      <c r="ISS123" s="371"/>
      <c r="IST123" s="371"/>
      <c r="ISU123" s="371"/>
      <c r="ISV123" s="371"/>
      <c r="ISW123" s="371"/>
      <c r="ISX123" s="371"/>
      <c r="ISY123" s="371"/>
      <c r="ISZ123" s="371"/>
      <c r="ITA123" s="371"/>
      <c r="ITB123" s="371"/>
      <c r="ITC123" s="371"/>
      <c r="ITD123" s="371"/>
      <c r="ITE123" s="371"/>
      <c r="ITF123" s="371"/>
      <c r="ITG123" s="371"/>
      <c r="ITH123" s="371"/>
      <c r="ITI123" s="371"/>
      <c r="ITJ123" s="371"/>
      <c r="ITK123" s="371"/>
      <c r="ITL123" s="371"/>
      <c r="ITM123" s="371"/>
      <c r="ITN123" s="371"/>
      <c r="ITO123" s="371"/>
      <c r="ITP123" s="371"/>
      <c r="ITQ123" s="371"/>
      <c r="ITR123" s="371"/>
      <c r="ITS123" s="371"/>
      <c r="ITT123" s="371"/>
      <c r="ITU123" s="371"/>
      <c r="ITV123" s="371"/>
      <c r="ITW123" s="371"/>
      <c r="ITX123" s="371"/>
      <c r="ITY123" s="371"/>
      <c r="ITZ123" s="371"/>
      <c r="IUA123" s="371"/>
      <c r="IUB123" s="371"/>
      <c r="IUC123" s="371"/>
      <c r="IUD123" s="371"/>
      <c r="IUE123" s="371"/>
      <c r="IUF123" s="371"/>
      <c r="IUG123" s="371"/>
      <c r="IUH123" s="371"/>
      <c r="IUI123" s="371"/>
      <c r="IUJ123" s="371"/>
      <c r="IUK123" s="371"/>
      <c r="IUL123" s="371"/>
      <c r="IUM123" s="371"/>
      <c r="IUN123" s="371"/>
      <c r="IUO123" s="371"/>
      <c r="IUP123" s="371"/>
      <c r="IUQ123" s="371"/>
      <c r="IUR123" s="371"/>
      <c r="IUS123" s="371"/>
      <c r="IUT123" s="371"/>
      <c r="IUU123" s="371"/>
      <c r="IUV123" s="371"/>
      <c r="IUW123" s="371"/>
      <c r="IUX123" s="371"/>
      <c r="IUY123" s="371"/>
      <c r="IUZ123" s="371"/>
      <c r="IVA123" s="371"/>
      <c r="IVB123" s="371"/>
      <c r="IVC123" s="371"/>
      <c r="IVD123" s="371"/>
      <c r="IVE123" s="371"/>
      <c r="IVF123" s="371"/>
      <c r="IVG123" s="371"/>
      <c r="IVH123" s="371"/>
      <c r="IVI123" s="371"/>
      <c r="IVJ123" s="371"/>
      <c r="IVK123" s="371"/>
      <c r="IVL123" s="371"/>
      <c r="IVM123" s="371"/>
      <c r="IVN123" s="371"/>
      <c r="IVO123" s="371"/>
      <c r="IVP123" s="371"/>
      <c r="IVQ123" s="371"/>
      <c r="IVR123" s="371"/>
      <c r="IVS123" s="371"/>
      <c r="IVT123" s="371"/>
      <c r="IVU123" s="371"/>
      <c r="IVV123" s="371"/>
      <c r="IVW123" s="371"/>
      <c r="IVX123" s="371"/>
      <c r="IVY123" s="371"/>
      <c r="IVZ123" s="371"/>
      <c r="IWA123" s="371"/>
      <c r="IWB123" s="371"/>
      <c r="IWC123" s="371"/>
      <c r="IWD123" s="371"/>
      <c r="IWE123" s="371"/>
      <c r="IWF123" s="371"/>
      <c r="IWG123" s="371"/>
      <c r="IWH123" s="371"/>
      <c r="IWI123" s="371"/>
      <c r="IWJ123" s="371"/>
      <c r="IWK123" s="371"/>
      <c r="IWL123" s="371"/>
      <c r="IWM123" s="371"/>
      <c r="IWN123" s="371"/>
      <c r="IWO123" s="371"/>
      <c r="IWP123" s="371"/>
      <c r="IWQ123" s="371"/>
      <c r="IWR123" s="371"/>
      <c r="IWS123" s="371"/>
      <c r="IWT123" s="371"/>
      <c r="IWU123" s="371"/>
      <c r="IWV123" s="371"/>
      <c r="IWW123" s="371"/>
      <c r="IWX123" s="371"/>
      <c r="IWY123" s="371"/>
      <c r="IWZ123" s="371"/>
      <c r="IXA123" s="371"/>
      <c r="IXB123" s="371"/>
      <c r="IXC123" s="371"/>
      <c r="IXD123" s="371"/>
      <c r="IXE123" s="371"/>
      <c r="IXF123" s="371"/>
      <c r="IXG123" s="371"/>
      <c r="IXH123" s="371"/>
      <c r="IXI123" s="371"/>
      <c r="IXJ123" s="371"/>
      <c r="IXK123" s="371"/>
      <c r="IXL123" s="371"/>
      <c r="IXM123" s="371"/>
      <c r="IXN123" s="371"/>
      <c r="IXO123" s="371"/>
      <c r="IXP123" s="371"/>
      <c r="IXQ123" s="371"/>
      <c r="IXR123" s="371"/>
      <c r="IXS123" s="371"/>
      <c r="IXT123" s="371"/>
      <c r="IXU123" s="371"/>
      <c r="IXV123" s="371"/>
      <c r="IXW123" s="371"/>
      <c r="IXX123" s="371"/>
      <c r="IXY123" s="371"/>
      <c r="IXZ123" s="371"/>
      <c r="IYA123" s="371"/>
      <c r="IYB123" s="371"/>
      <c r="IYC123" s="371"/>
      <c r="IYD123" s="371"/>
      <c r="IYE123" s="371"/>
      <c r="IYF123" s="371"/>
      <c r="IYG123" s="371"/>
      <c r="IYH123" s="371"/>
      <c r="IYI123" s="371"/>
      <c r="IYJ123" s="371"/>
      <c r="IYK123" s="371"/>
      <c r="IYL123" s="371"/>
      <c r="IYM123" s="371"/>
      <c r="IYN123" s="371"/>
      <c r="IYO123" s="371"/>
      <c r="IYP123" s="371"/>
      <c r="IYQ123" s="371"/>
      <c r="IYR123" s="371"/>
      <c r="IYS123" s="371"/>
      <c r="IYT123" s="371"/>
      <c r="IYU123" s="371"/>
      <c r="IYV123" s="371"/>
      <c r="IYW123" s="371"/>
      <c r="IYX123" s="371"/>
      <c r="IYY123" s="371"/>
      <c r="IYZ123" s="371"/>
      <c r="IZA123" s="371"/>
      <c r="IZB123" s="371"/>
      <c r="IZC123" s="371"/>
      <c r="IZD123" s="371"/>
      <c r="IZE123" s="371"/>
      <c r="IZF123" s="371"/>
      <c r="IZG123" s="371"/>
      <c r="IZH123" s="371"/>
      <c r="IZI123" s="371"/>
      <c r="IZJ123" s="371"/>
      <c r="IZK123" s="371"/>
      <c r="IZL123" s="371"/>
      <c r="IZM123" s="371"/>
      <c r="IZN123" s="371"/>
      <c r="IZO123" s="371"/>
      <c r="IZP123" s="371"/>
      <c r="IZQ123" s="371"/>
      <c r="IZR123" s="371"/>
      <c r="IZS123" s="371"/>
      <c r="IZT123" s="371"/>
      <c r="IZU123" s="371"/>
      <c r="IZV123" s="371"/>
      <c r="IZW123" s="371"/>
      <c r="IZX123" s="371"/>
      <c r="IZY123" s="371"/>
      <c r="IZZ123" s="371"/>
      <c r="JAA123" s="371"/>
      <c r="JAB123" s="371"/>
      <c r="JAC123" s="371"/>
      <c r="JAD123" s="371"/>
      <c r="JAE123" s="371"/>
      <c r="JAF123" s="371"/>
      <c r="JAG123" s="371"/>
      <c r="JAH123" s="371"/>
      <c r="JAI123" s="371"/>
      <c r="JAJ123" s="371"/>
      <c r="JAK123" s="371"/>
      <c r="JAL123" s="371"/>
      <c r="JAM123" s="371"/>
      <c r="JAN123" s="371"/>
      <c r="JAO123" s="371"/>
      <c r="JAP123" s="371"/>
      <c r="JAQ123" s="371"/>
      <c r="JAR123" s="371"/>
      <c r="JAS123" s="371"/>
      <c r="JAT123" s="371"/>
      <c r="JAU123" s="371"/>
      <c r="JAV123" s="371"/>
      <c r="JAW123" s="371"/>
      <c r="JAX123" s="371"/>
      <c r="JAY123" s="371"/>
      <c r="JAZ123" s="371"/>
      <c r="JBA123" s="371"/>
      <c r="JBB123" s="371"/>
      <c r="JBC123" s="371"/>
      <c r="JBD123" s="371"/>
      <c r="JBE123" s="371"/>
      <c r="JBF123" s="371"/>
      <c r="JBG123" s="371"/>
      <c r="JBH123" s="371"/>
      <c r="JBI123" s="371"/>
      <c r="JBJ123" s="371"/>
      <c r="JBK123" s="371"/>
      <c r="JBL123" s="371"/>
      <c r="JBM123" s="371"/>
      <c r="JBN123" s="371"/>
      <c r="JBO123" s="371"/>
      <c r="JBP123" s="371"/>
      <c r="JBQ123" s="371"/>
      <c r="JBR123" s="371"/>
      <c r="JBS123" s="371"/>
      <c r="JBT123" s="371"/>
      <c r="JBU123" s="371"/>
      <c r="JBV123" s="371"/>
      <c r="JBW123" s="371"/>
      <c r="JBX123" s="371"/>
      <c r="JBY123" s="371"/>
      <c r="JBZ123" s="371"/>
      <c r="JCA123" s="371"/>
      <c r="JCB123" s="371"/>
      <c r="JCC123" s="371"/>
      <c r="JCD123" s="371"/>
      <c r="JCE123" s="371"/>
      <c r="JCF123" s="371"/>
      <c r="JCG123" s="371"/>
      <c r="JCH123" s="371"/>
      <c r="JCI123" s="371"/>
      <c r="JCJ123" s="371"/>
      <c r="JCK123" s="371"/>
      <c r="JCL123" s="371"/>
      <c r="JCM123" s="371"/>
      <c r="JCN123" s="371"/>
      <c r="JCO123" s="371"/>
      <c r="JCP123" s="371"/>
      <c r="JCQ123" s="371"/>
      <c r="JCR123" s="371"/>
      <c r="JCS123" s="371"/>
      <c r="JCT123" s="371"/>
      <c r="JCU123" s="371"/>
      <c r="JCV123" s="371"/>
      <c r="JCW123" s="371"/>
      <c r="JCX123" s="371"/>
      <c r="JCY123" s="371"/>
      <c r="JCZ123" s="371"/>
      <c r="JDA123" s="371"/>
      <c r="JDB123" s="371"/>
      <c r="JDC123" s="371"/>
      <c r="JDD123" s="371"/>
      <c r="JDE123" s="371"/>
      <c r="JDF123" s="371"/>
      <c r="JDG123" s="371"/>
      <c r="JDH123" s="371"/>
      <c r="JDI123" s="371"/>
      <c r="JDJ123" s="371"/>
      <c r="JDK123" s="371"/>
      <c r="JDL123" s="371"/>
      <c r="JDM123" s="371"/>
      <c r="JDN123" s="371"/>
      <c r="JDO123" s="371"/>
      <c r="JDP123" s="371"/>
      <c r="JDQ123" s="371"/>
      <c r="JDR123" s="371"/>
      <c r="JDS123" s="371"/>
      <c r="JDT123" s="371"/>
      <c r="JDU123" s="371"/>
      <c r="JDV123" s="371"/>
      <c r="JDW123" s="371"/>
      <c r="JDX123" s="371"/>
      <c r="JDY123" s="371"/>
      <c r="JDZ123" s="371"/>
      <c r="JEA123" s="371"/>
      <c r="JEB123" s="371"/>
      <c r="JEC123" s="371"/>
      <c r="JED123" s="371"/>
      <c r="JEE123" s="371"/>
      <c r="JEF123" s="371"/>
      <c r="JEG123" s="371"/>
      <c r="JEH123" s="371"/>
      <c r="JEI123" s="371"/>
      <c r="JEJ123" s="371"/>
      <c r="JEK123" s="371"/>
      <c r="JEL123" s="371"/>
      <c r="JEM123" s="371"/>
      <c r="JEN123" s="371"/>
      <c r="JEO123" s="371"/>
      <c r="JEP123" s="371"/>
      <c r="JEQ123" s="371"/>
      <c r="JER123" s="371"/>
      <c r="JES123" s="371"/>
      <c r="JET123" s="371"/>
      <c r="JEU123" s="371"/>
      <c r="JEV123" s="371"/>
      <c r="JEW123" s="371"/>
      <c r="JEX123" s="371"/>
      <c r="JEY123" s="371"/>
      <c r="JEZ123" s="371"/>
      <c r="JFA123" s="371"/>
      <c r="JFB123" s="371"/>
      <c r="JFC123" s="371"/>
      <c r="JFD123" s="371"/>
      <c r="JFE123" s="371"/>
      <c r="JFF123" s="371"/>
      <c r="JFG123" s="371"/>
      <c r="JFH123" s="371"/>
      <c r="JFI123" s="371"/>
      <c r="JFJ123" s="371"/>
      <c r="JFK123" s="371"/>
      <c r="JFL123" s="371"/>
      <c r="JFM123" s="371"/>
      <c r="JFN123" s="371"/>
      <c r="JFO123" s="371"/>
      <c r="JFP123" s="371"/>
      <c r="JFQ123" s="371"/>
      <c r="JFR123" s="371"/>
      <c r="JFS123" s="371"/>
      <c r="JFT123" s="371"/>
      <c r="JFU123" s="371"/>
      <c r="JFV123" s="371"/>
      <c r="JFW123" s="371"/>
      <c r="JFX123" s="371"/>
      <c r="JFY123" s="371"/>
      <c r="JFZ123" s="371"/>
      <c r="JGA123" s="371"/>
      <c r="JGB123" s="371"/>
      <c r="JGC123" s="371"/>
      <c r="JGD123" s="371"/>
      <c r="JGE123" s="371"/>
      <c r="JGF123" s="371"/>
      <c r="JGG123" s="371"/>
      <c r="JGH123" s="371"/>
      <c r="JGI123" s="371"/>
      <c r="JGJ123" s="371"/>
      <c r="JGK123" s="371"/>
      <c r="JGL123" s="371"/>
      <c r="JGM123" s="371"/>
      <c r="JGN123" s="371"/>
      <c r="JGO123" s="371"/>
      <c r="JGP123" s="371"/>
      <c r="JGQ123" s="371"/>
      <c r="JGR123" s="371"/>
      <c r="JGS123" s="371"/>
      <c r="JGT123" s="371"/>
      <c r="JGU123" s="371"/>
      <c r="JGV123" s="371"/>
      <c r="JGW123" s="371"/>
      <c r="JGX123" s="371"/>
      <c r="JGY123" s="371"/>
      <c r="JGZ123" s="371"/>
      <c r="JHA123" s="371"/>
      <c r="JHB123" s="371"/>
      <c r="JHC123" s="371"/>
      <c r="JHD123" s="371"/>
      <c r="JHE123" s="371"/>
      <c r="JHF123" s="371"/>
      <c r="JHG123" s="371"/>
      <c r="JHH123" s="371"/>
      <c r="JHI123" s="371"/>
      <c r="JHJ123" s="371"/>
      <c r="JHK123" s="371"/>
      <c r="JHL123" s="371"/>
      <c r="JHM123" s="371"/>
      <c r="JHN123" s="371"/>
      <c r="JHO123" s="371"/>
      <c r="JHP123" s="371"/>
      <c r="JHQ123" s="371"/>
      <c r="JHR123" s="371"/>
      <c r="JHS123" s="371"/>
      <c r="JHT123" s="371"/>
      <c r="JHU123" s="371"/>
      <c r="JHV123" s="371"/>
      <c r="JHW123" s="371"/>
      <c r="JHX123" s="371"/>
      <c r="JHY123" s="371"/>
      <c r="JHZ123" s="371"/>
      <c r="JIA123" s="371"/>
      <c r="JIB123" s="371"/>
      <c r="JIC123" s="371"/>
      <c r="JID123" s="371"/>
      <c r="JIE123" s="371"/>
      <c r="JIF123" s="371"/>
      <c r="JIG123" s="371"/>
      <c r="JIH123" s="371"/>
      <c r="JII123" s="371"/>
      <c r="JIJ123" s="371"/>
      <c r="JIK123" s="371"/>
      <c r="JIL123" s="371"/>
      <c r="JIM123" s="371"/>
      <c r="JIN123" s="371"/>
      <c r="JIO123" s="371"/>
      <c r="JIP123" s="371"/>
      <c r="JIQ123" s="371"/>
      <c r="JIR123" s="371"/>
      <c r="JIS123" s="371"/>
      <c r="JIT123" s="371"/>
      <c r="JIU123" s="371"/>
      <c r="JIV123" s="371"/>
      <c r="JIW123" s="371"/>
      <c r="JIX123" s="371"/>
      <c r="JIY123" s="371"/>
      <c r="JIZ123" s="371"/>
      <c r="JJA123" s="371"/>
      <c r="JJB123" s="371"/>
      <c r="JJC123" s="371"/>
      <c r="JJD123" s="371"/>
      <c r="JJE123" s="371"/>
      <c r="JJF123" s="371"/>
      <c r="JJG123" s="371"/>
      <c r="JJH123" s="371"/>
      <c r="JJI123" s="371"/>
      <c r="JJJ123" s="371"/>
      <c r="JJK123" s="371"/>
      <c r="JJL123" s="371"/>
      <c r="JJM123" s="371"/>
      <c r="JJN123" s="371"/>
      <c r="JJO123" s="371"/>
      <c r="JJP123" s="371"/>
      <c r="JJQ123" s="371"/>
      <c r="JJR123" s="371"/>
      <c r="JJS123" s="371"/>
      <c r="JJT123" s="371"/>
      <c r="JJU123" s="371"/>
      <c r="JJV123" s="371"/>
      <c r="JJW123" s="371"/>
      <c r="JJX123" s="371"/>
      <c r="JJY123" s="371"/>
      <c r="JJZ123" s="371"/>
      <c r="JKA123" s="371"/>
      <c r="JKB123" s="371"/>
      <c r="JKC123" s="371"/>
      <c r="JKD123" s="371"/>
      <c r="JKE123" s="371"/>
      <c r="JKF123" s="371"/>
      <c r="JKG123" s="371"/>
      <c r="JKH123" s="371"/>
      <c r="JKI123" s="371"/>
      <c r="JKJ123" s="371"/>
      <c r="JKK123" s="371"/>
      <c r="JKL123" s="371"/>
      <c r="JKM123" s="371"/>
      <c r="JKN123" s="371"/>
      <c r="JKO123" s="371"/>
      <c r="JKP123" s="371"/>
      <c r="JKQ123" s="371"/>
      <c r="JKR123" s="371"/>
      <c r="JKS123" s="371"/>
      <c r="JKT123" s="371"/>
      <c r="JKU123" s="371"/>
      <c r="JKV123" s="371"/>
      <c r="JKW123" s="371"/>
      <c r="JKX123" s="371"/>
      <c r="JKY123" s="371"/>
      <c r="JKZ123" s="371"/>
      <c r="JLA123" s="371"/>
      <c r="JLB123" s="371"/>
      <c r="JLC123" s="371"/>
      <c r="JLD123" s="371"/>
      <c r="JLE123" s="371"/>
      <c r="JLF123" s="371"/>
      <c r="JLG123" s="371"/>
      <c r="JLH123" s="371"/>
      <c r="JLI123" s="371"/>
      <c r="JLJ123" s="371"/>
      <c r="JLK123" s="371"/>
      <c r="JLL123" s="371"/>
      <c r="JLM123" s="371"/>
      <c r="JLN123" s="371"/>
      <c r="JLO123" s="371"/>
      <c r="JLP123" s="371"/>
      <c r="JLQ123" s="371"/>
      <c r="JLR123" s="371"/>
      <c r="JLS123" s="371"/>
      <c r="JLT123" s="371"/>
      <c r="JLU123" s="371"/>
      <c r="JLV123" s="371"/>
      <c r="JLW123" s="371"/>
      <c r="JLX123" s="371"/>
      <c r="JLY123" s="371"/>
      <c r="JLZ123" s="371"/>
      <c r="JMA123" s="371"/>
      <c r="JMB123" s="371"/>
      <c r="JMC123" s="371"/>
      <c r="JMD123" s="371"/>
      <c r="JME123" s="371"/>
      <c r="JMF123" s="371"/>
      <c r="JMG123" s="371"/>
      <c r="JMH123" s="371"/>
      <c r="JMI123" s="371"/>
      <c r="JMJ123" s="371"/>
      <c r="JMK123" s="371"/>
      <c r="JML123" s="371"/>
      <c r="JMM123" s="371"/>
      <c r="JMN123" s="371"/>
      <c r="JMO123" s="371"/>
      <c r="JMP123" s="371"/>
      <c r="JMQ123" s="371"/>
      <c r="JMR123" s="371"/>
      <c r="JMS123" s="371"/>
      <c r="JMT123" s="371"/>
      <c r="JMU123" s="371"/>
      <c r="JMV123" s="371"/>
      <c r="JMW123" s="371"/>
      <c r="JMX123" s="371"/>
      <c r="JMY123" s="371"/>
      <c r="JMZ123" s="371"/>
      <c r="JNA123" s="371"/>
      <c r="JNB123" s="371"/>
      <c r="JNC123" s="371"/>
      <c r="JND123" s="371"/>
      <c r="JNE123" s="371"/>
      <c r="JNF123" s="371"/>
      <c r="JNG123" s="371"/>
      <c r="JNH123" s="371"/>
      <c r="JNI123" s="371"/>
      <c r="JNJ123" s="371"/>
      <c r="JNK123" s="371"/>
      <c r="JNL123" s="371"/>
      <c r="JNM123" s="371"/>
      <c r="JNN123" s="371"/>
      <c r="JNO123" s="371"/>
      <c r="JNP123" s="371"/>
      <c r="JNQ123" s="371"/>
      <c r="JNR123" s="371"/>
      <c r="JNS123" s="371"/>
      <c r="JNT123" s="371"/>
      <c r="JNU123" s="371"/>
      <c r="JNV123" s="371"/>
      <c r="JNW123" s="371"/>
      <c r="JNX123" s="371"/>
      <c r="JNY123" s="371"/>
      <c r="JNZ123" s="371"/>
      <c r="JOA123" s="371"/>
      <c r="JOB123" s="371"/>
      <c r="JOC123" s="371"/>
      <c r="JOD123" s="371"/>
      <c r="JOE123" s="371"/>
      <c r="JOF123" s="371"/>
      <c r="JOG123" s="371"/>
      <c r="JOH123" s="371"/>
      <c r="JOI123" s="371"/>
      <c r="JOJ123" s="371"/>
      <c r="JOK123" s="371"/>
      <c r="JOL123" s="371"/>
      <c r="JOM123" s="371"/>
      <c r="JON123" s="371"/>
      <c r="JOO123" s="371"/>
      <c r="JOP123" s="371"/>
      <c r="JOQ123" s="371"/>
      <c r="JOR123" s="371"/>
      <c r="JOS123" s="371"/>
      <c r="JOT123" s="371"/>
      <c r="JOU123" s="371"/>
      <c r="JOV123" s="371"/>
      <c r="JOW123" s="371"/>
      <c r="JOX123" s="371"/>
      <c r="JOY123" s="371"/>
      <c r="JOZ123" s="371"/>
      <c r="JPA123" s="371"/>
      <c r="JPB123" s="371"/>
      <c r="JPC123" s="371"/>
      <c r="JPD123" s="371"/>
      <c r="JPE123" s="371"/>
      <c r="JPF123" s="371"/>
      <c r="JPG123" s="371"/>
      <c r="JPH123" s="371"/>
      <c r="JPI123" s="371"/>
      <c r="JPJ123" s="371"/>
      <c r="JPK123" s="371"/>
      <c r="JPL123" s="371"/>
      <c r="JPM123" s="371"/>
      <c r="JPN123" s="371"/>
      <c r="JPO123" s="371"/>
      <c r="JPP123" s="371"/>
      <c r="JPQ123" s="371"/>
      <c r="JPR123" s="371"/>
      <c r="JPS123" s="371"/>
      <c r="JPT123" s="371"/>
      <c r="JPU123" s="371"/>
      <c r="JPV123" s="371"/>
      <c r="JPW123" s="371"/>
      <c r="JPX123" s="371"/>
      <c r="JPY123" s="371"/>
      <c r="JPZ123" s="371"/>
      <c r="JQA123" s="371"/>
      <c r="JQB123" s="371"/>
      <c r="JQC123" s="371"/>
      <c r="JQD123" s="371"/>
      <c r="JQE123" s="371"/>
      <c r="JQF123" s="371"/>
      <c r="JQG123" s="371"/>
      <c r="JQH123" s="371"/>
      <c r="JQI123" s="371"/>
      <c r="JQJ123" s="371"/>
      <c r="JQK123" s="371"/>
      <c r="JQL123" s="371"/>
      <c r="JQM123" s="371"/>
      <c r="JQN123" s="371"/>
      <c r="JQO123" s="371"/>
      <c r="JQP123" s="371"/>
      <c r="JQQ123" s="371"/>
      <c r="JQR123" s="371"/>
      <c r="JQS123" s="371"/>
      <c r="JQT123" s="371"/>
      <c r="JQU123" s="371"/>
      <c r="JQV123" s="371"/>
      <c r="JQW123" s="371"/>
      <c r="JQX123" s="371"/>
      <c r="JQY123" s="371"/>
      <c r="JQZ123" s="371"/>
      <c r="JRA123" s="371"/>
      <c r="JRB123" s="371"/>
      <c r="JRC123" s="371"/>
      <c r="JRD123" s="371"/>
      <c r="JRE123" s="371"/>
      <c r="JRF123" s="371"/>
      <c r="JRG123" s="371"/>
      <c r="JRH123" s="371"/>
      <c r="JRI123" s="371"/>
      <c r="JRJ123" s="371"/>
      <c r="JRK123" s="371"/>
      <c r="JRL123" s="371"/>
      <c r="JRM123" s="371"/>
      <c r="JRN123" s="371"/>
      <c r="JRO123" s="371"/>
      <c r="JRP123" s="371"/>
      <c r="JRQ123" s="371"/>
      <c r="JRR123" s="371"/>
      <c r="JRS123" s="371"/>
      <c r="JRT123" s="371"/>
      <c r="JRU123" s="371"/>
      <c r="JRV123" s="371"/>
      <c r="JRW123" s="371"/>
      <c r="JRX123" s="371"/>
      <c r="JRY123" s="371"/>
      <c r="JRZ123" s="371"/>
      <c r="JSA123" s="371"/>
      <c r="JSB123" s="371"/>
      <c r="JSC123" s="371"/>
      <c r="JSD123" s="371"/>
      <c r="JSE123" s="371"/>
      <c r="JSF123" s="371"/>
      <c r="JSG123" s="371"/>
      <c r="JSH123" s="371"/>
      <c r="JSI123" s="371"/>
      <c r="JSJ123" s="371"/>
      <c r="JSK123" s="371"/>
      <c r="JSL123" s="371"/>
      <c r="JSM123" s="371"/>
      <c r="JSN123" s="371"/>
      <c r="JSO123" s="371"/>
      <c r="JSP123" s="371"/>
      <c r="JSQ123" s="371"/>
      <c r="JSR123" s="371"/>
      <c r="JSS123" s="371"/>
      <c r="JST123" s="371"/>
      <c r="JSU123" s="371"/>
      <c r="JSV123" s="371"/>
      <c r="JSW123" s="371"/>
      <c r="JSX123" s="371"/>
      <c r="JSY123" s="371"/>
      <c r="JSZ123" s="371"/>
      <c r="JTA123" s="371"/>
      <c r="JTB123" s="371"/>
      <c r="JTC123" s="371"/>
      <c r="JTD123" s="371"/>
      <c r="JTE123" s="371"/>
      <c r="JTF123" s="371"/>
      <c r="JTG123" s="371"/>
      <c r="JTH123" s="371"/>
      <c r="JTI123" s="371"/>
      <c r="JTJ123" s="371"/>
      <c r="JTK123" s="371"/>
      <c r="JTL123" s="371"/>
      <c r="JTM123" s="371"/>
      <c r="JTN123" s="371"/>
      <c r="JTO123" s="371"/>
      <c r="JTP123" s="371"/>
      <c r="JTQ123" s="371"/>
      <c r="JTR123" s="371"/>
      <c r="JTS123" s="371"/>
      <c r="JTT123" s="371"/>
      <c r="JTU123" s="371"/>
      <c r="JTV123" s="371"/>
      <c r="JTW123" s="371"/>
      <c r="JTX123" s="371"/>
      <c r="JTY123" s="371"/>
      <c r="JTZ123" s="371"/>
      <c r="JUA123" s="371"/>
      <c r="JUB123" s="371"/>
      <c r="JUC123" s="371"/>
      <c r="JUD123" s="371"/>
      <c r="JUE123" s="371"/>
      <c r="JUF123" s="371"/>
      <c r="JUG123" s="371"/>
      <c r="JUH123" s="371"/>
      <c r="JUI123" s="371"/>
      <c r="JUJ123" s="371"/>
      <c r="JUK123" s="371"/>
      <c r="JUL123" s="371"/>
      <c r="JUM123" s="371"/>
      <c r="JUN123" s="371"/>
      <c r="JUO123" s="371"/>
      <c r="JUP123" s="371"/>
      <c r="JUQ123" s="371"/>
      <c r="JUR123" s="371"/>
      <c r="JUS123" s="371"/>
      <c r="JUT123" s="371"/>
      <c r="JUU123" s="371"/>
      <c r="JUV123" s="371"/>
      <c r="JUW123" s="371"/>
      <c r="JUX123" s="371"/>
      <c r="JUY123" s="371"/>
      <c r="JUZ123" s="371"/>
      <c r="JVA123" s="371"/>
      <c r="JVB123" s="371"/>
      <c r="JVC123" s="371"/>
      <c r="JVD123" s="371"/>
      <c r="JVE123" s="371"/>
      <c r="JVF123" s="371"/>
      <c r="JVG123" s="371"/>
      <c r="JVH123" s="371"/>
      <c r="JVI123" s="371"/>
      <c r="JVJ123" s="371"/>
      <c r="JVK123" s="371"/>
      <c r="JVL123" s="371"/>
      <c r="JVM123" s="371"/>
      <c r="JVN123" s="371"/>
      <c r="JVO123" s="371"/>
      <c r="JVP123" s="371"/>
      <c r="JVQ123" s="371"/>
      <c r="JVR123" s="371"/>
      <c r="JVS123" s="371"/>
      <c r="JVT123" s="371"/>
      <c r="JVU123" s="371"/>
      <c r="JVV123" s="371"/>
      <c r="JVW123" s="371"/>
      <c r="JVX123" s="371"/>
      <c r="JVY123" s="371"/>
      <c r="JVZ123" s="371"/>
      <c r="JWA123" s="371"/>
      <c r="JWB123" s="371"/>
      <c r="JWC123" s="371"/>
      <c r="JWD123" s="371"/>
      <c r="JWE123" s="371"/>
      <c r="JWF123" s="371"/>
      <c r="JWG123" s="371"/>
      <c r="JWH123" s="371"/>
      <c r="JWI123" s="371"/>
      <c r="JWJ123" s="371"/>
      <c r="JWK123" s="371"/>
      <c r="JWL123" s="371"/>
      <c r="JWM123" s="371"/>
      <c r="JWN123" s="371"/>
      <c r="JWO123" s="371"/>
      <c r="JWP123" s="371"/>
      <c r="JWQ123" s="371"/>
      <c r="JWR123" s="371"/>
      <c r="JWS123" s="371"/>
      <c r="JWT123" s="371"/>
      <c r="JWU123" s="371"/>
      <c r="JWV123" s="371"/>
      <c r="JWW123" s="371"/>
      <c r="JWX123" s="371"/>
      <c r="JWY123" s="371"/>
      <c r="JWZ123" s="371"/>
      <c r="JXA123" s="371"/>
      <c r="JXB123" s="371"/>
      <c r="JXC123" s="371"/>
      <c r="JXD123" s="371"/>
      <c r="JXE123" s="371"/>
      <c r="JXF123" s="371"/>
      <c r="JXG123" s="371"/>
      <c r="JXH123" s="371"/>
      <c r="JXI123" s="371"/>
      <c r="JXJ123" s="371"/>
      <c r="JXK123" s="371"/>
      <c r="JXL123" s="371"/>
      <c r="JXM123" s="371"/>
      <c r="JXN123" s="371"/>
      <c r="JXO123" s="371"/>
      <c r="JXP123" s="371"/>
      <c r="JXQ123" s="371"/>
      <c r="JXR123" s="371"/>
      <c r="JXS123" s="371"/>
      <c r="JXT123" s="371"/>
      <c r="JXU123" s="371"/>
      <c r="JXV123" s="371"/>
      <c r="JXW123" s="371"/>
      <c r="JXX123" s="371"/>
      <c r="JXY123" s="371"/>
      <c r="JXZ123" s="371"/>
      <c r="JYA123" s="371"/>
      <c r="JYB123" s="371"/>
      <c r="JYC123" s="371"/>
      <c r="JYD123" s="371"/>
      <c r="JYE123" s="371"/>
      <c r="JYF123" s="371"/>
      <c r="JYG123" s="371"/>
      <c r="JYH123" s="371"/>
      <c r="JYI123" s="371"/>
      <c r="JYJ123" s="371"/>
      <c r="JYK123" s="371"/>
      <c r="JYL123" s="371"/>
      <c r="JYM123" s="371"/>
      <c r="JYN123" s="371"/>
      <c r="JYO123" s="371"/>
      <c r="JYP123" s="371"/>
      <c r="JYQ123" s="371"/>
      <c r="JYR123" s="371"/>
      <c r="JYS123" s="371"/>
      <c r="JYT123" s="371"/>
      <c r="JYU123" s="371"/>
      <c r="JYV123" s="371"/>
      <c r="JYW123" s="371"/>
      <c r="JYX123" s="371"/>
      <c r="JYY123" s="371"/>
      <c r="JYZ123" s="371"/>
      <c r="JZA123" s="371"/>
      <c r="JZB123" s="371"/>
      <c r="JZC123" s="371"/>
      <c r="JZD123" s="371"/>
      <c r="JZE123" s="371"/>
      <c r="JZF123" s="371"/>
      <c r="JZG123" s="371"/>
      <c r="JZH123" s="371"/>
      <c r="JZI123" s="371"/>
      <c r="JZJ123" s="371"/>
      <c r="JZK123" s="371"/>
      <c r="JZL123" s="371"/>
      <c r="JZM123" s="371"/>
      <c r="JZN123" s="371"/>
      <c r="JZO123" s="371"/>
      <c r="JZP123" s="371"/>
      <c r="JZQ123" s="371"/>
      <c r="JZR123" s="371"/>
      <c r="JZS123" s="371"/>
      <c r="JZT123" s="371"/>
      <c r="JZU123" s="371"/>
      <c r="JZV123" s="371"/>
      <c r="JZW123" s="371"/>
      <c r="JZX123" s="371"/>
      <c r="JZY123" s="371"/>
      <c r="JZZ123" s="371"/>
      <c r="KAA123" s="371"/>
      <c r="KAB123" s="371"/>
      <c r="KAC123" s="371"/>
      <c r="KAD123" s="371"/>
      <c r="KAE123" s="371"/>
      <c r="KAF123" s="371"/>
      <c r="KAG123" s="371"/>
      <c r="KAH123" s="371"/>
      <c r="KAI123" s="371"/>
      <c r="KAJ123" s="371"/>
      <c r="KAK123" s="371"/>
      <c r="KAL123" s="371"/>
      <c r="KAM123" s="371"/>
      <c r="KAN123" s="371"/>
      <c r="KAO123" s="371"/>
      <c r="KAP123" s="371"/>
      <c r="KAQ123" s="371"/>
      <c r="KAR123" s="371"/>
      <c r="KAS123" s="371"/>
      <c r="KAT123" s="371"/>
      <c r="KAU123" s="371"/>
      <c r="KAV123" s="371"/>
      <c r="KAW123" s="371"/>
      <c r="KAX123" s="371"/>
      <c r="KAY123" s="371"/>
      <c r="KAZ123" s="371"/>
      <c r="KBA123" s="371"/>
      <c r="KBB123" s="371"/>
      <c r="KBC123" s="371"/>
      <c r="KBD123" s="371"/>
      <c r="KBE123" s="371"/>
      <c r="KBF123" s="371"/>
      <c r="KBG123" s="371"/>
      <c r="KBH123" s="371"/>
      <c r="KBI123" s="371"/>
      <c r="KBJ123" s="371"/>
      <c r="KBK123" s="371"/>
      <c r="KBL123" s="371"/>
      <c r="KBM123" s="371"/>
      <c r="KBN123" s="371"/>
      <c r="KBO123" s="371"/>
      <c r="KBP123" s="371"/>
      <c r="KBQ123" s="371"/>
      <c r="KBR123" s="371"/>
      <c r="KBS123" s="371"/>
      <c r="KBT123" s="371"/>
      <c r="KBU123" s="371"/>
      <c r="KBV123" s="371"/>
      <c r="KBW123" s="371"/>
      <c r="KBX123" s="371"/>
      <c r="KBY123" s="371"/>
      <c r="KBZ123" s="371"/>
      <c r="KCA123" s="371"/>
      <c r="KCB123" s="371"/>
      <c r="KCC123" s="371"/>
      <c r="KCD123" s="371"/>
      <c r="KCE123" s="371"/>
      <c r="KCF123" s="371"/>
      <c r="KCG123" s="371"/>
      <c r="KCH123" s="371"/>
      <c r="KCI123" s="371"/>
      <c r="KCJ123" s="371"/>
      <c r="KCK123" s="371"/>
      <c r="KCL123" s="371"/>
      <c r="KCM123" s="371"/>
      <c r="KCN123" s="371"/>
      <c r="KCO123" s="371"/>
      <c r="KCP123" s="371"/>
      <c r="KCQ123" s="371"/>
      <c r="KCR123" s="371"/>
      <c r="KCS123" s="371"/>
      <c r="KCT123" s="371"/>
      <c r="KCU123" s="371"/>
      <c r="KCV123" s="371"/>
      <c r="KCW123" s="371"/>
      <c r="KCX123" s="371"/>
      <c r="KCY123" s="371"/>
      <c r="KCZ123" s="371"/>
      <c r="KDA123" s="371"/>
      <c r="KDB123" s="371"/>
      <c r="KDC123" s="371"/>
      <c r="KDD123" s="371"/>
      <c r="KDE123" s="371"/>
      <c r="KDF123" s="371"/>
      <c r="KDG123" s="371"/>
      <c r="KDH123" s="371"/>
      <c r="KDI123" s="371"/>
      <c r="KDJ123" s="371"/>
      <c r="KDK123" s="371"/>
      <c r="KDL123" s="371"/>
      <c r="KDM123" s="371"/>
      <c r="KDN123" s="371"/>
      <c r="KDO123" s="371"/>
      <c r="KDP123" s="371"/>
      <c r="KDQ123" s="371"/>
      <c r="KDR123" s="371"/>
      <c r="KDS123" s="371"/>
      <c r="KDT123" s="371"/>
      <c r="KDU123" s="371"/>
      <c r="KDV123" s="371"/>
      <c r="KDW123" s="371"/>
      <c r="KDX123" s="371"/>
      <c r="KDY123" s="371"/>
      <c r="KDZ123" s="371"/>
      <c r="KEA123" s="371"/>
      <c r="KEB123" s="371"/>
      <c r="KEC123" s="371"/>
      <c r="KED123" s="371"/>
      <c r="KEE123" s="371"/>
      <c r="KEF123" s="371"/>
      <c r="KEG123" s="371"/>
      <c r="KEH123" s="371"/>
      <c r="KEI123" s="371"/>
      <c r="KEJ123" s="371"/>
      <c r="KEK123" s="371"/>
      <c r="KEL123" s="371"/>
      <c r="KEM123" s="371"/>
      <c r="KEN123" s="371"/>
      <c r="KEO123" s="371"/>
      <c r="KEP123" s="371"/>
      <c r="KEQ123" s="371"/>
      <c r="KER123" s="371"/>
      <c r="KES123" s="371"/>
      <c r="KET123" s="371"/>
      <c r="KEU123" s="371"/>
      <c r="KEV123" s="371"/>
      <c r="KEW123" s="371"/>
      <c r="KEX123" s="371"/>
      <c r="KEY123" s="371"/>
      <c r="KEZ123" s="371"/>
      <c r="KFA123" s="371"/>
      <c r="KFB123" s="371"/>
      <c r="KFC123" s="371"/>
      <c r="KFD123" s="371"/>
      <c r="KFE123" s="371"/>
      <c r="KFF123" s="371"/>
      <c r="KFG123" s="371"/>
      <c r="KFH123" s="371"/>
      <c r="KFI123" s="371"/>
      <c r="KFJ123" s="371"/>
      <c r="KFK123" s="371"/>
      <c r="KFL123" s="371"/>
      <c r="KFM123" s="371"/>
      <c r="KFN123" s="371"/>
      <c r="KFO123" s="371"/>
      <c r="KFP123" s="371"/>
      <c r="KFQ123" s="371"/>
      <c r="KFR123" s="371"/>
      <c r="KFS123" s="371"/>
      <c r="KFT123" s="371"/>
      <c r="KFU123" s="371"/>
      <c r="KFV123" s="371"/>
      <c r="KFW123" s="371"/>
      <c r="KFX123" s="371"/>
      <c r="KFY123" s="371"/>
      <c r="KFZ123" s="371"/>
      <c r="KGA123" s="371"/>
      <c r="KGB123" s="371"/>
      <c r="KGC123" s="371"/>
      <c r="KGD123" s="371"/>
      <c r="KGE123" s="371"/>
      <c r="KGF123" s="371"/>
      <c r="KGG123" s="371"/>
      <c r="KGH123" s="371"/>
      <c r="KGI123" s="371"/>
      <c r="KGJ123" s="371"/>
      <c r="KGK123" s="371"/>
      <c r="KGL123" s="371"/>
      <c r="KGM123" s="371"/>
      <c r="KGN123" s="371"/>
      <c r="KGO123" s="371"/>
      <c r="KGP123" s="371"/>
      <c r="KGQ123" s="371"/>
      <c r="KGR123" s="371"/>
      <c r="KGS123" s="371"/>
      <c r="KGT123" s="371"/>
      <c r="KGU123" s="371"/>
      <c r="KGV123" s="371"/>
      <c r="KGW123" s="371"/>
      <c r="KGX123" s="371"/>
      <c r="KGY123" s="371"/>
      <c r="KGZ123" s="371"/>
      <c r="KHA123" s="371"/>
      <c r="KHB123" s="371"/>
      <c r="KHC123" s="371"/>
      <c r="KHD123" s="371"/>
      <c r="KHE123" s="371"/>
      <c r="KHF123" s="371"/>
      <c r="KHG123" s="371"/>
      <c r="KHH123" s="371"/>
      <c r="KHI123" s="371"/>
      <c r="KHJ123" s="371"/>
      <c r="KHK123" s="371"/>
      <c r="KHL123" s="371"/>
      <c r="KHM123" s="371"/>
      <c r="KHN123" s="371"/>
      <c r="KHO123" s="371"/>
      <c r="KHP123" s="371"/>
      <c r="KHQ123" s="371"/>
      <c r="KHR123" s="371"/>
      <c r="KHS123" s="371"/>
      <c r="KHT123" s="371"/>
      <c r="KHU123" s="371"/>
      <c r="KHV123" s="371"/>
      <c r="KHW123" s="371"/>
      <c r="KHX123" s="371"/>
      <c r="KHY123" s="371"/>
      <c r="KHZ123" s="371"/>
      <c r="KIA123" s="371"/>
      <c r="KIB123" s="371"/>
      <c r="KIC123" s="371"/>
      <c r="KID123" s="371"/>
      <c r="KIE123" s="371"/>
      <c r="KIF123" s="371"/>
      <c r="KIG123" s="371"/>
      <c r="KIH123" s="371"/>
      <c r="KII123" s="371"/>
      <c r="KIJ123" s="371"/>
      <c r="KIK123" s="371"/>
      <c r="KIL123" s="371"/>
      <c r="KIM123" s="371"/>
      <c r="KIN123" s="371"/>
      <c r="KIO123" s="371"/>
      <c r="KIP123" s="371"/>
      <c r="KIQ123" s="371"/>
      <c r="KIR123" s="371"/>
      <c r="KIS123" s="371"/>
      <c r="KIT123" s="371"/>
      <c r="KIU123" s="371"/>
      <c r="KIV123" s="371"/>
      <c r="KIW123" s="371"/>
      <c r="KIX123" s="371"/>
      <c r="KIY123" s="371"/>
      <c r="KIZ123" s="371"/>
      <c r="KJA123" s="371"/>
      <c r="KJB123" s="371"/>
      <c r="KJC123" s="371"/>
      <c r="KJD123" s="371"/>
      <c r="KJE123" s="371"/>
      <c r="KJF123" s="371"/>
      <c r="KJG123" s="371"/>
      <c r="KJH123" s="371"/>
      <c r="KJI123" s="371"/>
      <c r="KJJ123" s="371"/>
      <c r="KJK123" s="371"/>
      <c r="KJL123" s="371"/>
      <c r="KJM123" s="371"/>
      <c r="KJN123" s="371"/>
      <c r="KJO123" s="371"/>
      <c r="KJP123" s="371"/>
      <c r="KJQ123" s="371"/>
      <c r="KJR123" s="371"/>
      <c r="KJS123" s="371"/>
      <c r="KJT123" s="371"/>
      <c r="KJU123" s="371"/>
      <c r="KJV123" s="371"/>
      <c r="KJW123" s="371"/>
      <c r="KJX123" s="371"/>
      <c r="KJY123" s="371"/>
      <c r="KJZ123" s="371"/>
      <c r="KKA123" s="371"/>
      <c r="KKB123" s="371"/>
      <c r="KKC123" s="371"/>
      <c r="KKD123" s="371"/>
      <c r="KKE123" s="371"/>
      <c r="KKF123" s="371"/>
      <c r="KKG123" s="371"/>
      <c r="KKH123" s="371"/>
      <c r="KKI123" s="371"/>
      <c r="KKJ123" s="371"/>
      <c r="KKK123" s="371"/>
      <c r="KKL123" s="371"/>
      <c r="KKM123" s="371"/>
      <c r="KKN123" s="371"/>
      <c r="KKO123" s="371"/>
      <c r="KKP123" s="371"/>
      <c r="KKQ123" s="371"/>
      <c r="KKR123" s="371"/>
      <c r="KKS123" s="371"/>
      <c r="KKT123" s="371"/>
      <c r="KKU123" s="371"/>
      <c r="KKV123" s="371"/>
      <c r="KKW123" s="371"/>
      <c r="KKX123" s="371"/>
      <c r="KKY123" s="371"/>
      <c r="KKZ123" s="371"/>
      <c r="KLA123" s="371"/>
      <c r="KLB123" s="371"/>
      <c r="KLC123" s="371"/>
      <c r="KLD123" s="371"/>
      <c r="KLE123" s="371"/>
      <c r="KLF123" s="371"/>
      <c r="KLG123" s="371"/>
      <c r="KLH123" s="371"/>
      <c r="KLI123" s="371"/>
      <c r="KLJ123" s="371"/>
      <c r="KLK123" s="371"/>
      <c r="KLL123" s="371"/>
      <c r="KLM123" s="371"/>
      <c r="KLN123" s="371"/>
      <c r="KLO123" s="371"/>
      <c r="KLP123" s="371"/>
      <c r="KLQ123" s="371"/>
      <c r="KLR123" s="371"/>
      <c r="KLS123" s="371"/>
      <c r="KLT123" s="371"/>
      <c r="KLU123" s="371"/>
      <c r="KLV123" s="371"/>
      <c r="KLW123" s="371"/>
      <c r="KLX123" s="371"/>
      <c r="KLY123" s="371"/>
      <c r="KLZ123" s="371"/>
      <c r="KMA123" s="371"/>
      <c r="KMB123" s="371"/>
      <c r="KMC123" s="371"/>
      <c r="KMD123" s="371"/>
      <c r="KME123" s="371"/>
      <c r="KMF123" s="371"/>
      <c r="KMG123" s="371"/>
      <c r="KMH123" s="371"/>
      <c r="KMI123" s="371"/>
      <c r="KMJ123" s="371"/>
      <c r="KMK123" s="371"/>
      <c r="KML123" s="371"/>
      <c r="KMM123" s="371"/>
      <c r="KMN123" s="371"/>
      <c r="KMO123" s="371"/>
      <c r="KMP123" s="371"/>
      <c r="KMQ123" s="371"/>
      <c r="KMR123" s="371"/>
      <c r="KMS123" s="371"/>
      <c r="KMT123" s="371"/>
      <c r="KMU123" s="371"/>
      <c r="KMV123" s="371"/>
      <c r="KMW123" s="371"/>
      <c r="KMX123" s="371"/>
      <c r="KMY123" s="371"/>
      <c r="KMZ123" s="371"/>
      <c r="KNA123" s="371"/>
      <c r="KNB123" s="371"/>
      <c r="KNC123" s="371"/>
      <c r="KND123" s="371"/>
      <c r="KNE123" s="371"/>
      <c r="KNF123" s="371"/>
      <c r="KNG123" s="371"/>
      <c r="KNH123" s="371"/>
      <c r="KNI123" s="371"/>
      <c r="KNJ123" s="371"/>
      <c r="KNK123" s="371"/>
      <c r="KNL123" s="371"/>
      <c r="KNM123" s="371"/>
      <c r="KNN123" s="371"/>
      <c r="KNO123" s="371"/>
      <c r="KNP123" s="371"/>
      <c r="KNQ123" s="371"/>
      <c r="KNR123" s="371"/>
      <c r="KNS123" s="371"/>
      <c r="KNT123" s="371"/>
      <c r="KNU123" s="371"/>
      <c r="KNV123" s="371"/>
      <c r="KNW123" s="371"/>
      <c r="KNX123" s="371"/>
      <c r="KNY123" s="371"/>
      <c r="KNZ123" s="371"/>
      <c r="KOA123" s="371"/>
      <c r="KOB123" s="371"/>
      <c r="KOC123" s="371"/>
      <c r="KOD123" s="371"/>
      <c r="KOE123" s="371"/>
      <c r="KOF123" s="371"/>
      <c r="KOG123" s="371"/>
      <c r="KOH123" s="371"/>
      <c r="KOI123" s="371"/>
      <c r="KOJ123" s="371"/>
      <c r="KOK123" s="371"/>
      <c r="KOL123" s="371"/>
      <c r="KOM123" s="371"/>
      <c r="KON123" s="371"/>
      <c r="KOO123" s="371"/>
      <c r="KOP123" s="371"/>
      <c r="KOQ123" s="371"/>
      <c r="KOR123" s="371"/>
      <c r="KOS123" s="371"/>
      <c r="KOT123" s="371"/>
      <c r="KOU123" s="371"/>
      <c r="KOV123" s="371"/>
      <c r="KOW123" s="371"/>
      <c r="KOX123" s="371"/>
      <c r="KOY123" s="371"/>
      <c r="KOZ123" s="371"/>
      <c r="KPA123" s="371"/>
      <c r="KPB123" s="371"/>
      <c r="KPC123" s="371"/>
      <c r="KPD123" s="371"/>
      <c r="KPE123" s="371"/>
      <c r="KPF123" s="371"/>
      <c r="KPG123" s="371"/>
      <c r="KPH123" s="371"/>
      <c r="KPI123" s="371"/>
      <c r="KPJ123" s="371"/>
      <c r="KPK123" s="371"/>
      <c r="KPL123" s="371"/>
      <c r="KPM123" s="371"/>
      <c r="KPN123" s="371"/>
      <c r="KPO123" s="371"/>
      <c r="KPP123" s="371"/>
      <c r="KPQ123" s="371"/>
      <c r="KPR123" s="371"/>
      <c r="KPS123" s="371"/>
      <c r="KPT123" s="371"/>
      <c r="KPU123" s="371"/>
      <c r="KPV123" s="371"/>
      <c r="KPW123" s="371"/>
      <c r="KPX123" s="371"/>
      <c r="KPY123" s="371"/>
      <c r="KPZ123" s="371"/>
      <c r="KQA123" s="371"/>
      <c r="KQB123" s="371"/>
      <c r="KQC123" s="371"/>
      <c r="KQD123" s="371"/>
      <c r="KQE123" s="371"/>
      <c r="KQF123" s="371"/>
      <c r="KQG123" s="371"/>
      <c r="KQH123" s="371"/>
      <c r="KQI123" s="371"/>
      <c r="KQJ123" s="371"/>
      <c r="KQK123" s="371"/>
      <c r="KQL123" s="371"/>
      <c r="KQM123" s="371"/>
      <c r="KQN123" s="371"/>
      <c r="KQO123" s="371"/>
      <c r="KQP123" s="371"/>
      <c r="KQQ123" s="371"/>
      <c r="KQR123" s="371"/>
      <c r="KQS123" s="371"/>
      <c r="KQT123" s="371"/>
      <c r="KQU123" s="371"/>
      <c r="KQV123" s="371"/>
      <c r="KQW123" s="371"/>
      <c r="KQX123" s="371"/>
      <c r="KQY123" s="371"/>
      <c r="KQZ123" s="371"/>
      <c r="KRA123" s="371"/>
      <c r="KRB123" s="371"/>
      <c r="KRC123" s="371"/>
      <c r="KRD123" s="371"/>
      <c r="KRE123" s="371"/>
      <c r="KRF123" s="371"/>
      <c r="KRG123" s="371"/>
      <c r="KRH123" s="371"/>
      <c r="KRI123" s="371"/>
      <c r="KRJ123" s="371"/>
      <c r="KRK123" s="371"/>
      <c r="KRL123" s="371"/>
      <c r="KRM123" s="371"/>
      <c r="KRN123" s="371"/>
      <c r="KRO123" s="371"/>
      <c r="KRP123" s="371"/>
      <c r="KRQ123" s="371"/>
      <c r="KRR123" s="371"/>
      <c r="KRS123" s="371"/>
      <c r="KRT123" s="371"/>
      <c r="KRU123" s="371"/>
      <c r="KRV123" s="371"/>
      <c r="KRW123" s="371"/>
      <c r="KRX123" s="371"/>
      <c r="KRY123" s="371"/>
      <c r="KRZ123" s="371"/>
      <c r="KSA123" s="371"/>
      <c r="KSB123" s="371"/>
      <c r="KSC123" s="371"/>
      <c r="KSD123" s="371"/>
      <c r="KSE123" s="371"/>
      <c r="KSF123" s="371"/>
      <c r="KSG123" s="371"/>
      <c r="KSH123" s="371"/>
      <c r="KSI123" s="371"/>
      <c r="KSJ123" s="371"/>
      <c r="KSK123" s="371"/>
      <c r="KSL123" s="371"/>
      <c r="KSM123" s="371"/>
      <c r="KSN123" s="371"/>
      <c r="KSO123" s="371"/>
      <c r="KSP123" s="371"/>
      <c r="KSQ123" s="371"/>
      <c r="KSR123" s="371"/>
      <c r="KSS123" s="371"/>
      <c r="KST123" s="371"/>
      <c r="KSU123" s="371"/>
      <c r="KSV123" s="371"/>
      <c r="KSW123" s="371"/>
      <c r="KSX123" s="371"/>
      <c r="KSY123" s="371"/>
      <c r="KSZ123" s="371"/>
      <c r="KTA123" s="371"/>
      <c r="KTB123" s="371"/>
      <c r="KTC123" s="371"/>
      <c r="KTD123" s="371"/>
      <c r="KTE123" s="371"/>
      <c r="KTF123" s="371"/>
      <c r="KTG123" s="371"/>
      <c r="KTH123" s="371"/>
      <c r="KTI123" s="371"/>
      <c r="KTJ123" s="371"/>
      <c r="KTK123" s="371"/>
      <c r="KTL123" s="371"/>
      <c r="KTM123" s="371"/>
      <c r="KTN123" s="371"/>
      <c r="KTO123" s="371"/>
      <c r="KTP123" s="371"/>
      <c r="KTQ123" s="371"/>
      <c r="KTR123" s="371"/>
      <c r="KTS123" s="371"/>
      <c r="KTT123" s="371"/>
      <c r="KTU123" s="371"/>
      <c r="KTV123" s="371"/>
      <c r="KTW123" s="371"/>
      <c r="KTX123" s="371"/>
      <c r="KTY123" s="371"/>
      <c r="KTZ123" s="371"/>
      <c r="KUA123" s="371"/>
      <c r="KUB123" s="371"/>
      <c r="KUC123" s="371"/>
      <c r="KUD123" s="371"/>
      <c r="KUE123" s="371"/>
      <c r="KUF123" s="371"/>
      <c r="KUG123" s="371"/>
      <c r="KUH123" s="371"/>
      <c r="KUI123" s="371"/>
      <c r="KUJ123" s="371"/>
      <c r="KUK123" s="371"/>
      <c r="KUL123" s="371"/>
      <c r="KUM123" s="371"/>
      <c r="KUN123" s="371"/>
      <c r="KUO123" s="371"/>
      <c r="KUP123" s="371"/>
      <c r="KUQ123" s="371"/>
      <c r="KUR123" s="371"/>
      <c r="KUS123" s="371"/>
      <c r="KUT123" s="371"/>
      <c r="KUU123" s="371"/>
      <c r="KUV123" s="371"/>
      <c r="KUW123" s="371"/>
      <c r="KUX123" s="371"/>
      <c r="KUY123" s="371"/>
      <c r="KUZ123" s="371"/>
      <c r="KVA123" s="371"/>
      <c r="KVB123" s="371"/>
      <c r="KVC123" s="371"/>
      <c r="KVD123" s="371"/>
      <c r="KVE123" s="371"/>
      <c r="KVF123" s="371"/>
      <c r="KVG123" s="371"/>
      <c r="KVH123" s="371"/>
      <c r="KVI123" s="371"/>
      <c r="KVJ123" s="371"/>
      <c r="KVK123" s="371"/>
      <c r="KVL123" s="371"/>
      <c r="KVM123" s="371"/>
      <c r="KVN123" s="371"/>
      <c r="KVO123" s="371"/>
      <c r="KVP123" s="371"/>
      <c r="KVQ123" s="371"/>
      <c r="KVR123" s="371"/>
      <c r="KVS123" s="371"/>
      <c r="KVT123" s="371"/>
      <c r="KVU123" s="371"/>
      <c r="KVV123" s="371"/>
      <c r="KVW123" s="371"/>
      <c r="KVX123" s="371"/>
      <c r="KVY123" s="371"/>
      <c r="KVZ123" s="371"/>
      <c r="KWA123" s="371"/>
      <c r="KWB123" s="371"/>
      <c r="KWC123" s="371"/>
      <c r="KWD123" s="371"/>
      <c r="KWE123" s="371"/>
      <c r="KWF123" s="371"/>
      <c r="KWG123" s="371"/>
      <c r="KWH123" s="371"/>
      <c r="KWI123" s="371"/>
      <c r="KWJ123" s="371"/>
      <c r="KWK123" s="371"/>
      <c r="KWL123" s="371"/>
      <c r="KWM123" s="371"/>
      <c r="KWN123" s="371"/>
      <c r="KWO123" s="371"/>
      <c r="KWP123" s="371"/>
      <c r="KWQ123" s="371"/>
      <c r="KWR123" s="371"/>
      <c r="KWS123" s="371"/>
      <c r="KWT123" s="371"/>
      <c r="KWU123" s="371"/>
      <c r="KWV123" s="371"/>
      <c r="KWW123" s="371"/>
      <c r="KWX123" s="371"/>
      <c r="KWY123" s="371"/>
      <c r="KWZ123" s="371"/>
      <c r="KXA123" s="371"/>
      <c r="KXB123" s="371"/>
      <c r="KXC123" s="371"/>
      <c r="KXD123" s="371"/>
      <c r="KXE123" s="371"/>
      <c r="KXF123" s="371"/>
      <c r="KXG123" s="371"/>
      <c r="KXH123" s="371"/>
      <c r="KXI123" s="371"/>
      <c r="KXJ123" s="371"/>
      <c r="KXK123" s="371"/>
      <c r="KXL123" s="371"/>
      <c r="KXM123" s="371"/>
      <c r="KXN123" s="371"/>
      <c r="KXO123" s="371"/>
      <c r="KXP123" s="371"/>
      <c r="KXQ123" s="371"/>
      <c r="KXR123" s="371"/>
      <c r="KXS123" s="371"/>
      <c r="KXT123" s="371"/>
      <c r="KXU123" s="371"/>
      <c r="KXV123" s="371"/>
      <c r="KXW123" s="371"/>
      <c r="KXX123" s="371"/>
      <c r="KXY123" s="371"/>
      <c r="KXZ123" s="371"/>
      <c r="KYA123" s="371"/>
      <c r="KYB123" s="371"/>
      <c r="KYC123" s="371"/>
      <c r="KYD123" s="371"/>
      <c r="KYE123" s="371"/>
      <c r="KYF123" s="371"/>
      <c r="KYG123" s="371"/>
      <c r="KYH123" s="371"/>
      <c r="KYI123" s="371"/>
      <c r="KYJ123" s="371"/>
      <c r="KYK123" s="371"/>
      <c r="KYL123" s="371"/>
      <c r="KYM123" s="371"/>
      <c r="KYN123" s="371"/>
      <c r="KYO123" s="371"/>
      <c r="KYP123" s="371"/>
      <c r="KYQ123" s="371"/>
      <c r="KYR123" s="371"/>
      <c r="KYS123" s="371"/>
      <c r="KYT123" s="371"/>
      <c r="KYU123" s="371"/>
      <c r="KYV123" s="371"/>
      <c r="KYW123" s="371"/>
      <c r="KYX123" s="371"/>
      <c r="KYY123" s="371"/>
      <c r="KYZ123" s="371"/>
      <c r="KZA123" s="371"/>
      <c r="KZB123" s="371"/>
      <c r="KZC123" s="371"/>
      <c r="KZD123" s="371"/>
      <c r="KZE123" s="371"/>
      <c r="KZF123" s="371"/>
      <c r="KZG123" s="371"/>
      <c r="KZH123" s="371"/>
      <c r="KZI123" s="371"/>
      <c r="KZJ123" s="371"/>
      <c r="KZK123" s="371"/>
      <c r="KZL123" s="371"/>
      <c r="KZM123" s="371"/>
      <c r="KZN123" s="371"/>
      <c r="KZO123" s="371"/>
      <c r="KZP123" s="371"/>
      <c r="KZQ123" s="371"/>
      <c r="KZR123" s="371"/>
      <c r="KZS123" s="371"/>
      <c r="KZT123" s="371"/>
      <c r="KZU123" s="371"/>
      <c r="KZV123" s="371"/>
      <c r="KZW123" s="371"/>
      <c r="KZX123" s="371"/>
      <c r="KZY123" s="371"/>
      <c r="KZZ123" s="371"/>
      <c r="LAA123" s="371"/>
      <c r="LAB123" s="371"/>
      <c r="LAC123" s="371"/>
      <c r="LAD123" s="371"/>
      <c r="LAE123" s="371"/>
      <c r="LAF123" s="371"/>
      <c r="LAG123" s="371"/>
      <c r="LAH123" s="371"/>
      <c r="LAI123" s="371"/>
      <c r="LAJ123" s="371"/>
      <c r="LAK123" s="371"/>
      <c r="LAL123" s="371"/>
      <c r="LAM123" s="371"/>
      <c r="LAN123" s="371"/>
      <c r="LAO123" s="371"/>
      <c r="LAP123" s="371"/>
      <c r="LAQ123" s="371"/>
      <c r="LAR123" s="371"/>
      <c r="LAS123" s="371"/>
      <c r="LAT123" s="371"/>
      <c r="LAU123" s="371"/>
      <c r="LAV123" s="371"/>
      <c r="LAW123" s="371"/>
      <c r="LAX123" s="371"/>
      <c r="LAY123" s="371"/>
      <c r="LAZ123" s="371"/>
      <c r="LBA123" s="371"/>
      <c r="LBB123" s="371"/>
      <c r="LBC123" s="371"/>
      <c r="LBD123" s="371"/>
      <c r="LBE123" s="371"/>
      <c r="LBF123" s="371"/>
      <c r="LBG123" s="371"/>
      <c r="LBH123" s="371"/>
      <c r="LBI123" s="371"/>
      <c r="LBJ123" s="371"/>
      <c r="LBK123" s="371"/>
      <c r="LBL123" s="371"/>
      <c r="LBM123" s="371"/>
      <c r="LBN123" s="371"/>
      <c r="LBO123" s="371"/>
      <c r="LBP123" s="371"/>
      <c r="LBQ123" s="371"/>
      <c r="LBR123" s="371"/>
      <c r="LBS123" s="371"/>
      <c r="LBT123" s="371"/>
      <c r="LBU123" s="371"/>
      <c r="LBV123" s="371"/>
      <c r="LBW123" s="371"/>
      <c r="LBX123" s="371"/>
      <c r="LBY123" s="371"/>
      <c r="LBZ123" s="371"/>
      <c r="LCA123" s="371"/>
      <c r="LCB123" s="371"/>
      <c r="LCC123" s="371"/>
      <c r="LCD123" s="371"/>
      <c r="LCE123" s="371"/>
      <c r="LCF123" s="371"/>
      <c r="LCG123" s="371"/>
      <c r="LCH123" s="371"/>
      <c r="LCI123" s="371"/>
      <c r="LCJ123" s="371"/>
      <c r="LCK123" s="371"/>
      <c r="LCL123" s="371"/>
      <c r="LCM123" s="371"/>
      <c r="LCN123" s="371"/>
      <c r="LCO123" s="371"/>
      <c r="LCP123" s="371"/>
      <c r="LCQ123" s="371"/>
      <c r="LCR123" s="371"/>
      <c r="LCS123" s="371"/>
      <c r="LCT123" s="371"/>
      <c r="LCU123" s="371"/>
      <c r="LCV123" s="371"/>
      <c r="LCW123" s="371"/>
      <c r="LCX123" s="371"/>
      <c r="LCY123" s="371"/>
      <c r="LCZ123" s="371"/>
      <c r="LDA123" s="371"/>
      <c r="LDB123" s="371"/>
      <c r="LDC123" s="371"/>
      <c r="LDD123" s="371"/>
      <c r="LDE123" s="371"/>
      <c r="LDF123" s="371"/>
      <c r="LDG123" s="371"/>
      <c r="LDH123" s="371"/>
      <c r="LDI123" s="371"/>
      <c r="LDJ123" s="371"/>
      <c r="LDK123" s="371"/>
      <c r="LDL123" s="371"/>
      <c r="LDM123" s="371"/>
      <c r="LDN123" s="371"/>
      <c r="LDO123" s="371"/>
      <c r="LDP123" s="371"/>
      <c r="LDQ123" s="371"/>
      <c r="LDR123" s="371"/>
      <c r="LDS123" s="371"/>
      <c r="LDT123" s="371"/>
      <c r="LDU123" s="371"/>
      <c r="LDV123" s="371"/>
      <c r="LDW123" s="371"/>
      <c r="LDX123" s="371"/>
      <c r="LDY123" s="371"/>
      <c r="LDZ123" s="371"/>
      <c r="LEA123" s="371"/>
      <c r="LEB123" s="371"/>
      <c r="LEC123" s="371"/>
      <c r="LED123" s="371"/>
      <c r="LEE123" s="371"/>
      <c r="LEF123" s="371"/>
      <c r="LEG123" s="371"/>
      <c r="LEH123" s="371"/>
      <c r="LEI123" s="371"/>
      <c r="LEJ123" s="371"/>
      <c r="LEK123" s="371"/>
      <c r="LEL123" s="371"/>
      <c r="LEM123" s="371"/>
      <c r="LEN123" s="371"/>
      <c r="LEO123" s="371"/>
      <c r="LEP123" s="371"/>
      <c r="LEQ123" s="371"/>
      <c r="LER123" s="371"/>
      <c r="LES123" s="371"/>
      <c r="LET123" s="371"/>
      <c r="LEU123" s="371"/>
      <c r="LEV123" s="371"/>
      <c r="LEW123" s="371"/>
      <c r="LEX123" s="371"/>
      <c r="LEY123" s="371"/>
      <c r="LEZ123" s="371"/>
      <c r="LFA123" s="371"/>
      <c r="LFB123" s="371"/>
      <c r="LFC123" s="371"/>
      <c r="LFD123" s="371"/>
      <c r="LFE123" s="371"/>
      <c r="LFF123" s="371"/>
      <c r="LFG123" s="371"/>
      <c r="LFH123" s="371"/>
      <c r="LFI123" s="371"/>
      <c r="LFJ123" s="371"/>
      <c r="LFK123" s="371"/>
      <c r="LFL123" s="371"/>
      <c r="LFM123" s="371"/>
      <c r="LFN123" s="371"/>
      <c r="LFO123" s="371"/>
      <c r="LFP123" s="371"/>
      <c r="LFQ123" s="371"/>
      <c r="LFR123" s="371"/>
      <c r="LFS123" s="371"/>
      <c r="LFT123" s="371"/>
      <c r="LFU123" s="371"/>
      <c r="LFV123" s="371"/>
      <c r="LFW123" s="371"/>
      <c r="LFX123" s="371"/>
      <c r="LFY123" s="371"/>
      <c r="LFZ123" s="371"/>
      <c r="LGA123" s="371"/>
      <c r="LGB123" s="371"/>
      <c r="LGC123" s="371"/>
      <c r="LGD123" s="371"/>
      <c r="LGE123" s="371"/>
      <c r="LGF123" s="371"/>
      <c r="LGG123" s="371"/>
      <c r="LGH123" s="371"/>
      <c r="LGI123" s="371"/>
      <c r="LGJ123" s="371"/>
      <c r="LGK123" s="371"/>
      <c r="LGL123" s="371"/>
      <c r="LGM123" s="371"/>
      <c r="LGN123" s="371"/>
      <c r="LGO123" s="371"/>
      <c r="LGP123" s="371"/>
      <c r="LGQ123" s="371"/>
      <c r="LGR123" s="371"/>
      <c r="LGS123" s="371"/>
      <c r="LGT123" s="371"/>
      <c r="LGU123" s="371"/>
      <c r="LGV123" s="371"/>
      <c r="LGW123" s="371"/>
      <c r="LGX123" s="371"/>
      <c r="LGY123" s="371"/>
      <c r="LGZ123" s="371"/>
      <c r="LHA123" s="371"/>
      <c r="LHB123" s="371"/>
      <c r="LHC123" s="371"/>
      <c r="LHD123" s="371"/>
      <c r="LHE123" s="371"/>
      <c r="LHF123" s="371"/>
      <c r="LHG123" s="371"/>
      <c r="LHH123" s="371"/>
      <c r="LHI123" s="371"/>
      <c r="LHJ123" s="371"/>
      <c r="LHK123" s="371"/>
      <c r="LHL123" s="371"/>
      <c r="LHM123" s="371"/>
      <c r="LHN123" s="371"/>
      <c r="LHO123" s="371"/>
      <c r="LHP123" s="371"/>
      <c r="LHQ123" s="371"/>
      <c r="LHR123" s="371"/>
      <c r="LHS123" s="371"/>
      <c r="LHT123" s="371"/>
      <c r="LHU123" s="371"/>
      <c r="LHV123" s="371"/>
      <c r="LHW123" s="371"/>
      <c r="LHX123" s="371"/>
      <c r="LHY123" s="371"/>
      <c r="LHZ123" s="371"/>
      <c r="LIA123" s="371"/>
      <c r="LIB123" s="371"/>
      <c r="LIC123" s="371"/>
      <c r="LID123" s="371"/>
      <c r="LIE123" s="371"/>
      <c r="LIF123" s="371"/>
      <c r="LIG123" s="371"/>
      <c r="LIH123" s="371"/>
      <c r="LII123" s="371"/>
      <c r="LIJ123" s="371"/>
      <c r="LIK123" s="371"/>
      <c r="LIL123" s="371"/>
      <c r="LIM123" s="371"/>
      <c r="LIN123" s="371"/>
      <c r="LIO123" s="371"/>
      <c r="LIP123" s="371"/>
      <c r="LIQ123" s="371"/>
      <c r="LIR123" s="371"/>
      <c r="LIS123" s="371"/>
      <c r="LIT123" s="371"/>
      <c r="LIU123" s="371"/>
      <c r="LIV123" s="371"/>
      <c r="LIW123" s="371"/>
      <c r="LIX123" s="371"/>
      <c r="LIY123" s="371"/>
      <c r="LIZ123" s="371"/>
      <c r="LJA123" s="371"/>
      <c r="LJB123" s="371"/>
      <c r="LJC123" s="371"/>
      <c r="LJD123" s="371"/>
      <c r="LJE123" s="371"/>
      <c r="LJF123" s="371"/>
      <c r="LJG123" s="371"/>
      <c r="LJH123" s="371"/>
      <c r="LJI123" s="371"/>
      <c r="LJJ123" s="371"/>
      <c r="LJK123" s="371"/>
      <c r="LJL123" s="371"/>
      <c r="LJM123" s="371"/>
      <c r="LJN123" s="371"/>
      <c r="LJO123" s="371"/>
      <c r="LJP123" s="371"/>
      <c r="LJQ123" s="371"/>
      <c r="LJR123" s="371"/>
      <c r="LJS123" s="371"/>
      <c r="LJT123" s="371"/>
      <c r="LJU123" s="371"/>
      <c r="LJV123" s="371"/>
      <c r="LJW123" s="371"/>
      <c r="LJX123" s="371"/>
      <c r="LJY123" s="371"/>
      <c r="LJZ123" s="371"/>
      <c r="LKA123" s="371"/>
      <c r="LKB123" s="371"/>
      <c r="LKC123" s="371"/>
      <c r="LKD123" s="371"/>
      <c r="LKE123" s="371"/>
      <c r="LKF123" s="371"/>
      <c r="LKG123" s="371"/>
      <c r="LKH123" s="371"/>
      <c r="LKI123" s="371"/>
      <c r="LKJ123" s="371"/>
      <c r="LKK123" s="371"/>
      <c r="LKL123" s="371"/>
      <c r="LKM123" s="371"/>
      <c r="LKN123" s="371"/>
      <c r="LKO123" s="371"/>
      <c r="LKP123" s="371"/>
      <c r="LKQ123" s="371"/>
      <c r="LKR123" s="371"/>
      <c r="LKS123" s="371"/>
      <c r="LKT123" s="371"/>
      <c r="LKU123" s="371"/>
      <c r="LKV123" s="371"/>
      <c r="LKW123" s="371"/>
      <c r="LKX123" s="371"/>
      <c r="LKY123" s="371"/>
      <c r="LKZ123" s="371"/>
      <c r="LLA123" s="371"/>
      <c r="LLB123" s="371"/>
      <c r="LLC123" s="371"/>
      <c r="LLD123" s="371"/>
      <c r="LLE123" s="371"/>
      <c r="LLF123" s="371"/>
      <c r="LLG123" s="371"/>
      <c r="LLH123" s="371"/>
      <c r="LLI123" s="371"/>
      <c r="LLJ123" s="371"/>
      <c r="LLK123" s="371"/>
      <c r="LLL123" s="371"/>
      <c r="LLM123" s="371"/>
      <c r="LLN123" s="371"/>
      <c r="LLO123" s="371"/>
      <c r="LLP123" s="371"/>
      <c r="LLQ123" s="371"/>
      <c r="LLR123" s="371"/>
      <c r="LLS123" s="371"/>
      <c r="LLT123" s="371"/>
      <c r="LLU123" s="371"/>
      <c r="LLV123" s="371"/>
      <c r="LLW123" s="371"/>
      <c r="LLX123" s="371"/>
      <c r="LLY123" s="371"/>
      <c r="LLZ123" s="371"/>
      <c r="LMA123" s="371"/>
      <c r="LMB123" s="371"/>
      <c r="LMC123" s="371"/>
      <c r="LMD123" s="371"/>
      <c r="LME123" s="371"/>
      <c r="LMF123" s="371"/>
      <c r="LMG123" s="371"/>
      <c r="LMH123" s="371"/>
      <c r="LMI123" s="371"/>
      <c r="LMJ123" s="371"/>
      <c r="LMK123" s="371"/>
      <c r="LML123" s="371"/>
      <c r="LMM123" s="371"/>
      <c r="LMN123" s="371"/>
      <c r="LMO123" s="371"/>
      <c r="LMP123" s="371"/>
      <c r="LMQ123" s="371"/>
      <c r="LMR123" s="371"/>
      <c r="LMS123" s="371"/>
      <c r="LMT123" s="371"/>
      <c r="LMU123" s="371"/>
      <c r="LMV123" s="371"/>
      <c r="LMW123" s="371"/>
      <c r="LMX123" s="371"/>
      <c r="LMY123" s="371"/>
      <c r="LMZ123" s="371"/>
      <c r="LNA123" s="371"/>
      <c r="LNB123" s="371"/>
      <c r="LNC123" s="371"/>
      <c r="LND123" s="371"/>
      <c r="LNE123" s="371"/>
      <c r="LNF123" s="371"/>
      <c r="LNG123" s="371"/>
      <c r="LNH123" s="371"/>
      <c r="LNI123" s="371"/>
      <c r="LNJ123" s="371"/>
      <c r="LNK123" s="371"/>
      <c r="LNL123" s="371"/>
      <c r="LNM123" s="371"/>
      <c r="LNN123" s="371"/>
      <c r="LNO123" s="371"/>
      <c r="LNP123" s="371"/>
      <c r="LNQ123" s="371"/>
      <c r="LNR123" s="371"/>
      <c r="LNS123" s="371"/>
      <c r="LNT123" s="371"/>
      <c r="LNU123" s="371"/>
      <c r="LNV123" s="371"/>
      <c r="LNW123" s="371"/>
      <c r="LNX123" s="371"/>
      <c r="LNY123" s="371"/>
      <c r="LNZ123" s="371"/>
      <c r="LOA123" s="371"/>
      <c r="LOB123" s="371"/>
      <c r="LOC123" s="371"/>
      <c r="LOD123" s="371"/>
      <c r="LOE123" s="371"/>
      <c r="LOF123" s="371"/>
      <c r="LOG123" s="371"/>
      <c r="LOH123" s="371"/>
      <c r="LOI123" s="371"/>
      <c r="LOJ123" s="371"/>
      <c r="LOK123" s="371"/>
      <c r="LOL123" s="371"/>
      <c r="LOM123" s="371"/>
      <c r="LON123" s="371"/>
      <c r="LOO123" s="371"/>
      <c r="LOP123" s="371"/>
      <c r="LOQ123" s="371"/>
      <c r="LOR123" s="371"/>
      <c r="LOS123" s="371"/>
      <c r="LOT123" s="371"/>
      <c r="LOU123" s="371"/>
      <c r="LOV123" s="371"/>
      <c r="LOW123" s="371"/>
      <c r="LOX123" s="371"/>
      <c r="LOY123" s="371"/>
      <c r="LOZ123" s="371"/>
      <c r="LPA123" s="371"/>
      <c r="LPB123" s="371"/>
      <c r="LPC123" s="371"/>
      <c r="LPD123" s="371"/>
      <c r="LPE123" s="371"/>
      <c r="LPF123" s="371"/>
      <c r="LPG123" s="371"/>
      <c r="LPH123" s="371"/>
      <c r="LPI123" s="371"/>
      <c r="LPJ123" s="371"/>
      <c r="LPK123" s="371"/>
      <c r="LPL123" s="371"/>
      <c r="LPM123" s="371"/>
      <c r="LPN123" s="371"/>
      <c r="LPO123" s="371"/>
      <c r="LPP123" s="371"/>
      <c r="LPQ123" s="371"/>
      <c r="LPR123" s="371"/>
      <c r="LPS123" s="371"/>
      <c r="LPT123" s="371"/>
      <c r="LPU123" s="371"/>
      <c r="LPV123" s="371"/>
      <c r="LPW123" s="371"/>
      <c r="LPX123" s="371"/>
      <c r="LPY123" s="371"/>
      <c r="LPZ123" s="371"/>
      <c r="LQA123" s="371"/>
      <c r="LQB123" s="371"/>
      <c r="LQC123" s="371"/>
      <c r="LQD123" s="371"/>
      <c r="LQE123" s="371"/>
      <c r="LQF123" s="371"/>
      <c r="LQG123" s="371"/>
      <c r="LQH123" s="371"/>
      <c r="LQI123" s="371"/>
      <c r="LQJ123" s="371"/>
      <c r="LQK123" s="371"/>
      <c r="LQL123" s="371"/>
      <c r="LQM123" s="371"/>
      <c r="LQN123" s="371"/>
      <c r="LQO123" s="371"/>
      <c r="LQP123" s="371"/>
      <c r="LQQ123" s="371"/>
      <c r="LQR123" s="371"/>
      <c r="LQS123" s="371"/>
      <c r="LQT123" s="371"/>
      <c r="LQU123" s="371"/>
      <c r="LQV123" s="371"/>
      <c r="LQW123" s="371"/>
      <c r="LQX123" s="371"/>
      <c r="LQY123" s="371"/>
      <c r="LQZ123" s="371"/>
      <c r="LRA123" s="371"/>
      <c r="LRB123" s="371"/>
      <c r="LRC123" s="371"/>
      <c r="LRD123" s="371"/>
      <c r="LRE123" s="371"/>
      <c r="LRF123" s="371"/>
      <c r="LRG123" s="371"/>
      <c r="LRH123" s="371"/>
      <c r="LRI123" s="371"/>
      <c r="LRJ123" s="371"/>
      <c r="LRK123" s="371"/>
      <c r="LRL123" s="371"/>
      <c r="LRM123" s="371"/>
      <c r="LRN123" s="371"/>
      <c r="LRO123" s="371"/>
      <c r="LRP123" s="371"/>
      <c r="LRQ123" s="371"/>
      <c r="LRR123" s="371"/>
      <c r="LRS123" s="371"/>
      <c r="LRT123" s="371"/>
      <c r="LRU123" s="371"/>
      <c r="LRV123" s="371"/>
      <c r="LRW123" s="371"/>
      <c r="LRX123" s="371"/>
      <c r="LRY123" s="371"/>
      <c r="LRZ123" s="371"/>
      <c r="LSA123" s="371"/>
      <c r="LSB123" s="371"/>
      <c r="LSC123" s="371"/>
      <c r="LSD123" s="371"/>
      <c r="LSE123" s="371"/>
      <c r="LSF123" s="371"/>
      <c r="LSG123" s="371"/>
      <c r="LSH123" s="371"/>
      <c r="LSI123" s="371"/>
      <c r="LSJ123" s="371"/>
      <c r="LSK123" s="371"/>
      <c r="LSL123" s="371"/>
      <c r="LSM123" s="371"/>
      <c r="LSN123" s="371"/>
      <c r="LSO123" s="371"/>
      <c r="LSP123" s="371"/>
      <c r="LSQ123" s="371"/>
      <c r="LSR123" s="371"/>
      <c r="LSS123" s="371"/>
      <c r="LST123" s="371"/>
      <c r="LSU123" s="371"/>
      <c r="LSV123" s="371"/>
      <c r="LSW123" s="371"/>
      <c r="LSX123" s="371"/>
      <c r="LSY123" s="371"/>
      <c r="LSZ123" s="371"/>
      <c r="LTA123" s="371"/>
      <c r="LTB123" s="371"/>
      <c r="LTC123" s="371"/>
      <c r="LTD123" s="371"/>
      <c r="LTE123" s="371"/>
      <c r="LTF123" s="371"/>
      <c r="LTG123" s="371"/>
      <c r="LTH123" s="371"/>
      <c r="LTI123" s="371"/>
      <c r="LTJ123" s="371"/>
      <c r="LTK123" s="371"/>
      <c r="LTL123" s="371"/>
      <c r="LTM123" s="371"/>
      <c r="LTN123" s="371"/>
      <c r="LTO123" s="371"/>
      <c r="LTP123" s="371"/>
      <c r="LTQ123" s="371"/>
      <c r="LTR123" s="371"/>
      <c r="LTS123" s="371"/>
      <c r="LTT123" s="371"/>
      <c r="LTU123" s="371"/>
      <c r="LTV123" s="371"/>
      <c r="LTW123" s="371"/>
      <c r="LTX123" s="371"/>
      <c r="LTY123" s="371"/>
      <c r="LTZ123" s="371"/>
      <c r="LUA123" s="371"/>
      <c r="LUB123" s="371"/>
      <c r="LUC123" s="371"/>
      <c r="LUD123" s="371"/>
      <c r="LUE123" s="371"/>
      <c r="LUF123" s="371"/>
      <c r="LUG123" s="371"/>
      <c r="LUH123" s="371"/>
      <c r="LUI123" s="371"/>
      <c r="LUJ123" s="371"/>
      <c r="LUK123" s="371"/>
      <c r="LUL123" s="371"/>
      <c r="LUM123" s="371"/>
      <c r="LUN123" s="371"/>
      <c r="LUO123" s="371"/>
      <c r="LUP123" s="371"/>
      <c r="LUQ123" s="371"/>
      <c r="LUR123" s="371"/>
      <c r="LUS123" s="371"/>
      <c r="LUT123" s="371"/>
      <c r="LUU123" s="371"/>
      <c r="LUV123" s="371"/>
      <c r="LUW123" s="371"/>
      <c r="LUX123" s="371"/>
      <c r="LUY123" s="371"/>
      <c r="LUZ123" s="371"/>
      <c r="LVA123" s="371"/>
      <c r="LVB123" s="371"/>
      <c r="LVC123" s="371"/>
      <c r="LVD123" s="371"/>
      <c r="LVE123" s="371"/>
      <c r="LVF123" s="371"/>
      <c r="LVG123" s="371"/>
      <c r="LVH123" s="371"/>
      <c r="LVI123" s="371"/>
      <c r="LVJ123" s="371"/>
      <c r="LVK123" s="371"/>
      <c r="LVL123" s="371"/>
      <c r="LVM123" s="371"/>
      <c r="LVN123" s="371"/>
      <c r="LVO123" s="371"/>
      <c r="LVP123" s="371"/>
      <c r="LVQ123" s="371"/>
      <c r="LVR123" s="371"/>
      <c r="LVS123" s="371"/>
      <c r="LVT123" s="371"/>
      <c r="LVU123" s="371"/>
      <c r="LVV123" s="371"/>
      <c r="LVW123" s="371"/>
      <c r="LVX123" s="371"/>
      <c r="LVY123" s="371"/>
      <c r="LVZ123" s="371"/>
      <c r="LWA123" s="371"/>
      <c r="LWB123" s="371"/>
      <c r="LWC123" s="371"/>
      <c r="LWD123" s="371"/>
      <c r="LWE123" s="371"/>
      <c r="LWF123" s="371"/>
      <c r="LWG123" s="371"/>
      <c r="LWH123" s="371"/>
      <c r="LWI123" s="371"/>
      <c r="LWJ123" s="371"/>
      <c r="LWK123" s="371"/>
      <c r="LWL123" s="371"/>
      <c r="LWM123" s="371"/>
      <c r="LWN123" s="371"/>
      <c r="LWO123" s="371"/>
      <c r="LWP123" s="371"/>
      <c r="LWQ123" s="371"/>
      <c r="LWR123" s="371"/>
      <c r="LWS123" s="371"/>
      <c r="LWT123" s="371"/>
      <c r="LWU123" s="371"/>
      <c r="LWV123" s="371"/>
      <c r="LWW123" s="371"/>
      <c r="LWX123" s="371"/>
      <c r="LWY123" s="371"/>
      <c r="LWZ123" s="371"/>
      <c r="LXA123" s="371"/>
      <c r="LXB123" s="371"/>
      <c r="LXC123" s="371"/>
      <c r="LXD123" s="371"/>
      <c r="LXE123" s="371"/>
      <c r="LXF123" s="371"/>
      <c r="LXG123" s="371"/>
      <c r="LXH123" s="371"/>
      <c r="LXI123" s="371"/>
      <c r="LXJ123" s="371"/>
      <c r="LXK123" s="371"/>
      <c r="LXL123" s="371"/>
      <c r="LXM123" s="371"/>
      <c r="LXN123" s="371"/>
      <c r="LXO123" s="371"/>
      <c r="LXP123" s="371"/>
      <c r="LXQ123" s="371"/>
      <c r="LXR123" s="371"/>
      <c r="LXS123" s="371"/>
      <c r="LXT123" s="371"/>
      <c r="LXU123" s="371"/>
      <c r="LXV123" s="371"/>
      <c r="LXW123" s="371"/>
      <c r="LXX123" s="371"/>
      <c r="LXY123" s="371"/>
      <c r="LXZ123" s="371"/>
      <c r="LYA123" s="371"/>
      <c r="LYB123" s="371"/>
      <c r="LYC123" s="371"/>
      <c r="LYD123" s="371"/>
      <c r="LYE123" s="371"/>
      <c r="LYF123" s="371"/>
      <c r="LYG123" s="371"/>
      <c r="LYH123" s="371"/>
      <c r="LYI123" s="371"/>
      <c r="LYJ123" s="371"/>
      <c r="LYK123" s="371"/>
      <c r="LYL123" s="371"/>
      <c r="LYM123" s="371"/>
      <c r="LYN123" s="371"/>
      <c r="LYO123" s="371"/>
      <c r="LYP123" s="371"/>
      <c r="LYQ123" s="371"/>
      <c r="LYR123" s="371"/>
      <c r="LYS123" s="371"/>
      <c r="LYT123" s="371"/>
      <c r="LYU123" s="371"/>
      <c r="LYV123" s="371"/>
      <c r="LYW123" s="371"/>
      <c r="LYX123" s="371"/>
      <c r="LYY123" s="371"/>
      <c r="LYZ123" s="371"/>
      <c r="LZA123" s="371"/>
      <c r="LZB123" s="371"/>
      <c r="LZC123" s="371"/>
      <c r="LZD123" s="371"/>
      <c r="LZE123" s="371"/>
      <c r="LZF123" s="371"/>
      <c r="LZG123" s="371"/>
      <c r="LZH123" s="371"/>
      <c r="LZI123" s="371"/>
      <c r="LZJ123" s="371"/>
      <c r="LZK123" s="371"/>
      <c r="LZL123" s="371"/>
      <c r="LZM123" s="371"/>
      <c r="LZN123" s="371"/>
      <c r="LZO123" s="371"/>
      <c r="LZP123" s="371"/>
      <c r="LZQ123" s="371"/>
      <c r="LZR123" s="371"/>
      <c r="LZS123" s="371"/>
      <c r="LZT123" s="371"/>
      <c r="LZU123" s="371"/>
      <c r="LZV123" s="371"/>
      <c r="LZW123" s="371"/>
      <c r="LZX123" s="371"/>
      <c r="LZY123" s="371"/>
      <c r="LZZ123" s="371"/>
      <c r="MAA123" s="371"/>
      <c r="MAB123" s="371"/>
      <c r="MAC123" s="371"/>
      <c r="MAD123" s="371"/>
      <c r="MAE123" s="371"/>
      <c r="MAF123" s="371"/>
      <c r="MAG123" s="371"/>
      <c r="MAH123" s="371"/>
      <c r="MAI123" s="371"/>
      <c r="MAJ123" s="371"/>
      <c r="MAK123" s="371"/>
      <c r="MAL123" s="371"/>
      <c r="MAM123" s="371"/>
      <c r="MAN123" s="371"/>
      <c r="MAO123" s="371"/>
      <c r="MAP123" s="371"/>
      <c r="MAQ123" s="371"/>
      <c r="MAR123" s="371"/>
      <c r="MAS123" s="371"/>
      <c r="MAT123" s="371"/>
      <c r="MAU123" s="371"/>
      <c r="MAV123" s="371"/>
      <c r="MAW123" s="371"/>
      <c r="MAX123" s="371"/>
      <c r="MAY123" s="371"/>
      <c r="MAZ123" s="371"/>
      <c r="MBA123" s="371"/>
      <c r="MBB123" s="371"/>
      <c r="MBC123" s="371"/>
      <c r="MBD123" s="371"/>
      <c r="MBE123" s="371"/>
      <c r="MBF123" s="371"/>
      <c r="MBG123" s="371"/>
      <c r="MBH123" s="371"/>
      <c r="MBI123" s="371"/>
      <c r="MBJ123" s="371"/>
      <c r="MBK123" s="371"/>
      <c r="MBL123" s="371"/>
      <c r="MBM123" s="371"/>
      <c r="MBN123" s="371"/>
      <c r="MBO123" s="371"/>
      <c r="MBP123" s="371"/>
      <c r="MBQ123" s="371"/>
      <c r="MBR123" s="371"/>
      <c r="MBS123" s="371"/>
      <c r="MBT123" s="371"/>
      <c r="MBU123" s="371"/>
      <c r="MBV123" s="371"/>
      <c r="MBW123" s="371"/>
      <c r="MBX123" s="371"/>
      <c r="MBY123" s="371"/>
      <c r="MBZ123" s="371"/>
      <c r="MCA123" s="371"/>
      <c r="MCB123" s="371"/>
      <c r="MCC123" s="371"/>
      <c r="MCD123" s="371"/>
      <c r="MCE123" s="371"/>
      <c r="MCF123" s="371"/>
      <c r="MCG123" s="371"/>
      <c r="MCH123" s="371"/>
      <c r="MCI123" s="371"/>
      <c r="MCJ123" s="371"/>
      <c r="MCK123" s="371"/>
      <c r="MCL123" s="371"/>
      <c r="MCM123" s="371"/>
      <c r="MCN123" s="371"/>
      <c r="MCO123" s="371"/>
      <c r="MCP123" s="371"/>
      <c r="MCQ123" s="371"/>
      <c r="MCR123" s="371"/>
      <c r="MCS123" s="371"/>
      <c r="MCT123" s="371"/>
      <c r="MCU123" s="371"/>
      <c r="MCV123" s="371"/>
      <c r="MCW123" s="371"/>
      <c r="MCX123" s="371"/>
      <c r="MCY123" s="371"/>
      <c r="MCZ123" s="371"/>
      <c r="MDA123" s="371"/>
      <c r="MDB123" s="371"/>
      <c r="MDC123" s="371"/>
      <c r="MDD123" s="371"/>
      <c r="MDE123" s="371"/>
      <c r="MDF123" s="371"/>
      <c r="MDG123" s="371"/>
      <c r="MDH123" s="371"/>
      <c r="MDI123" s="371"/>
      <c r="MDJ123" s="371"/>
      <c r="MDK123" s="371"/>
      <c r="MDL123" s="371"/>
      <c r="MDM123" s="371"/>
      <c r="MDN123" s="371"/>
      <c r="MDO123" s="371"/>
      <c r="MDP123" s="371"/>
      <c r="MDQ123" s="371"/>
      <c r="MDR123" s="371"/>
      <c r="MDS123" s="371"/>
      <c r="MDT123" s="371"/>
      <c r="MDU123" s="371"/>
      <c r="MDV123" s="371"/>
      <c r="MDW123" s="371"/>
      <c r="MDX123" s="371"/>
      <c r="MDY123" s="371"/>
      <c r="MDZ123" s="371"/>
      <c r="MEA123" s="371"/>
      <c r="MEB123" s="371"/>
      <c r="MEC123" s="371"/>
      <c r="MED123" s="371"/>
      <c r="MEE123" s="371"/>
      <c r="MEF123" s="371"/>
      <c r="MEG123" s="371"/>
      <c r="MEH123" s="371"/>
      <c r="MEI123" s="371"/>
      <c r="MEJ123" s="371"/>
      <c r="MEK123" s="371"/>
      <c r="MEL123" s="371"/>
      <c r="MEM123" s="371"/>
      <c r="MEN123" s="371"/>
      <c r="MEO123" s="371"/>
      <c r="MEP123" s="371"/>
      <c r="MEQ123" s="371"/>
      <c r="MER123" s="371"/>
      <c r="MES123" s="371"/>
      <c r="MET123" s="371"/>
      <c r="MEU123" s="371"/>
      <c r="MEV123" s="371"/>
      <c r="MEW123" s="371"/>
      <c r="MEX123" s="371"/>
      <c r="MEY123" s="371"/>
      <c r="MEZ123" s="371"/>
      <c r="MFA123" s="371"/>
      <c r="MFB123" s="371"/>
      <c r="MFC123" s="371"/>
      <c r="MFD123" s="371"/>
      <c r="MFE123" s="371"/>
      <c r="MFF123" s="371"/>
      <c r="MFG123" s="371"/>
      <c r="MFH123" s="371"/>
      <c r="MFI123" s="371"/>
      <c r="MFJ123" s="371"/>
      <c r="MFK123" s="371"/>
      <c r="MFL123" s="371"/>
      <c r="MFM123" s="371"/>
      <c r="MFN123" s="371"/>
      <c r="MFO123" s="371"/>
      <c r="MFP123" s="371"/>
      <c r="MFQ123" s="371"/>
      <c r="MFR123" s="371"/>
      <c r="MFS123" s="371"/>
      <c r="MFT123" s="371"/>
      <c r="MFU123" s="371"/>
      <c r="MFV123" s="371"/>
      <c r="MFW123" s="371"/>
      <c r="MFX123" s="371"/>
      <c r="MFY123" s="371"/>
      <c r="MFZ123" s="371"/>
      <c r="MGA123" s="371"/>
      <c r="MGB123" s="371"/>
      <c r="MGC123" s="371"/>
      <c r="MGD123" s="371"/>
      <c r="MGE123" s="371"/>
      <c r="MGF123" s="371"/>
      <c r="MGG123" s="371"/>
      <c r="MGH123" s="371"/>
      <c r="MGI123" s="371"/>
      <c r="MGJ123" s="371"/>
      <c r="MGK123" s="371"/>
      <c r="MGL123" s="371"/>
      <c r="MGM123" s="371"/>
      <c r="MGN123" s="371"/>
      <c r="MGO123" s="371"/>
      <c r="MGP123" s="371"/>
      <c r="MGQ123" s="371"/>
      <c r="MGR123" s="371"/>
      <c r="MGS123" s="371"/>
      <c r="MGT123" s="371"/>
      <c r="MGU123" s="371"/>
      <c r="MGV123" s="371"/>
      <c r="MGW123" s="371"/>
      <c r="MGX123" s="371"/>
      <c r="MGY123" s="371"/>
      <c r="MGZ123" s="371"/>
      <c r="MHA123" s="371"/>
      <c r="MHB123" s="371"/>
      <c r="MHC123" s="371"/>
      <c r="MHD123" s="371"/>
      <c r="MHE123" s="371"/>
      <c r="MHF123" s="371"/>
      <c r="MHG123" s="371"/>
      <c r="MHH123" s="371"/>
      <c r="MHI123" s="371"/>
      <c r="MHJ123" s="371"/>
      <c r="MHK123" s="371"/>
      <c r="MHL123" s="371"/>
      <c r="MHM123" s="371"/>
      <c r="MHN123" s="371"/>
      <c r="MHO123" s="371"/>
      <c r="MHP123" s="371"/>
      <c r="MHQ123" s="371"/>
      <c r="MHR123" s="371"/>
      <c r="MHS123" s="371"/>
      <c r="MHT123" s="371"/>
      <c r="MHU123" s="371"/>
      <c r="MHV123" s="371"/>
      <c r="MHW123" s="371"/>
      <c r="MHX123" s="371"/>
      <c r="MHY123" s="371"/>
      <c r="MHZ123" s="371"/>
      <c r="MIA123" s="371"/>
      <c r="MIB123" s="371"/>
      <c r="MIC123" s="371"/>
      <c r="MID123" s="371"/>
      <c r="MIE123" s="371"/>
      <c r="MIF123" s="371"/>
      <c r="MIG123" s="371"/>
      <c r="MIH123" s="371"/>
      <c r="MII123" s="371"/>
      <c r="MIJ123" s="371"/>
      <c r="MIK123" s="371"/>
      <c r="MIL123" s="371"/>
      <c r="MIM123" s="371"/>
      <c r="MIN123" s="371"/>
      <c r="MIO123" s="371"/>
      <c r="MIP123" s="371"/>
      <c r="MIQ123" s="371"/>
      <c r="MIR123" s="371"/>
      <c r="MIS123" s="371"/>
      <c r="MIT123" s="371"/>
      <c r="MIU123" s="371"/>
      <c r="MIV123" s="371"/>
      <c r="MIW123" s="371"/>
      <c r="MIX123" s="371"/>
      <c r="MIY123" s="371"/>
      <c r="MIZ123" s="371"/>
      <c r="MJA123" s="371"/>
      <c r="MJB123" s="371"/>
      <c r="MJC123" s="371"/>
      <c r="MJD123" s="371"/>
      <c r="MJE123" s="371"/>
      <c r="MJF123" s="371"/>
      <c r="MJG123" s="371"/>
      <c r="MJH123" s="371"/>
      <c r="MJI123" s="371"/>
      <c r="MJJ123" s="371"/>
      <c r="MJK123" s="371"/>
      <c r="MJL123" s="371"/>
      <c r="MJM123" s="371"/>
      <c r="MJN123" s="371"/>
      <c r="MJO123" s="371"/>
      <c r="MJP123" s="371"/>
      <c r="MJQ123" s="371"/>
      <c r="MJR123" s="371"/>
      <c r="MJS123" s="371"/>
      <c r="MJT123" s="371"/>
      <c r="MJU123" s="371"/>
      <c r="MJV123" s="371"/>
      <c r="MJW123" s="371"/>
      <c r="MJX123" s="371"/>
      <c r="MJY123" s="371"/>
      <c r="MJZ123" s="371"/>
      <c r="MKA123" s="371"/>
      <c r="MKB123" s="371"/>
      <c r="MKC123" s="371"/>
      <c r="MKD123" s="371"/>
      <c r="MKE123" s="371"/>
      <c r="MKF123" s="371"/>
      <c r="MKG123" s="371"/>
      <c r="MKH123" s="371"/>
      <c r="MKI123" s="371"/>
      <c r="MKJ123" s="371"/>
      <c r="MKK123" s="371"/>
      <c r="MKL123" s="371"/>
      <c r="MKM123" s="371"/>
      <c r="MKN123" s="371"/>
      <c r="MKO123" s="371"/>
      <c r="MKP123" s="371"/>
      <c r="MKQ123" s="371"/>
      <c r="MKR123" s="371"/>
      <c r="MKS123" s="371"/>
      <c r="MKT123" s="371"/>
      <c r="MKU123" s="371"/>
      <c r="MKV123" s="371"/>
      <c r="MKW123" s="371"/>
      <c r="MKX123" s="371"/>
      <c r="MKY123" s="371"/>
      <c r="MKZ123" s="371"/>
      <c r="MLA123" s="371"/>
      <c r="MLB123" s="371"/>
      <c r="MLC123" s="371"/>
      <c r="MLD123" s="371"/>
      <c r="MLE123" s="371"/>
      <c r="MLF123" s="371"/>
      <c r="MLG123" s="371"/>
      <c r="MLH123" s="371"/>
      <c r="MLI123" s="371"/>
      <c r="MLJ123" s="371"/>
      <c r="MLK123" s="371"/>
      <c r="MLL123" s="371"/>
      <c r="MLM123" s="371"/>
      <c r="MLN123" s="371"/>
      <c r="MLO123" s="371"/>
      <c r="MLP123" s="371"/>
      <c r="MLQ123" s="371"/>
      <c r="MLR123" s="371"/>
      <c r="MLS123" s="371"/>
      <c r="MLT123" s="371"/>
      <c r="MLU123" s="371"/>
      <c r="MLV123" s="371"/>
      <c r="MLW123" s="371"/>
      <c r="MLX123" s="371"/>
      <c r="MLY123" s="371"/>
      <c r="MLZ123" s="371"/>
      <c r="MMA123" s="371"/>
      <c r="MMB123" s="371"/>
      <c r="MMC123" s="371"/>
      <c r="MMD123" s="371"/>
      <c r="MME123" s="371"/>
      <c r="MMF123" s="371"/>
      <c r="MMG123" s="371"/>
      <c r="MMH123" s="371"/>
      <c r="MMI123" s="371"/>
      <c r="MMJ123" s="371"/>
      <c r="MMK123" s="371"/>
      <c r="MML123" s="371"/>
      <c r="MMM123" s="371"/>
      <c r="MMN123" s="371"/>
      <c r="MMO123" s="371"/>
      <c r="MMP123" s="371"/>
      <c r="MMQ123" s="371"/>
      <c r="MMR123" s="371"/>
      <c r="MMS123" s="371"/>
      <c r="MMT123" s="371"/>
      <c r="MMU123" s="371"/>
      <c r="MMV123" s="371"/>
      <c r="MMW123" s="371"/>
      <c r="MMX123" s="371"/>
      <c r="MMY123" s="371"/>
      <c r="MMZ123" s="371"/>
      <c r="MNA123" s="371"/>
      <c r="MNB123" s="371"/>
      <c r="MNC123" s="371"/>
      <c r="MND123" s="371"/>
      <c r="MNE123" s="371"/>
      <c r="MNF123" s="371"/>
      <c r="MNG123" s="371"/>
      <c r="MNH123" s="371"/>
      <c r="MNI123" s="371"/>
      <c r="MNJ123" s="371"/>
      <c r="MNK123" s="371"/>
      <c r="MNL123" s="371"/>
      <c r="MNM123" s="371"/>
      <c r="MNN123" s="371"/>
      <c r="MNO123" s="371"/>
      <c r="MNP123" s="371"/>
      <c r="MNQ123" s="371"/>
      <c r="MNR123" s="371"/>
      <c r="MNS123" s="371"/>
      <c r="MNT123" s="371"/>
      <c r="MNU123" s="371"/>
      <c r="MNV123" s="371"/>
      <c r="MNW123" s="371"/>
      <c r="MNX123" s="371"/>
      <c r="MNY123" s="371"/>
      <c r="MNZ123" s="371"/>
      <c r="MOA123" s="371"/>
      <c r="MOB123" s="371"/>
      <c r="MOC123" s="371"/>
      <c r="MOD123" s="371"/>
      <c r="MOE123" s="371"/>
      <c r="MOF123" s="371"/>
      <c r="MOG123" s="371"/>
      <c r="MOH123" s="371"/>
      <c r="MOI123" s="371"/>
      <c r="MOJ123" s="371"/>
      <c r="MOK123" s="371"/>
      <c r="MOL123" s="371"/>
      <c r="MOM123" s="371"/>
      <c r="MON123" s="371"/>
      <c r="MOO123" s="371"/>
      <c r="MOP123" s="371"/>
      <c r="MOQ123" s="371"/>
      <c r="MOR123" s="371"/>
      <c r="MOS123" s="371"/>
      <c r="MOT123" s="371"/>
      <c r="MOU123" s="371"/>
      <c r="MOV123" s="371"/>
      <c r="MOW123" s="371"/>
      <c r="MOX123" s="371"/>
      <c r="MOY123" s="371"/>
      <c r="MOZ123" s="371"/>
      <c r="MPA123" s="371"/>
      <c r="MPB123" s="371"/>
      <c r="MPC123" s="371"/>
      <c r="MPD123" s="371"/>
      <c r="MPE123" s="371"/>
      <c r="MPF123" s="371"/>
      <c r="MPG123" s="371"/>
      <c r="MPH123" s="371"/>
      <c r="MPI123" s="371"/>
      <c r="MPJ123" s="371"/>
      <c r="MPK123" s="371"/>
      <c r="MPL123" s="371"/>
      <c r="MPM123" s="371"/>
      <c r="MPN123" s="371"/>
      <c r="MPO123" s="371"/>
      <c r="MPP123" s="371"/>
      <c r="MPQ123" s="371"/>
      <c r="MPR123" s="371"/>
      <c r="MPS123" s="371"/>
      <c r="MPT123" s="371"/>
      <c r="MPU123" s="371"/>
      <c r="MPV123" s="371"/>
      <c r="MPW123" s="371"/>
      <c r="MPX123" s="371"/>
      <c r="MPY123" s="371"/>
      <c r="MPZ123" s="371"/>
      <c r="MQA123" s="371"/>
      <c r="MQB123" s="371"/>
      <c r="MQC123" s="371"/>
      <c r="MQD123" s="371"/>
      <c r="MQE123" s="371"/>
      <c r="MQF123" s="371"/>
      <c r="MQG123" s="371"/>
      <c r="MQH123" s="371"/>
      <c r="MQI123" s="371"/>
      <c r="MQJ123" s="371"/>
      <c r="MQK123" s="371"/>
      <c r="MQL123" s="371"/>
      <c r="MQM123" s="371"/>
      <c r="MQN123" s="371"/>
      <c r="MQO123" s="371"/>
      <c r="MQP123" s="371"/>
      <c r="MQQ123" s="371"/>
      <c r="MQR123" s="371"/>
      <c r="MQS123" s="371"/>
      <c r="MQT123" s="371"/>
      <c r="MQU123" s="371"/>
      <c r="MQV123" s="371"/>
      <c r="MQW123" s="371"/>
      <c r="MQX123" s="371"/>
      <c r="MQY123" s="371"/>
      <c r="MQZ123" s="371"/>
      <c r="MRA123" s="371"/>
      <c r="MRB123" s="371"/>
      <c r="MRC123" s="371"/>
      <c r="MRD123" s="371"/>
      <c r="MRE123" s="371"/>
      <c r="MRF123" s="371"/>
      <c r="MRG123" s="371"/>
      <c r="MRH123" s="371"/>
      <c r="MRI123" s="371"/>
      <c r="MRJ123" s="371"/>
      <c r="MRK123" s="371"/>
      <c r="MRL123" s="371"/>
      <c r="MRM123" s="371"/>
      <c r="MRN123" s="371"/>
      <c r="MRO123" s="371"/>
      <c r="MRP123" s="371"/>
      <c r="MRQ123" s="371"/>
      <c r="MRR123" s="371"/>
      <c r="MRS123" s="371"/>
      <c r="MRT123" s="371"/>
      <c r="MRU123" s="371"/>
      <c r="MRV123" s="371"/>
      <c r="MRW123" s="371"/>
      <c r="MRX123" s="371"/>
      <c r="MRY123" s="371"/>
      <c r="MRZ123" s="371"/>
      <c r="MSA123" s="371"/>
      <c r="MSB123" s="371"/>
      <c r="MSC123" s="371"/>
      <c r="MSD123" s="371"/>
      <c r="MSE123" s="371"/>
      <c r="MSF123" s="371"/>
      <c r="MSG123" s="371"/>
      <c r="MSH123" s="371"/>
      <c r="MSI123" s="371"/>
      <c r="MSJ123" s="371"/>
      <c r="MSK123" s="371"/>
      <c r="MSL123" s="371"/>
      <c r="MSM123" s="371"/>
      <c r="MSN123" s="371"/>
      <c r="MSO123" s="371"/>
      <c r="MSP123" s="371"/>
      <c r="MSQ123" s="371"/>
      <c r="MSR123" s="371"/>
      <c r="MSS123" s="371"/>
      <c r="MST123" s="371"/>
      <c r="MSU123" s="371"/>
      <c r="MSV123" s="371"/>
      <c r="MSW123" s="371"/>
      <c r="MSX123" s="371"/>
      <c r="MSY123" s="371"/>
      <c r="MSZ123" s="371"/>
      <c r="MTA123" s="371"/>
      <c r="MTB123" s="371"/>
      <c r="MTC123" s="371"/>
      <c r="MTD123" s="371"/>
      <c r="MTE123" s="371"/>
      <c r="MTF123" s="371"/>
      <c r="MTG123" s="371"/>
      <c r="MTH123" s="371"/>
      <c r="MTI123" s="371"/>
      <c r="MTJ123" s="371"/>
      <c r="MTK123" s="371"/>
      <c r="MTL123" s="371"/>
      <c r="MTM123" s="371"/>
      <c r="MTN123" s="371"/>
      <c r="MTO123" s="371"/>
      <c r="MTP123" s="371"/>
      <c r="MTQ123" s="371"/>
      <c r="MTR123" s="371"/>
      <c r="MTS123" s="371"/>
      <c r="MTT123" s="371"/>
      <c r="MTU123" s="371"/>
      <c r="MTV123" s="371"/>
      <c r="MTW123" s="371"/>
      <c r="MTX123" s="371"/>
      <c r="MTY123" s="371"/>
      <c r="MTZ123" s="371"/>
      <c r="MUA123" s="371"/>
      <c r="MUB123" s="371"/>
      <c r="MUC123" s="371"/>
      <c r="MUD123" s="371"/>
      <c r="MUE123" s="371"/>
      <c r="MUF123" s="371"/>
      <c r="MUG123" s="371"/>
      <c r="MUH123" s="371"/>
      <c r="MUI123" s="371"/>
      <c r="MUJ123" s="371"/>
      <c r="MUK123" s="371"/>
      <c r="MUL123" s="371"/>
      <c r="MUM123" s="371"/>
      <c r="MUN123" s="371"/>
      <c r="MUO123" s="371"/>
      <c r="MUP123" s="371"/>
      <c r="MUQ123" s="371"/>
      <c r="MUR123" s="371"/>
      <c r="MUS123" s="371"/>
      <c r="MUT123" s="371"/>
      <c r="MUU123" s="371"/>
      <c r="MUV123" s="371"/>
      <c r="MUW123" s="371"/>
      <c r="MUX123" s="371"/>
      <c r="MUY123" s="371"/>
      <c r="MUZ123" s="371"/>
      <c r="MVA123" s="371"/>
      <c r="MVB123" s="371"/>
      <c r="MVC123" s="371"/>
      <c r="MVD123" s="371"/>
      <c r="MVE123" s="371"/>
      <c r="MVF123" s="371"/>
      <c r="MVG123" s="371"/>
      <c r="MVH123" s="371"/>
      <c r="MVI123" s="371"/>
      <c r="MVJ123" s="371"/>
      <c r="MVK123" s="371"/>
      <c r="MVL123" s="371"/>
      <c r="MVM123" s="371"/>
      <c r="MVN123" s="371"/>
      <c r="MVO123" s="371"/>
      <c r="MVP123" s="371"/>
      <c r="MVQ123" s="371"/>
      <c r="MVR123" s="371"/>
      <c r="MVS123" s="371"/>
      <c r="MVT123" s="371"/>
      <c r="MVU123" s="371"/>
      <c r="MVV123" s="371"/>
      <c r="MVW123" s="371"/>
      <c r="MVX123" s="371"/>
      <c r="MVY123" s="371"/>
      <c r="MVZ123" s="371"/>
      <c r="MWA123" s="371"/>
      <c r="MWB123" s="371"/>
      <c r="MWC123" s="371"/>
      <c r="MWD123" s="371"/>
      <c r="MWE123" s="371"/>
      <c r="MWF123" s="371"/>
      <c r="MWG123" s="371"/>
      <c r="MWH123" s="371"/>
      <c r="MWI123" s="371"/>
      <c r="MWJ123" s="371"/>
      <c r="MWK123" s="371"/>
      <c r="MWL123" s="371"/>
      <c r="MWM123" s="371"/>
      <c r="MWN123" s="371"/>
      <c r="MWO123" s="371"/>
      <c r="MWP123" s="371"/>
      <c r="MWQ123" s="371"/>
      <c r="MWR123" s="371"/>
      <c r="MWS123" s="371"/>
      <c r="MWT123" s="371"/>
      <c r="MWU123" s="371"/>
      <c r="MWV123" s="371"/>
      <c r="MWW123" s="371"/>
      <c r="MWX123" s="371"/>
      <c r="MWY123" s="371"/>
      <c r="MWZ123" s="371"/>
      <c r="MXA123" s="371"/>
      <c r="MXB123" s="371"/>
      <c r="MXC123" s="371"/>
      <c r="MXD123" s="371"/>
      <c r="MXE123" s="371"/>
      <c r="MXF123" s="371"/>
      <c r="MXG123" s="371"/>
      <c r="MXH123" s="371"/>
      <c r="MXI123" s="371"/>
      <c r="MXJ123" s="371"/>
      <c r="MXK123" s="371"/>
      <c r="MXL123" s="371"/>
      <c r="MXM123" s="371"/>
      <c r="MXN123" s="371"/>
      <c r="MXO123" s="371"/>
      <c r="MXP123" s="371"/>
      <c r="MXQ123" s="371"/>
      <c r="MXR123" s="371"/>
      <c r="MXS123" s="371"/>
      <c r="MXT123" s="371"/>
      <c r="MXU123" s="371"/>
      <c r="MXV123" s="371"/>
      <c r="MXW123" s="371"/>
      <c r="MXX123" s="371"/>
      <c r="MXY123" s="371"/>
      <c r="MXZ123" s="371"/>
      <c r="MYA123" s="371"/>
      <c r="MYB123" s="371"/>
      <c r="MYC123" s="371"/>
      <c r="MYD123" s="371"/>
      <c r="MYE123" s="371"/>
      <c r="MYF123" s="371"/>
      <c r="MYG123" s="371"/>
      <c r="MYH123" s="371"/>
      <c r="MYI123" s="371"/>
      <c r="MYJ123" s="371"/>
      <c r="MYK123" s="371"/>
      <c r="MYL123" s="371"/>
      <c r="MYM123" s="371"/>
      <c r="MYN123" s="371"/>
      <c r="MYO123" s="371"/>
      <c r="MYP123" s="371"/>
      <c r="MYQ123" s="371"/>
      <c r="MYR123" s="371"/>
      <c r="MYS123" s="371"/>
      <c r="MYT123" s="371"/>
      <c r="MYU123" s="371"/>
      <c r="MYV123" s="371"/>
      <c r="MYW123" s="371"/>
      <c r="MYX123" s="371"/>
      <c r="MYY123" s="371"/>
      <c r="MYZ123" s="371"/>
      <c r="MZA123" s="371"/>
      <c r="MZB123" s="371"/>
      <c r="MZC123" s="371"/>
      <c r="MZD123" s="371"/>
      <c r="MZE123" s="371"/>
      <c r="MZF123" s="371"/>
      <c r="MZG123" s="371"/>
      <c r="MZH123" s="371"/>
      <c r="MZI123" s="371"/>
      <c r="MZJ123" s="371"/>
      <c r="MZK123" s="371"/>
      <c r="MZL123" s="371"/>
      <c r="MZM123" s="371"/>
      <c r="MZN123" s="371"/>
      <c r="MZO123" s="371"/>
      <c r="MZP123" s="371"/>
      <c r="MZQ123" s="371"/>
      <c r="MZR123" s="371"/>
      <c r="MZS123" s="371"/>
      <c r="MZT123" s="371"/>
      <c r="MZU123" s="371"/>
      <c r="MZV123" s="371"/>
      <c r="MZW123" s="371"/>
      <c r="MZX123" s="371"/>
      <c r="MZY123" s="371"/>
      <c r="MZZ123" s="371"/>
      <c r="NAA123" s="371"/>
      <c r="NAB123" s="371"/>
      <c r="NAC123" s="371"/>
      <c r="NAD123" s="371"/>
      <c r="NAE123" s="371"/>
      <c r="NAF123" s="371"/>
      <c r="NAG123" s="371"/>
      <c r="NAH123" s="371"/>
      <c r="NAI123" s="371"/>
      <c r="NAJ123" s="371"/>
      <c r="NAK123" s="371"/>
      <c r="NAL123" s="371"/>
      <c r="NAM123" s="371"/>
      <c r="NAN123" s="371"/>
      <c r="NAO123" s="371"/>
      <c r="NAP123" s="371"/>
      <c r="NAQ123" s="371"/>
      <c r="NAR123" s="371"/>
      <c r="NAS123" s="371"/>
      <c r="NAT123" s="371"/>
      <c r="NAU123" s="371"/>
      <c r="NAV123" s="371"/>
      <c r="NAW123" s="371"/>
      <c r="NAX123" s="371"/>
      <c r="NAY123" s="371"/>
      <c r="NAZ123" s="371"/>
      <c r="NBA123" s="371"/>
      <c r="NBB123" s="371"/>
      <c r="NBC123" s="371"/>
      <c r="NBD123" s="371"/>
      <c r="NBE123" s="371"/>
      <c r="NBF123" s="371"/>
      <c r="NBG123" s="371"/>
      <c r="NBH123" s="371"/>
      <c r="NBI123" s="371"/>
      <c r="NBJ123" s="371"/>
      <c r="NBK123" s="371"/>
      <c r="NBL123" s="371"/>
      <c r="NBM123" s="371"/>
      <c r="NBN123" s="371"/>
      <c r="NBO123" s="371"/>
      <c r="NBP123" s="371"/>
      <c r="NBQ123" s="371"/>
      <c r="NBR123" s="371"/>
      <c r="NBS123" s="371"/>
      <c r="NBT123" s="371"/>
      <c r="NBU123" s="371"/>
      <c r="NBV123" s="371"/>
      <c r="NBW123" s="371"/>
      <c r="NBX123" s="371"/>
      <c r="NBY123" s="371"/>
      <c r="NBZ123" s="371"/>
      <c r="NCA123" s="371"/>
      <c r="NCB123" s="371"/>
      <c r="NCC123" s="371"/>
      <c r="NCD123" s="371"/>
      <c r="NCE123" s="371"/>
      <c r="NCF123" s="371"/>
      <c r="NCG123" s="371"/>
      <c r="NCH123" s="371"/>
      <c r="NCI123" s="371"/>
      <c r="NCJ123" s="371"/>
      <c r="NCK123" s="371"/>
      <c r="NCL123" s="371"/>
      <c r="NCM123" s="371"/>
      <c r="NCN123" s="371"/>
      <c r="NCO123" s="371"/>
      <c r="NCP123" s="371"/>
      <c r="NCQ123" s="371"/>
      <c r="NCR123" s="371"/>
      <c r="NCS123" s="371"/>
      <c r="NCT123" s="371"/>
      <c r="NCU123" s="371"/>
      <c r="NCV123" s="371"/>
      <c r="NCW123" s="371"/>
      <c r="NCX123" s="371"/>
      <c r="NCY123" s="371"/>
      <c r="NCZ123" s="371"/>
      <c r="NDA123" s="371"/>
      <c r="NDB123" s="371"/>
      <c r="NDC123" s="371"/>
      <c r="NDD123" s="371"/>
      <c r="NDE123" s="371"/>
      <c r="NDF123" s="371"/>
      <c r="NDG123" s="371"/>
      <c r="NDH123" s="371"/>
      <c r="NDI123" s="371"/>
      <c r="NDJ123" s="371"/>
      <c r="NDK123" s="371"/>
      <c r="NDL123" s="371"/>
      <c r="NDM123" s="371"/>
      <c r="NDN123" s="371"/>
      <c r="NDO123" s="371"/>
      <c r="NDP123" s="371"/>
      <c r="NDQ123" s="371"/>
      <c r="NDR123" s="371"/>
      <c r="NDS123" s="371"/>
      <c r="NDT123" s="371"/>
      <c r="NDU123" s="371"/>
      <c r="NDV123" s="371"/>
      <c r="NDW123" s="371"/>
      <c r="NDX123" s="371"/>
      <c r="NDY123" s="371"/>
      <c r="NDZ123" s="371"/>
      <c r="NEA123" s="371"/>
      <c r="NEB123" s="371"/>
      <c r="NEC123" s="371"/>
      <c r="NED123" s="371"/>
      <c r="NEE123" s="371"/>
      <c r="NEF123" s="371"/>
      <c r="NEG123" s="371"/>
      <c r="NEH123" s="371"/>
      <c r="NEI123" s="371"/>
      <c r="NEJ123" s="371"/>
      <c r="NEK123" s="371"/>
      <c r="NEL123" s="371"/>
      <c r="NEM123" s="371"/>
      <c r="NEN123" s="371"/>
      <c r="NEO123" s="371"/>
      <c r="NEP123" s="371"/>
      <c r="NEQ123" s="371"/>
      <c r="NER123" s="371"/>
      <c r="NES123" s="371"/>
      <c r="NET123" s="371"/>
      <c r="NEU123" s="371"/>
      <c r="NEV123" s="371"/>
      <c r="NEW123" s="371"/>
      <c r="NEX123" s="371"/>
      <c r="NEY123" s="371"/>
      <c r="NEZ123" s="371"/>
      <c r="NFA123" s="371"/>
      <c r="NFB123" s="371"/>
      <c r="NFC123" s="371"/>
      <c r="NFD123" s="371"/>
      <c r="NFE123" s="371"/>
      <c r="NFF123" s="371"/>
      <c r="NFG123" s="371"/>
      <c r="NFH123" s="371"/>
      <c r="NFI123" s="371"/>
      <c r="NFJ123" s="371"/>
      <c r="NFK123" s="371"/>
      <c r="NFL123" s="371"/>
      <c r="NFM123" s="371"/>
      <c r="NFN123" s="371"/>
      <c r="NFO123" s="371"/>
      <c r="NFP123" s="371"/>
      <c r="NFQ123" s="371"/>
      <c r="NFR123" s="371"/>
      <c r="NFS123" s="371"/>
      <c r="NFT123" s="371"/>
      <c r="NFU123" s="371"/>
      <c r="NFV123" s="371"/>
      <c r="NFW123" s="371"/>
      <c r="NFX123" s="371"/>
      <c r="NFY123" s="371"/>
      <c r="NFZ123" s="371"/>
      <c r="NGA123" s="371"/>
      <c r="NGB123" s="371"/>
      <c r="NGC123" s="371"/>
      <c r="NGD123" s="371"/>
      <c r="NGE123" s="371"/>
      <c r="NGF123" s="371"/>
      <c r="NGG123" s="371"/>
      <c r="NGH123" s="371"/>
      <c r="NGI123" s="371"/>
      <c r="NGJ123" s="371"/>
      <c r="NGK123" s="371"/>
      <c r="NGL123" s="371"/>
      <c r="NGM123" s="371"/>
      <c r="NGN123" s="371"/>
      <c r="NGO123" s="371"/>
      <c r="NGP123" s="371"/>
      <c r="NGQ123" s="371"/>
      <c r="NGR123" s="371"/>
      <c r="NGS123" s="371"/>
      <c r="NGT123" s="371"/>
      <c r="NGU123" s="371"/>
      <c r="NGV123" s="371"/>
      <c r="NGW123" s="371"/>
      <c r="NGX123" s="371"/>
      <c r="NGY123" s="371"/>
      <c r="NGZ123" s="371"/>
      <c r="NHA123" s="371"/>
      <c r="NHB123" s="371"/>
      <c r="NHC123" s="371"/>
      <c r="NHD123" s="371"/>
      <c r="NHE123" s="371"/>
      <c r="NHF123" s="371"/>
      <c r="NHG123" s="371"/>
      <c r="NHH123" s="371"/>
      <c r="NHI123" s="371"/>
      <c r="NHJ123" s="371"/>
      <c r="NHK123" s="371"/>
      <c r="NHL123" s="371"/>
      <c r="NHM123" s="371"/>
      <c r="NHN123" s="371"/>
      <c r="NHO123" s="371"/>
      <c r="NHP123" s="371"/>
      <c r="NHQ123" s="371"/>
      <c r="NHR123" s="371"/>
      <c r="NHS123" s="371"/>
      <c r="NHT123" s="371"/>
      <c r="NHU123" s="371"/>
      <c r="NHV123" s="371"/>
      <c r="NHW123" s="371"/>
      <c r="NHX123" s="371"/>
      <c r="NHY123" s="371"/>
      <c r="NHZ123" s="371"/>
      <c r="NIA123" s="371"/>
      <c r="NIB123" s="371"/>
      <c r="NIC123" s="371"/>
      <c r="NID123" s="371"/>
      <c r="NIE123" s="371"/>
      <c r="NIF123" s="371"/>
      <c r="NIG123" s="371"/>
      <c r="NIH123" s="371"/>
      <c r="NII123" s="371"/>
      <c r="NIJ123" s="371"/>
      <c r="NIK123" s="371"/>
      <c r="NIL123" s="371"/>
      <c r="NIM123" s="371"/>
      <c r="NIN123" s="371"/>
      <c r="NIO123" s="371"/>
      <c r="NIP123" s="371"/>
      <c r="NIQ123" s="371"/>
      <c r="NIR123" s="371"/>
      <c r="NIS123" s="371"/>
      <c r="NIT123" s="371"/>
      <c r="NIU123" s="371"/>
      <c r="NIV123" s="371"/>
      <c r="NIW123" s="371"/>
      <c r="NIX123" s="371"/>
      <c r="NIY123" s="371"/>
      <c r="NIZ123" s="371"/>
      <c r="NJA123" s="371"/>
      <c r="NJB123" s="371"/>
      <c r="NJC123" s="371"/>
      <c r="NJD123" s="371"/>
      <c r="NJE123" s="371"/>
      <c r="NJF123" s="371"/>
      <c r="NJG123" s="371"/>
      <c r="NJH123" s="371"/>
      <c r="NJI123" s="371"/>
      <c r="NJJ123" s="371"/>
      <c r="NJK123" s="371"/>
      <c r="NJL123" s="371"/>
      <c r="NJM123" s="371"/>
      <c r="NJN123" s="371"/>
      <c r="NJO123" s="371"/>
      <c r="NJP123" s="371"/>
      <c r="NJQ123" s="371"/>
      <c r="NJR123" s="371"/>
      <c r="NJS123" s="371"/>
      <c r="NJT123" s="371"/>
      <c r="NJU123" s="371"/>
      <c r="NJV123" s="371"/>
      <c r="NJW123" s="371"/>
      <c r="NJX123" s="371"/>
      <c r="NJY123" s="371"/>
      <c r="NJZ123" s="371"/>
      <c r="NKA123" s="371"/>
      <c r="NKB123" s="371"/>
      <c r="NKC123" s="371"/>
      <c r="NKD123" s="371"/>
      <c r="NKE123" s="371"/>
      <c r="NKF123" s="371"/>
      <c r="NKG123" s="371"/>
      <c r="NKH123" s="371"/>
      <c r="NKI123" s="371"/>
      <c r="NKJ123" s="371"/>
      <c r="NKK123" s="371"/>
      <c r="NKL123" s="371"/>
      <c r="NKM123" s="371"/>
      <c r="NKN123" s="371"/>
      <c r="NKO123" s="371"/>
      <c r="NKP123" s="371"/>
      <c r="NKQ123" s="371"/>
      <c r="NKR123" s="371"/>
      <c r="NKS123" s="371"/>
      <c r="NKT123" s="371"/>
      <c r="NKU123" s="371"/>
      <c r="NKV123" s="371"/>
      <c r="NKW123" s="371"/>
      <c r="NKX123" s="371"/>
      <c r="NKY123" s="371"/>
      <c r="NKZ123" s="371"/>
      <c r="NLA123" s="371"/>
      <c r="NLB123" s="371"/>
      <c r="NLC123" s="371"/>
      <c r="NLD123" s="371"/>
      <c r="NLE123" s="371"/>
      <c r="NLF123" s="371"/>
      <c r="NLG123" s="371"/>
      <c r="NLH123" s="371"/>
      <c r="NLI123" s="371"/>
      <c r="NLJ123" s="371"/>
      <c r="NLK123" s="371"/>
      <c r="NLL123" s="371"/>
      <c r="NLM123" s="371"/>
      <c r="NLN123" s="371"/>
      <c r="NLO123" s="371"/>
      <c r="NLP123" s="371"/>
      <c r="NLQ123" s="371"/>
      <c r="NLR123" s="371"/>
      <c r="NLS123" s="371"/>
      <c r="NLT123" s="371"/>
      <c r="NLU123" s="371"/>
      <c r="NLV123" s="371"/>
      <c r="NLW123" s="371"/>
      <c r="NLX123" s="371"/>
      <c r="NLY123" s="371"/>
      <c r="NLZ123" s="371"/>
      <c r="NMA123" s="371"/>
      <c r="NMB123" s="371"/>
      <c r="NMC123" s="371"/>
      <c r="NMD123" s="371"/>
      <c r="NME123" s="371"/>
      <c r="NMF123" s="371"/>
      <c r="NMG123" s="371"/>
      <c r="NMH123" s="371"/>
      <c r="NMI123" s="371"/>
      <c r="NMJ123" s="371"/>
      <c r="NMK123" s="371"/>
      <c r="NML123" s="371"/>
      <c r="NMM123" s="371"/>
      <c r="NMN123" s="371"/>
      <c r="NMO123" s="371"/>
      <c r="NMP123" s="371"/>
      <c r="NMQ123" s="371"/>
      <c r="NMR123" s="371"/>
      <c r="NMS123" s="371"/>
      <c r="NMT123" s="371"/>
      <c r="NMU123" s="371"/>
      <c r="NMV123" s="371"/>
      <c r="NMW123" s="371"/>
      <c r="NMX123" s="371"/>
      <c r="NMY123" s="371"/>
      <c r="NMZ123" s="371"/>
      <c r="NNA123" s="371"/>
      <c r="NNB123" s="371"/>
      <c r="NNC123" s="371"/>
      <c r="NND123" s="371"/>
      <c r="NNE123" s="371"/>
      <c r="NNF123" s="371"/>
      <c r="NNG123" s="371"/>
      <c r="NNH123" s="371"/>
      <c r="NNI123" s="371"/>
      <c r="NNJ123" s="371"/>
      <c r="NNK123" s="371"/>
      <c r="NNL123" s="371"/>
      <c r="NNM123" s="371"/>
      <c r="NNN123" s="371"/>
      <c r="NNO123" s="371"/>
      <c r="NNP123" s="371"/>
      <c r="NNQ123" s="371"/>
      <c r="NNR123" s="371"/>
      <c r="NNS123" s="371"/>
      <c r="NNT123" s="371"/>
      <c r="NNU123" s="371"/>
      <c r="NNV123" s="371"/>
      <c r="NNW123" s="371"/>
      <c r="NNX123" s="371"/>
      <c r="NNY123" s="371"/>
      <c r="NNZ123" s="371"/>
      <c r="NOA123" s="371"/>
      <c r="NOB123" s="371"/>
      <c r="NOC123" s="371"/>
      <c r="NOD123" s="371"/>
      <c r="NOE123" s="371"/>
      <c r="NOF123" s="371"/>
      <c r="NOG123" s="371"/>
      <c r="NOH123" s="371"/>
      <c r="NOI123" s="371"/>
      <c r="NOJ123" s="371"/>
      <c r="NOK123" s="371"/>
      <c r="NOL123" s="371"/>
      <c r="NOM123" s="371"/>
      <c r="NON123" s="371"/>
      <c r="NOO123" s="371"/>
      <c r="NOP123" s="371"/>
      <c r="NOQ123" s="371"/>
      <c r="NOR123" s="371"/>
      <c r="NOS123" s="371"/>
      <c r="NOT123" s="371"/>
      <c r="NOU123" s="371"/>
      <c r="NOV123" s="371"/>
      <c r="NOW123" s="371"/>
      <c r="NOX123" s="371"/>
      <c r="NOY123" s="371"/>
      <c r="NOZ123" s="371"/>
      <c r="NPA123" s="371"/>
      <c r="NPB123" s="371"/>
      <c r="NPC123" s="371"/>
      <c r="NPD123" s="371"/>
      <c r="NPE123" s="371"/>
      <c r="NPF123" s="371"/>
      <c r="NPG123" s="371"/>
      <c r="NPH123" s="371"/>
      <c r="NPI123" s="371"/>
      <c r="NPJ123" s="371"/>
      <c r="NPK123" s="371"/>
      <c r="NPL123" s="371"/>
      <c r="NPM123" s="371"/>
      <c r="NPN123" s="371"/>
      <c r="NPO123" s="371"/>
      <c r="NPP123" s="371"/>
      <c r="NPQ123" s="371"/>
      <c r="NPR123" s="371"/>
      <c r="NPS123" s="371"/>
      <c r="NPT123" s="371"/>
      <c r="NPU123" s="371"/>
      <c r="NPV123" s="371"/>
      <c r="NPW123" s="371"/>
      <c r="NPX123" s="371"/>
      <c r="NPY123" s="371"/>
      <c r="NPZ123" s="371"/>
      <c r="NQA123" s="371"/>
      <c r="NQB123" s="371"/>
      <c r="NQC123" s="371"/>
      <c r="NQD123" s="371"/>
      <c r="NQE123" s="371"/>
      <c r="NQF123" s="371"/>
      <c r="NQG123" s="371"/>
      <c r="NQH123" s="371"/>
      <c r="NQI123" s="371"/>
      <c r="NQJ123" s="371"/>
      <c r="NQK123" s="371"/>
      <c r="NQL123" s="371"/>
      <c r="NQM123" s="371"/>
      <c r="NQN123" s="371"/>
      <c r="NQO123" s="371"/>
      <c r="NQP123" s="371"/>
      <c r="NQQ123" s="371"/>
      <c r="NQR123" s="371"/>
      <c r="NQS123" s="371"/>
      <c r="NQT123" s="371"/>
      <c r="NQU123" s="371"/>
      <c r="NQV123" s="371"/>
      <c r="NQW123" s="371"/>
      <c r="NQX123" s="371"/>
      <c r="NQY123" s="371"/>
      <c r="NQZ123" s="371"/>
      <c r="NRA123" s="371"/>
      <c r="NRB123" s="371"/>
      <c r="NRC123" s="371"/>
      <c r="NRD123" s="371"/>
      <c r="NRE123" s="371"/>
      <c r="NRF123" s="371"/>
      <c r="NRG123" s="371"/>
      <c r="NRH123" s="371"/>
      <c r="NRI123" s="371"/>
      <c r="NRJ123" s="371"/>
      <c r="NRK123" s="371"/>
      <c r="NRL123" s="371"/>
      <c r="NRM123" s="371"/>
      <c r="NRN123" s="371"/>
      <c r="NRO123" s="371"/>
      <c r="NRP123" s="371"/>
      <c r="NRQ123" s="371"/>
      <c r="NRR123" s="371"/>
      <c r="NRS123" s="371"/>
      <c r="NRT123" s="371"/>
      <c r="NRU123" s="371"/>
      <c r="NRV123" s="371"/>
      <c r="NRW123" s="371"/>
      <c r="NRX123" s="371"/>
      <c r="NRY123" s="371"/>
      <c r="NRZ123" s="371"/>
      <c r="NSA123" s="371"/>
      <c r="NSB123" s="371"/>
      <c r="NSC123" s="371"/>
      <c r="NSD123" s="371"/>
      <c r="NSE123" s="371"/>
      <c r="NSF123" s="371"/>
      <c r="NSG123" s="371"/>
      <c r="NSH123" s="371"/>
      <c r="NSI123" s="371"/>
      <c r="NSJ123" s="371"/>
      <c r="NSK123" s="371"/>
      <c r="NSL123" s="371"/>
      <c r="NSM123" s="371"/>
      <c r="NSN123" s="371"/>
      <c r="NSO123" s="371"/>
      <c r="NSP123" s="371"/>
      <c r="NSQ123" s="371"/>
      <c r="NSR123" s="371"/>
      <c r="NSS123" s="371"/>
      <c r="NST123" s="371"/>
      <c r="NSU123" s="371"/>
      <c r="NSV123" s="371"/>
      <c r="NSW123" s="371"/>
      <c r="NSX123" s="371"/>
      <c r="NSY123" s="371"/>
      <c r="NSZ123" s="371"/>
      <c r="NTA123" s="371"/>
      <c r="NTB123" s="371"/>
      <c r="NTC123" s="371"/>
      <c r="NTD123" s="371"/>
      <c r="NTE123" s="371"/>
      <c r="NTF123" s="371"/>
      <c r="NTG123" s="371"/>
      <c r="NTH123" s="371"/>
      <c r="NTI123" s="371"/>
      <c r="NTJ123" s="371"/>
      <c r="NTK123" s="371"/>
      <c r="NTL123" s="371"/>
      <c r="NTM123" s="371"/>
      <c r="NTN123" s="371"/>
      <c r="NTO123" s="371"/>
      <c r="NTP123" s="371"/>
      <c r="NTQ123" s="371"/>
      <c r="NTR123" s="371"/>
      <c r="NTS123" s="371"/>
      <c r="NTT123" s="371"/>
      <c r="NTU123" s="371"/>
      <c r="NTV123" s="371"/>
      <c r="NTW123" s="371"/>
      <c r="NTX123" s="371"/>
      <c r="NTY123" s="371"/>
      <c r="NTZ123" s="371"/>
      <c r="NUA123" s="371"/>
      <c r="NUB123" s="371"/>
      <c r="NUC123" s="371"/>
      <c r="NUD123" s="371"/>
      <c r="NUE123" s="371"/>
      <c r="NUF123" s="371"/>
      <c r="NUG123" s="371"/>
      <c r="NUH123" s="371"/>
      <c r="NUI123" s="371"/>
      <c r="NUJ123" s="371"/>
      <c r="NUK123" s="371"/>
      <c r="NUL123" s="371"/>
      <c r="NUM123" s="371"/>
      <c r="NUN123" s="371"/>
      <c r="NUO123" s="371"/>
      <c r="NUP123" s="371"/>
      <c r="NUQ123" s="371"/>
      <c r="NUR123" s="371"/>
      <c r="NUS123" s="371"/>
      <c r="NUT123" s="371"/>
      <c r="NUU123" s="371"/>
      <c r="NUV123" s="371"/>
      <c r="NUW123" s="371"/>
      <c r="NUX123" s="371"/>
      <c r="NUY123" s="371"/>
      <c r="NUZ123" s="371"/>
      <c r="NVA123" s="371"/>
      <c r="NVB123" s="371"/>
      <c r="NVC123" s="371"/>
      <c r="NVD123" s="371"/>
      <c r="NVE123" s="371"/>
      <c r="NVF123" s="371"/>
      <c r="NVG123" s="371"/>
      <c r="NVH123" s="371"/>
      <c r="NVI123" s="371"/>
      <c r="NVJ123" s="371"/>
      <c r="NVK123" s="371"/>
      <c r="NVL123" s="371"/>
      <c r="NVM123" s="371"/>
      <c r="NVN123" s="371"/>
      <c r="NVO123" s="371"/>
      <c r="NVP123" s="371"/>
      <c r="NVQ123" s="371"/>
      <c r="NVR123" s="371"/>
      <c r="NVS123" s="371"/>
      <c r="NVT123" s="371"/>
      <c r="NVU123" s="371"/>
      <c r="NVV123" s="371"/>
      <c r="NVW123" s="371"/>
      <c r="NVX123" s="371"/>
      <c r="NVY123" s="371"/>
      <c r="NVZ123" s="371"/>
      <c r="NWA123" s="371"/>
      <c r="NWB123" s="371"/>
      <c r="NWC123" s="371"/>
      <c r="NWD123" s="371"/>
      <c r="NWE123" s="371"/>
      <c r="NWF123" s="371"/>
      <c r="NWG123" s="371"/>
      <c r="NWH123" s="371"/>
      <c r="NWI123" s="371"/>
      <c r="NWJ123" s="371"/>
      <c r="NWK123" s="371"/>
      <c r="NWL123" s="371"/>
      <c r="NWM123" s="371"/>
      <c r="NWN123" s="371"/>
      <c r="NWO123" s="371"/>
      <c r="NWP123" s="371"/>
      <c r="NWQ123" s="371"/>
      <c r="NWR123" s="371"/>
      <c r="NWS123" s="371"/>
      <c r="NWT123" s="371"/>
      <c r="NWU123" s="371"/>
      <c r="NWV123" s="371"/>
      <c r="NWW123" s="371"/>
      <c r="NWX123" s="371"/>
      <c r="NWY123" s="371"/>
      <c r="NWZ123" s="371"/>
      <c r="NXA123" s="371"/>
      <c r="NXB123" s="371"/>
      <c r="NXC123" s="371"/>
      <c r="NXD123" s="371"/>
      <c r="NXE123" s="371"/>
      <c r="NXF123" s="371"/>
      <c r="NXG123" s="371"/>
      <c r="NXH123" s="371"/>
      <c r="NXI123" s="371"/>
      <c r="NXJ123" s="371"/>
      <c r="NXK123" s="371"/>
      <c r="NXL123" s="371"/>
      <c r="NXM123" s="371"/>
      <c r="NXN123" s="371"/>
      <c r="NXO123" s="371"/>
      <c r="NXP123" s="371"/>
      <c r="NXQ123" s="371"/>
      <c r="NXR123" s="371"/>
      <c r="NXS123" s="371"/>
      <c r="NXT123" s="371"/>
      <c r="NXU123" s="371"/>
      <c r="NXV123" s="371"/>
      <c r="NXW123" s="371"/>
      <c r="NXX123" s="371"/>
      <c r="NXY123" s="371"/>
      <c r="NXZ123" s="371"/>
      <c r="NYA123" s="371"/>
      <c r="NYB123" s="371"/>
      <c r="NYC123" s="371"/>
      <c r="NYD123" s="371"/>
      <c r="NYE123" s="371"/>
      <c r="NYF123" s="371"/>
      <c r="NYG123" s="371"/>
      <c r="NYH123" s="371"/>
      <c r="NYI123" s="371"/>
      <c r="NYJ123" s="371"/>
      <c r="NYK123" s="371"/>
      <c r="NYL123" s="371"/>
      <c r="NYM123" s="371"/>
      <c r="NYN123" s="371"/>
      <c r="NYO123" s="371"/>
      <c r="NYP123" s="371"/>
      <c r="NYQ123" s="371"/>
      <c r="NYR123" s="371"/>
      <c r="NYS123" s="371"/>
      <c r="NYT123" s="371"/>
      <c r="NYU123" s="371"/>
      <c r="NYV123" s="371"/>
      <c r="NYW123" s="371"/>
      <c r="NYX123" s="371"/>
      <c r="NYY123" s="371"/>
      <c r="NYZ123" s="371"/>
      <c r="NZA123" s="371"/>
      <c r="NZB123" s="371"/>
      <c r="NZC123" s="371"/>
      <c r="NZD123" s="371"/>
      <c r="NZE123" s="371"/>
      <c r="NZF123" s="371"/>
      <c r="NZG123" s="371"/>
      <c r="NZH123" s="371"/>
      <c r="NZI123" s="371"/>
      <c r="NZJ123" s="371"/>
      <c r="NZK123" s="371"/>
      <c r="NZL123" s="371"/>
      <c r="NZM123" s="371"/>
      <c r="NZN123" s="371"/>
      <c r="NZO123" s="371"/>
      <c r="NZP123" s="371"/>
      <c r="NZQ123" s="371"/>
      <c r="NZR123" s="371"/>
      <c r="NZS123" s="371"/>
      <c r="NZT123" s="371"/>
      <c r="NZU123" s="371"/>
      <c r="NZV123" s="371"/>
      <c r="NZW123" s="371"/>
      <c r="NZX123" s="371"/>
      <c r="NZY123" s="371"/>
      <c r="NZZ123" s="371"/>
      <c r="OAA123" s="371"/>
      <c r="OAB123" s="371"/>
      <c r="OAC123" s="371"/>
      <c r="OAD123" s="371"/>
      <c r="OAE123" s="371"/>
      <c r="OAF123" s="371"/>
      <c r="OAG123" s="371"/>
      <c r="OAH123" s="371"/>
      <c r="OAI123" s="371"/>
      <c r="OAJ123" s="371"/>
      <c r="OAK123" s="371"/>
      <c r="OAL123" s="371"/>
      <c r="OAM123" s="371"/>
      <c r="OAN123" s="371"/>
      <c r="OAO123" s="371"/>
      <c r="OAP123" s="371"/>
      <c r="OAQ123" s="371"/>
      <c r="OAR123" s="371"/>
      <c r="OAS123" s="371"/>
      <c r="OAT123" s="371"/>
      <c r="OAU123" s="371"/>
      <c r="OAV123" s="371"/>
      <c r="OAW123" s="371"/>
      <c r="OAX123" s="371"/>
      <c r="OAY123" s="371"/>
      <c r="OAZ123" s="371"/>
      <c r="OBA123" s="371"/>
      <c r="OBB123" s="371"/>
      <c r="OBC123" s="371"/>
      <c r="OBD123" s="371"/>
      <c r="OBE123" s="371"/>
      <c r="OBF123" s="371"/>
      <c r="OBG123" s="371"/>
      <c r="OBH123" s="371"/>
      <c r="OBI123" s="371"/>
      <c r="OBJ123" s="371"/>
      <c r="OBK123" s="371"/>
      <c r="OBL123" s="371"/>
      <c r="OBM123" s="371"/>
      <c r="OBN123" s="371"/>
      <c r="OBO123" s="371"/>
      <c r="OBP123" s="371"/>
      <c r="OBQ123" s="371"/>
      <c r="OBR123" s="371"/>
      <c r="OBS123" s="371"/>
      <c r="OBT123" s="371"/>
      <c r="OBU123" s="371"/>
      <c r="OBV123" s="371"/>
      <c r="OBW123" s="371"/>
      <c r="OBX123" s="371"/>
      <c r="OBY123" s="371"/>
      <c r="OBZ123" s="371"/>
      <c r="OCA123" s="371"/>
      <c r="OCB123" s="371"/>
      <c r="OCC123" s="371"/>
      <c r="OCD123" s="371"/>
      <c r="OCE123" s="371"/>
      <c r="OCF123" s="371"/>
      <c r="OCG123" s="371"/>
      <c r="OCH123" s="371"/>
      <c r="OCI123" s="371"/>
      <c r="OCJ123" s="371"/>
      <c r="OCK123" s="371"/>
      <c r="OCL123" s="371"/>
      <c r="OCM123" s="371"/>
      <c r="OCN123" s="371"/>
      <c r="OCO123" s="371"/>
      <c r="OCP123" s="371"/>
      <c r="OCQ123" s="371"/>
      <c r="OCR123" s="371"/>
      <c r="OCS123" s="371"/>
      <c r="OCT123" s="371"/>
      <c r="OCU123" s="371"/>
      <c r="OCV123" s="371"/>
      <c r="OCW123" s="371"/>
      <c r="OCX123" s="371"/>
      <c r="OCY123" s="371"/>
      <c r="OCZ123" s="371"/>
      <c r="ODA123" s="371"/>
      <c r="ODB123" s="371"/>
      <c r="ODC123" s="371"/>
      <c r="ODD123" s="371"/>
      <c r="ODE123" s="371"/>
      <c r="ODF123" s="371"/>
      <c r="ODG123" s="371"/>
      <c r="ODH123" s="371"/>
      <c r="ODI123" s="371"/>
      <c r="ODJ123" s="371"/>
      <c r="ODK123" s="371"/>
      <c r="ODL123" s="371"/>
      <c r="ODM123" s="371"/>
      <c r="ODN123" s="371"/>
      <c r="ODO123" s="371"/>
      <c r="ODP123" s="371"/>
      <c r="ODQ123" s="371"/>
      <c r="ODR123" s="371"/>
      <c r="ODS123" s="371"/>
      <c r="ODT123" s="371"/>
      <c r="ODU123" s="371"/>
      <c r="ODV123" s="371"/>
      <c r="ODW123" s="371"/>
      <c r="ODX123" s="371"/>
      <c r="ODY123" s="371"/>
      <c r="ODZ123" s="371"/>
      <c r="OEA123" s="371"/>
      <c r="OEB123" s="371"/>
      <c r="OEC123" s="371"/>
      <c r="OED123" s="371"/>
      <c r="OEE123" s="371"/>
      <c r="OEF123" s="371"/>
      <c r="OEG123" s="371"/>
      <c r="OEH123" s="371"/>
      <c r="OEI123" s="371"/>
      <c r="OEJ123" s="371"/>
      <c r="OEK123" s="371"/>
      <c r="OEL123" s="371"/>
      <c r="OEM123" s="371"/>
      <c r="OEN123" s="371"/>
      <c r="OEO123" s="371"/>
      <c r="OEP123" s="371"/>
      <c r="OEQ123" s="371"/>
      <c r="OER123" s="371"/>
      <c r="OES123" s="371"/>
      <c r="OET123" s="371"/>
      <c r="OEU123" s="371"/>
      <c r="OEV123" s="371"/>
      <c r="OEW123" s="371"/>
      <c r="OEX123" s="371"/>
      <c r="OEY123" s="371"/>
      <c r="OEZ123" s="371"/>
      <c r="OFA123" s="371"/>
      <c r="OFB123" s="371"/>
      <c r="OFC123" s="371"/>
      <c r="OFD123" s="371"/>
      <c r="OFE123" s="371"/>
      <c r="OFF123" s="371"/>
      <c r="OFG123" s="371"/>
      <c r="OFH123" s="371"/>
      <c r="OFI123" s="371"/>
      <c r="OFJ123" s="371"/>
      <c r="OFK123" s="371"/>
      <c r="OFL123" s="371"/>
      <c r="OFM123" s="371"/>
      <c r="OFN123" s="371"/>
      <c r="OFO123" s="371"/>
      <c r="OFP123" s="371"/>
      <c r="OFQ123" s="371"/>
      <c r="OFR123" s="371"/>
      <c r="OFS123" s="371"/>
      <c r="OFT123" s="371"/>
      <c r="OFU123" s="371"/>
      <c r="OFV123" s="371"/>
      <c r="OFW123" s="371"/>
      <c r="OFX123" s="371"/>
      <c r="OFY123" s="371"/>
      <c r="OFZ123" s="371"/>
      <c r="OGA123" s="371"/>
      <c r="OGB123" s="371"/>
      <c r="OGC123" s="371"/>
      <c r="OGD123" s="371"/>
      <c r="OGE123" s="371"/>
      <c r="OGF123" s="371"/>
      <c r="OGG123" s="371"/>
      <c r="OGH123" s="371"/>
      <c r="OGI123" s="371"/>
      <c r="OGJ123" s="371"/>
      <c r="OGK123" s="371"/>
      <c r="OGL123" s="371"/>
      <c r="OGM123" s="371"/>
      <c r="OGN123" s="371"/>
      <c r="OGO123" s="371"/>
      <c r="OGP123" s="371"/>
      <c r="OGQ123" s="371"/>
      <c r="OGR123" s="371"/>
      <c r="OGS123" s="371"/>
      <c r="OGT123" s="371"/>
      <c r="OGU123" s="371"/>
      <c r="OGV123" s="371"/>
      <c r="OGW123" s="371"/>
      <c r="OGX123" s="371"/>
      <c r="OGY123" s="371"/>
      <c r="OGZ123" s="371"/>
      <c r="OHA123" s="371"/>
      <c r="OHB123" s="371"/>
      <c r="OHC123" s="371"/>
      <c r="OHD123" s="371"/>
      <c r="OHE123" s="371"/>
      <c r="OHF123" s="371"/>
      <c r="OHG123" s="371"/>
      <c r="OHH123" s="371"/>
      <c r="OHI123" s="371"/>
      <c r="OHJ123" s="371"/>
      <c r="OHK123" s="371"/>
      <c r="OHL123" s="371"/>
      <c r="OHM123" s="371"/>
      <c r="OHN123" s="371"/>
      <c r="OHO123" s="371"/>
      <c r="OHP123" s="371"/>
      <c r="OHQ123" s="371"/>
      <c r="OHR123" s="371"/>
      <c r="OHS123" s="371"/>
      <c r="OHT123" s="371"/>
      <c r="OHU123" s="371"/>
      <c r="OHV123" s="371"/>
      <c r="OHW123" s="371"/>
      <c r="OHX123" s="371"/>
      <c r="OHY123" s="371"/>
      <c r="OHZ123" s="371"/>
      <c r="OIA123" s="371"/>
      <c r="OIB123" s="371"/>
      <c r="OIC123" s="371"/>
      <c r="OID123" s="371"/>
      <c r="OIE123" s="371"/>
      <c r="OIF123" s="371"/>
      <c r="OIG123" s="371"/>
      <c r="OIH123" s="371"/>
      <c r="OII123" s="371"/>
      <c r="OIJ123" s="371"/>
      <c r="OIK123" s="371"/>
      <c r="OIL123" s="371"/>
      <c r="OIM123" s="371"/>
      <c r="OIN123" s="371"/>
      <c r="OIO123" s="371"/>
      <c r="OIP123" s="371"/>
      <c r="OIQ123" s="371"/>
      <c r="OIR123" s="371"/>
      <c r="OIS123" s="371"/>
      <c r="OIT123" s="371"/>
      <c r="OIU123" s="371"/>
      <c r="OIV123" s="371"/>
      <c r="OIW123" s="371"/>
      <c r="OIX123" s="371"/>
      <c r="OIY123" s="371"/>
      <c r="OIZ123" s="371"/>
      <c r="OJA123" s="371"/>
      <c r="OJB123" s="371"/>
      <c r="OJC123" s="371"/>
      <c r="OJD123" s="371"/>
      <c r="OJE123" s="371"/>
      <c r="OJF123" s="371"/>
      <c r="OJG123" s="371"/>
      <c r="OJH123" s="371"/>
      <c r="OJI123" s="371"/>
      <c r="OJJ123" s="371"/>
      <c r="OJK123" s="371"/>
      <c r="OJL123" s="371"/>
      <c r="OJM123" s="371"/>
      <c r="OJN123" s="371"/>
      <c r="OJO123" s="371"/>
      <c r="OJP123" s="371"/>
      <c r="OJQ123" s="371"/>
      <c r="OJR123" s="371"/>
      <c r="OJS123" s="371"/>
      <c r="OJT123" s="371"/>
      <c r="OJU123" s="371"/>
      <c r="OJV123" s="371"/>
      <c r="OJW123" s="371"/>
      <c r="OJX123" s="371"/>
      <c r="OJY123" s="371"/>
      <c r="OJZ123" s="371"/>
      <c r="OKA123" s="371"/>
      <c r="OKB123" s="371"/>
      <c r="OKC123" s="371"/>
      <c r="OKD123" s="371"/>
      <c r="OKE123" s="371"/>
      <c r="OKF123" s="371"/>
      <c r="OKG123" s="371"/>
      <c r="OKH123" s="371"/>
      <c r="OKI123" s="371"/>
      <c r="OKJ123" s="371"/>
      <c r="OKK123" s="371"/>
      <c r="OKL123" s="371"/>
      <c r="OKM123" s="371"/>
      <c r="OKN123" s="371"/>
      <c r="OKO123" s="371"/>
      <c r="OKP123" s="371"/>
      <c r="OKQ123" s="371"/>
      <c r="OKR123" s="371"/>
      <c r="OKS123" s="371"/>
      <c r="OKT123" s="371"/>
      <c r="OKU123" s="371"/>
      <c r="OKV123" s="371"/>
      <c r="OKW123" s="371"/>
      <c r="OKX123" s="371"/>
      <c r="OKY123" s="371"/>
      <c r="OKZ123" s="371"/>
      <c r="OLA123" s="371"/>
      <c r="OLB123" s="371"/>
      <c r="OLC123" s="371"/>
      <c r="OLD123" s="371"/>
      <c r="OLE123" s="371"/>
      <c r="OLF123" s="371"/>
      <c r="OLG123" s="371"/>
      <c r="OLH123" s="371"/>
      <c r="OLI123" s="371"/>
      <c r="OLJ123" s="371"/>
      <c r="OLK123" s="371"/>
      <c r="OLL123" s="371"/>
      <c r="OLM123" s="371"/>
      <c r="OLN123" s="371"/>
      <c r="OLO123" s="371"/>
      <c r="OLP123" s="371"/>
      <c r="OLQ123" s="371"/>
      <c r="OLR123" s="371"/>
      <c r="OLS123" s="371"/>
      <c r="OLT123" s="371"/>
      <c r="OLU123" s="371"/>
      <c r="OLV123" s="371"/>
      <c r="OLW123" s="371"/>
      <c r="OLX123" s="371"/>
      <c r="OLY123" s="371"/>
      <c r="OLZ123" s="371"/>
      <c r="OMA123" s="371"/>
      <c r="OMB123" s="371"/>
      <c r="OMC123" s="371"/>
      <c r="OMD123" s="371"/>
      <c r="OME123" s="371"/>
      <c r="OMF123" s="371"/>
      <c r="OMG123" s="371"/>
      <c r="OMH123" s="371"/>
      <c r="OMI123" s="371"/>
      <c r="OMJ123" s="371"/>
      <c r="OMK123" s="371"/>
      <c r="OML123" s="371"/>
      <c r="OMM123" s="371"/>
      <c r="OMN123" s="371"/>
      <c r="OMO123" s="371"/>
      <c r="OMP123" s="371"/>
      <c r="OMQ123" s="371"/>
      <c r="OMR123" s="371"/>
      <c r="OMS123" s="371"/>
      <c r="OMT123" s="371"/>
      <c r="OMU123" s="371"/>
      <c r="OMV123" s="371"/>
      <c r="OMW123" s="371"/>
      <c r="OMX123" s="371"/>
      <c r="OMY123" s="371"/>
      <c r="OMZ123" s="371"/>
      <c r="ONA123" s="371"/>
      <c r="ONB123" s="371"/>
      <c r="ONC123" s="371"/>
      <c r="OND123" s="371"/>
      <c r="ONE123" s="371"/>
      <c r="ONF123" s="371"/>
      <c r="ONG123" s="371"/>
      <c r="ONH123" s="371"/>
      <c r="ONI123" s="371"/>
      <c r="ONJ123" s="371"/>
      <c r="ONK123" s="371"/>
      <c r="ONL123" s="371"/>
      <c r="ONM123" s="371"/>
      <c r="ONN123" s="371"/>
      <c r="ONO123" s="371"/>
      <c r="ONP123" s="371"/>
      <c r="ONQ123" s="371"/>
      <c r="ONR123" s="371"/>
      <c r="ONS123" s="371"/>
      <c r="ONT123" s="371"/>
      <c r="ONU123" s="371"/>
      <c r="ONV123" s="371"/>
      <c r="ONW123" s="371"/>
      <c r="ONX123" s="371"/>
      <c r="ONY123" s="371"/>
      <c r="ONZ123" s="371"/>
      <c r="OOA123" s="371"/>
      <c r="OOB123" s="371"/>
      <c r="OOC123" s="371"/>
      <c r="OOD123" s="371"/>
      <c r="OOE123" s="371"/>
      <c r="OOF123" s="371"/>
      <c r="OOG123" s="371"/>
      <c r="OOH123" s="371"/>
      <c r="OOI123" s="371"/>
      <c r="OOJ123" s="371"/>
      <c r="OOK123" s="371"/>
      <c r="OOL123" s="371"/>
      <c r="OOM123" s="371"/>
      <c r="OON123" s="371"/>
      <c r="OOO123" s="371"/>
      <c r="OOP123" s="371"/>
      <c r="OOQ123" s="371"/>
      <c r="OOR123" s="371"/>
      <c r="OOS123" s="371"/>
      <c r="OOT123" s="371"/>
      <c r="OOU123" s="371"/>
      <c r="OOV123" s="371"/>
      <c r="OOW123" s="371"/>
      <c r="OOX123" s="371"/>
      <c r="OOY123" s="371"/>
      <c r="OOZ123" s="371"/>
      <c r="OPA123" s="371"/>
      <c r="OPB123" s="371"/>
      <c r="OPC123" s="371"/>
      <c r="OPD123" s="371"/>
      <c r="OPE123" s="371"/>
      <c r="OPF123" s="371"/>
      <c r="OPG123" s="371"/>
      <c r="OPH123" s="371"/>
      <c r="OPI123" s="371"/>
      <c r="OPJ123" s="371"/>
      <c r="OPK123" s="371"/>
      <c r="OPL123" s="371"/>
      <c r="OPM123" s="371"/>
      <c r="OPN123" s="371"/>
      <c r="OPO123" s="371"/>
      <c r="OPP123" s="371"/>
      <c r="OPQ123" s="371"/>
      <c r="OPR123" s="371"/>
      <c r="OPS123" s="371"/>
      <c r="OPT123" s="371"/>
      <c r="OPU123" s="371"/>
      <c r="OPV123" s="371"/>
      <c r="OPW123" s="371"/>
      <c r="OPX123" s="371"/>
      <c r="OPY123" s="371"/>
      <c r="OPZ123" s="371"/>
      <c r="OQA123" s="371"/>
      <c r="OQB123" s="371"/>
      <c r="OQC123" s="371"/>
      <c r="OQD123" s="371"/>
      <c r="OQE123" s="371"/>
      <c r="OQF123" s="371"/>
      <c r="OQG123" s="371"/>
      <c r="OQH123" s="371"/>
      <c r="OQI123" s="371"/>
      <c r="OQJ123" s="371"/>
      <c r="OQK123" s="371"/>
      <c r="OQL123" s="371"/>
      <c r="OQM123" s="371"/>
      <c r="OQN123" s="371"/>
      <c r="OQO123" s="371"/>
      <c r="OQP123" s="371"/>
      <c r="OQQ123" s="371"/>
      <c r="OQR123" s="371"/>
      <c r="OQS123" s="371"/>
      <c r="OQT123" s="371"/>
      <c r="OQU123" s="371"/>
      <c r="OQV123" s="371"/>
      <c r="OQW123" s="371"/>
      <c r="OQX123" s="371"/>
      <c r="OQY123" s="371"/>
      <c r="OQZ123" s="371"/>
      <c r="ORA123" s="371"/>
      <c r="ORB123" s="371"/>
      <c r="ORC123" s="371"/>
      <c r="ORD123" s="371"/>
      <c r="ORE123" s="371"/>
      <c r="ORF123" s="371"/>
      <c r="ORG123" s="371"/>
      <c r="ORH123" s="371"/>
      <c r="ORI123" s="371"/>
      <c r="ORJ123" s="371"/>
      <c r="ORK123" s="371"/>
      <c r="ORL123" s="371"/>
      <c r="ORM123" s="371"/>
      <c r="ORN123" s="371"/>
      <c r="ORO123" s="371"/>
      <c r="ORP123" s="371"/>
      <c r="ORQ123" s="371"/>
      <c r="ORR123" s="371"/>
      <c r="ORS123" s="371"/>
      <c r="ORT123" s="371"/>
      <c r="ORU123" s="371"/>
      <c r="ORV123" s="371"/>
      <c r="ORW123" s="371"/>
      <c r="ORX123" s="371"/>
      <c r="ORY123" s="371"/>
      <c r="ORZ123" s="371"/>
      <c r="OSA123" s="371"/>
      <c r="OSB123" s="371"/>
      <c r="OSC123" s="371"/>
      <c r="OSD123" s="371"/>
      <c r="OSE123" s="371"/>
      <c r="OSF123" s="371"/>
      <c r="OSG123" s="371"/>
      <c r="OSH123" s="371"/>
      <c r="OSI123" s="371"/>
      <c r="OSJ123" s="371"/>
      <c r="OSK123" s="371"/>
      <c r="OSL123" s="371"/>
      <c r="OSM123" s="371"/>
      <c r="OSN123" s="371"/>
      <c r="OSO123" s="371"/>
      <c r="OSP123" s="371"/>
      <c r="OSQ123" s="371"/>
      <c r="OSR123" s="371"/>
      <c r="OSS123" s="371"/>
      <c r="OST123" s="371"/>
      <c r="OSU123" s="371"/>
      <c r="OSV123" s="371"/>
      <c r="OSW123" s="371"/>
      <c r="OSX123" s="371"/>
      <c r="OSY123" s="371"/>
      <c r="OSZ123" s="371"/>
      <c r="OTA123" s="371"/>
      <c r="OTB123" s="371"/>
      <c r="OTC123" s="371"/>
      <c r="OTD123" s="371"/>
      <c r="OTE123" s="371"/>
      <c r="OTF123" s="371"/>
      <c r="OTG123" s="371"/>
      <c r="OTH123" s="371"/>
      <c r="OTI123" s="371"/>
      <c r="OTJ123" s="371"/>
      <c r="OTK123" s="371"/>
      <c r="OTL123" s="371"/>
      <c r="OTM123" s="371"/>
      <c r="OTN123" s="371"/>
      <c r="OTO123" s="371"/>
      <c r="OTP123" s="371"/>
      <c r="OTQ123" s="371"/>
      <c r="OTR123" s="371"/>
      <c r="OTS123" s="371"/>
      <c r="OTT123" s="371"/>
      <c r="OTU123" s="371"/>
      <c r="OTV123" s="371"/>
      <c r="OTW123" s="371"/>
      <c r="OTX123" s="371"/>
      <c r="OTY123" s="371"/>
      <c r="OTZ123" s="371"/>
      <c r="OUA123" s="371"/>
      <c r="OUB123" s="371"/>
      <c r="OUC123" s="371"/>
      <c r="OUD123" s="371"/>
      <c r="OUE123" s="371"/>
      <c r="OUF123" s="371"/>
      <c r="OUG123" s="371"/>
      <c r="OUH123" s="371"/>
      <c r="OUI123" s="371"/>
      <c r="OUJ123" s="371"/>
      <c r="OUK123" s="371"/>
      <c r="OUL123" s="371"/>
      <c r="OUM123" s="371"/>
      <c r="OUN123" s="371"/>
      <c r="OUO123" s="371"/>
      <c r="OUP123" s="371"/>
      <c r="OUQ123" s="371"/>
      <c r="OUR123" s="371"/>
      <c r="OUS123" s="371"/>
      <c r="OUT123" s="371"/>
      <c r="OUU123" s="371"/>
      <c r="OUV123" s="371"/>
      <c r="OUW123" s="371"/>
      <c r="OUX123" s="371"/>
      <c r="OUY123" s="371"/>
      <c r="OUZ123" s="371"/>
      <c r="OVA123" s="371"/>
      <c r="OVB123" s="371"/>
      <c r="OVC123" s="371"/>
      <c r="OVD123" s="371"/>
      <c r="OVE123" s="371"/>
      <c r="OVF123" s="371"/>
      <c r="OVG123" s="371"/>
      <c r="OVH123" s="371"/>
      <c r="OVI123" s="371"/>
      <c r="OVJ123" s="371"/>
      <c r="OVK123" s="371"/>
      <c r="OVL123" s="371"/>
      <c r="OVM123" s="371"/>
      <c r="OVN123" s="371"/>
      <c r="OVO123" s="371"/>
      <c r="OVP123" s="371"/>
      <c r="OVQ123" s="371"/>
      <c r="OVR123" s="371"/>
      <c r="OVS123" s="371"/>
      <c r="OVT123" s="371"/>
      <c r="OVU123" s="371"/>
      <c r="OVV123" s="371"/>
      <c r="OVW123" s="371"/>
      <c r="OVX123" s="371"/>
      <c r="OVY123" s="371"/>
      <c r="OVZ123" s="371"/>
      <c r="OWA123" s="371"/>
      <c r="OWB123" s="371"/>
      <c r="OWC123" s="371"/>
      <c r="OWD123" s="371"/>
      <c r="OWE123" s="371"/>
      <c r="OWF123" s="371"/>
      <c r="OWG123" s="371"/>
      <c r="OWH123" s="371"/>
      <c r="OWI123" s="371"/>
      <c r="OWJ123" s="371"/>
      <c r="OWK123" s="371"/>
      <c r="OWL123" s="371"/>
      <c r="OWM123" s="371"/>
      <c r="OWN123" s="371"/>
      <c r="OWO123" s="371"/>
      <c r="OWP123" s="371"/>
      <c r="OWQ123" s="371"/>
      <c r="OWR123" s="371"/>
      <c r="OWS123" s="371"/>
      <c r="OWT123" s="371"/>
      <c r="OWU123" s="371"/>
      <c r="OWV123" s="371"/>
      <c r="OWW123" s="371"/>
      <c r="OWX123" s="371"/>
      <c r="OWY123" s="371"/>
      <c r="OWZ123" s="371"/>
      <c r="OXA123" s="371"/>
      <c r="OXB123" s="371"/>
      <c r="OXC123" s="371"/>
      <c r="OXD123" s="371"/>
      <c r="OXE123" s="371"/>
      <c r="OXF123" s="371"/>
      <c r="OXG123" s="371"/>
      <c r="OXH123" s="371"/>
      <c r="OXI123" s="371"/>
      <c r="OXJ123" s="371"/>
      <c r="OXK123" s="371"/>
      <c r="OXL123" s="371"/>
      <c r="OXM123" s="371"/>
      <c r="OXN123" s="371"/>
      <c r="OXO123" s="371"/>
      <c r="OXP123" s="371"/>
      <c r="OXQ123" s="371"/>
      <c r="OXR123" s="371"/>
      <c r="OXS123" s="371"/>
      <c r="OXT123" s="371"/>
      <c r="OXU123" s="371"/>
      <c r="OXV123" s="371"/>
      <c r="OXW123" s="371"/>
      <c r="OXX123" s="371"/>
      <c r="OXY123" s="371"/>
      <c r="OXZ123" s="371"/>
      <c r="OYA123" s="371"/>
      <c r="OYB123" s="371"/>
      <c r="OYC123" s="371"/>
      <c r="OYD123" s="371"/>
      <c r="OYE123" s="371"/>
      <c r="OYF123" s="371"/>
      <c r="OYG123" s="371"/>
      <c r="OYH123" s="371"/>
      <c r="OYI123" s="371"/>
      <c r="OYJ123" s="371"/>
      <c r="OYK123" s="371"/>
      <c r="OYL123" s="371"/>
      <c r="OYM123" s="371"/>
      <c r="OYN123" s="371"/>
      <c r="OYO123" s="371"/>
      <c r="OYP123" s="371"/>
      <c r="OYQ123" s="371"/>
      <c r="OYR123" s="371"/>
      <c r="OYS123" s="371"/>
      <c r="OYT123" s="371"/>
      <c r="OYU123" s="371"/>
      <c r="OYV123" s="371"/>
      <c r="OYW123" s="371"/>
      <c r="OYX123" s="371"/>
      <c r="OYY123" s="371"/>
      <c r="OYZ123" s="371"/>
      <c r="OZA123" s="371"/>
      <c r="OZB123" s="371"/>
      <c r="OZC123" s="371"/>
      <c r="OZD123" s="371"/>
      <c r="OZE123" s="371"/>
      <c r="OZF123" s="371"/>
      <c r="OZG123" s="371"/>
      <c r="OZH123" s="371"/>
      <c r="OZI123" s="371"/>
      <c r="OZJ123" s="371"/>
      <c r="OZK123" s="371"/>
      <c r="OZL123" s="371"/>
      <c r="OZM123" s="371"/>
      <c r="OZN123" s="371"/>
      <c r="OZO123" s="371"/>
      <c r="OZP123" s="371"/>
      <c r="OZQ123" s="371"/>
      <c r="OZR123" s="371"/>
      <c r="OZS123" s="371"/>
      <c r="OZT123" s="371"/>
      <c r="OZU123" s="371"/>
      <c r="OZV123" s="371"/>
      <c r="OZW123" s="371"/>
      <c r="OZX123" s="371"/>
      <c r="OZY123" s="371"/>
      <c r="OZZ123" s="371"/>
      <c r="PAA123" s="371"/>
      <c r="PAB123" s="371"/>
      <c r="PAC123" s="371"/>
      <c r="PAD123" s="371"/>
      <c r="PAE123" s="371"/>
      <c r="PAF123" s="371"/>
      <c r="PAG123" s="371"/>
      <c r="PAH123" s="371"/>
      <c r="PAI123" s="371"/>
      <c r="PAJ123" s="371"/>
      <c r="PAK123" s="371"/>
      <c r="PAL123" s="371"/>
      <c r="PAM123" s="371"/>
      <c r="PAN123" s="371"/>
      <c r="PAO123" s="371"/>
      <c r="PAP123" s="371"/>
      <c r="PAQ123" s="371"/>
      <c r="PAR123" s="371"/>
      <c r="PAS123" s="371"/>
      <c r="PAT123" s="371"/>
      <c r="PAU123" s="371"/>
      <c r="PAV123" s="371"/>
      <c r="PAW123" s="371"/>
      <c r="PAX123" s="371"/>
      <c r="PAY123" s="371"/>
      <c r="PAZ123" s="371"/>
      <c r="PBA123" s="371"/>
      <c r="PBB123" s="371"/>
      <c r="PBC123" s="371"/>
      <c r="PBD123" s="371"/>
      <c r="PBE123" s="371"/>
      <c r="PBF123" s="371"/>
      <c r="PBG123" s="371"/>
      <c r="PBH123" s="371"/>
      <c r="PBI123" s="371"/>
      <c r="PBJ123" s="371"/>
      <c r="PBK123" s="371"/>
      <c r="PBL123" s="371"/>
      <c r="PBM123" s="371"/>
      <c r="PBN123" s="371"/>
      <c r="PBO123" s="371"/>
      <c r="PBP123" s="371"/>
      <c r="PBQ123" s="371"/>
      <c r="PBR123" s="371"/>
      <c r="PBS123" s="371"/>
      <c r="PBT123" s="371"/>
      <c r="PBU123" s="371"/>
      <c r="PBV123" s="371"/>
      <c r="PBW123" s="371"/>
      <c r="PBX123" s="371"/>
      <c r="PBY123" s="371"/>
      <c r="PBZ123" s="371"/>
      <c r="PCA123" s="371"/>
      <c r="PCB123" s="371"/>
      <c r="PCC123" s="371"/>
      <c r="PCD123" s="371"/>
      <c r="PCE123" s="371"/>
      <c r="PCF123" s="371"/>
      <c r="PCG123" s="371"/>
      <c r="PCH123" s="371"/>
      <c r="PCI123" s="371"/>
      <c r="PCJ123" s="371"/>
      <c r="PCK123" s="371"/>
      <c r="PCL123" s="371"/>
      <c r="PCM123" s="371"/>
      <c r="PCN123" s="371"/>
      <c r="PCO123" s="371"/>
      <c r="PCP123" s="371"/>
      <c r="PCQ123" s="371"/>
      <c r="PCR123" s="371"/>
      <c r="PCS123" s="371"/>
      <c r="PCT123" s="371"/>
      <c r="PCU123" s="371"/>
      <c r="PCV123" s="371"/>
      <c r="PCW123" s="371"/>
      <c r="PCX123" s="371"/>
      <c r="PCY123" s="371"/>
      <c r="PCZ123" s="371"/>
      <c r="PDA123" s="371"/>
      <c r="PDB123" s="371"/>
      <c r="PDC123" s="371"/>
      <c r="PDD123" s="371"/>
      <c r="PDE123" s="371"/>
      <c r="PDF123" s="371"/>
      <c r="PDG123" s="371"/>
      <c r="PDH123" s="371"/>
      <c r="PDI123" s="371"/>
      <c r="PDJ123" s="371"/>
      <c r="PDK123" s="371"/>
      <c r="PDL123" s="371"/>
      <c r="PDM123" s="371"/>
      <c r="PDN123" s="371"/>
      <c r="PDO123" s="371"/>
      <c r="PDP123" s="371"/>
      <c r="PDQ123" s="371"/>
      <c r="PDR123" s="371"/>
      <c r="PDS123" s="371"/>
      <c r="PDT123" s="371"/>
      <c r="PDU123" s="371"/>
      <c r="PDV123" s="371"/>
      <c r="PDW123" s="371"/>
      <c r="PDX123" s="371"/>
      <c r="PDY123" s="371"/>
      <c r="PDZ123" s="371"/>
      <c r="PEA123" s="371"/>
      <c r="PEB123" s="371"/>
      <c r="PEC123" s="371"/>
      <c r="PED123" s="371"/>
      <c r="PEE123" s="371"/>
      <c r="PEF123" s="371"/>
      <c r="PEG123" s="371"/>
      <c r="PEH123" s="371"/>
      <c r="PEI123" s="371"/>
      <c r="PEJ123" s="371"/>
      <c r="PEK123" s="371"/>
      <c r="PEL123" s="371"/>
      <c r="PEM123" s="371"/>
      <c r="PEN123" s="371"/>
      <c r="PEO123" s="371"/>
      <c r="PEP123" s="371"/>
      <c r="PEQ123" s="371"/>
      <c r="PER123" s="371"/>
      <c r="PES123" s="371"/>
      <c r="PET123" s="371"/>
      <c r="PEU123" s="371"/>
      <c r="PEV123" s="371"/>
      <c r="PEW123" s="371"/>
      <c r="PEX123" s="371"/>
      <c r="PEY123" s="371"/>
      <c r="PEZ123" s="371"/>
      <c r="PFA123" s="371"/>
      <c r="PFB123" s="371"/>
      <c r="PFC123" s="371"/>
      <c r="PFD123" s="371"/>
      <c r="PFE123" s="371"/>
      <c r="PFF123" s="371"/>
      <c r="PFG123" s="371"/>
      <c r="PFH123" s="371"/>
      <c r="PFI123" s="371"/>
      <c r="PFJ123" s="371"/>
      <c r="PFK123" s="371"/>
      <c r="PFL123" s="371"/>
      <c r="PFM123" s="371"/>
      <c r="PFN123" s="371"/>
      <c r="PFO123" s="371"/>
      <c r="PFP123" s="371"/>
      <c r="PFQ123" s="371"/>
      <c r="PFR123" s="371"/>
      <c r="PFS123" s="371"/>
      <c r="PFT123" s="371"/>
      <c r="PFU123" s="371"/>
      <c r="PFV123" s="371"/>
      <c r="PFW123" s="371"/>
      <c r="PFX123" s="371"/>
      <c r="PFY123" s="371"/>
      <c r="PFZ123" s="371"/>
      <c r="PGA123" s="371"/>
      <c r="PGB123" s="371"/>
      <c r="PGC123" s="371"/>
      <c r="PGD123" s="371"/>
      <c r="PGE123" s="371"/>
      <c r="PGF123" s="371"/>
      <c r="PGG123" s="371"/>
      <c r="PGH123" s="371"/>
      <c r="PGI123" s="371"/>
      <c r="PGJ123" s="371"/>
      <c r="PGK123" s="371"/>
      <c r="PGL123" s="371"/>
      <c r="PGM123" s="371"/>
      <c r="PGN123" s="371"/>
      <c r="PGO123" s="371"/>
      <c r="PGP123" s="371"/>
      <c r="PGQ123" s="371"/>
      <c r="PGR123" s="371"/>
      <c r="PGS123" s="371"/>
      <c r="PGT123" s="371"/>
      <c r="PGU123" s="371"/>
      <c r="PGV123" s="371"/>
      <c r="PGW123" s="371"/>
      <c r="PGX123" s="371"/>
      <c r="PGY123" s="371"/>
      <c r="PGZ123" s="371"/>
      <c r="PHA123" s="371"/>
      <c r="PHB123" s="371"/>
      <c r="PHC123" s="371"/>
      <c r="PHD123" s="371"/>
      <c r="PHE123" s="371"/>
      <c r="PHF123" s="371"/>
      <c r="PHG123" s="371"/>
      <c r="PHH123" s="371"/>
      <c r="PHI123" s="371"/>
      <c r="PHJ123" s="371"/>
      <c r="PHK123" s="371"/>
      <c r="PHL123" s="371"/>
      <c r="PHM123" s="371"/>
      <c r="PHN123" s="371"/>
      <c r="PHO123" s="371"/>
      <c r="PHP123" s="371"/>
      <c r="PHQ123" s="371"/>
      <c r="PHR123" s="371"/>
      <c r="PHS123" s="371"/>
      <c r="PHT123" s="371"/>
      <c r="PHU123" s="371"/>
      <c r="PHV123" s="371"/>
      <c r="PHW123" s="371"/>
      <c r="PHX123" s="371"/>
      <c r="PHY123" s="371"/>
      <c r="PHZ123" s="371"/>
      <c r="PIA123" s="371"/>
      <c r="PIB123" s="371"/>
      <c r="PIC123" s="371"/>
      <c r="PID123" s="371"/>
      <c r="PIE123" s="371"/>
      <c r="PIF123" s="371"/>
      <c r="PIG123" s="371"/>
      <c r="PIH123" s="371"/>
      <c r="PII123" s="371"/>
      <c r="PIJ123" s="371"/>
      <c r="PIK123" s="371"/>
      <c r="PIL123" s="371"/>
      <c r="PIM123" s="371"/>
      <c r="PIN123" s="371"/>
      <c r="PIO123" s="371"/>
      <c r="PIP123" s="371"/>
      <c r="PIQ123" s="371"/>
      <c r="PIR123" s="371"/>
      <c r="PIS123" s="371"/>
      <c r="PIT123" s="371"/>
      <c r="PIU123" s="371"/>
      <c r="PIV123" s="371"/>
      <c r="PIW123" s="371"/>
      <c r="PIX123" s="371"/>
      <c r="PIY123" s="371"/>
      <c r="PIZ123" s="371"/>
      <c r="PJA123" s="371"/>
      <c r="PJB123" s="371"/>
      <c r="PJC123" s="371"/>
      <c r="PJD123" s="371"/>
      <c r="PJE123" s="371"/>
      <c r="PJF123" s="371"/>
      <c r="PJG123" s="371"/>
      <c r="PJH123" s="371"/>
      <c r="PJI123" s="371"/>
      <c r="PJJ123" s="371"/>
      <c r="PJK123" s="371"/>
      <c r="PJL123" s="371"/>
      <c r="PJM123" s="371"/>
      <c r="PJN123" s="371"/>
      <c r="PJO123" s="371"/>
      <c r="PJP123" s="371"/>
      <c r="PJQ123" s="371"/>
      <c r="PJR123" s="371"/>
      <c r="PJS123" s="371"/>
      <c r="PJT123" s="371"/>
      <c r="PJU123" s="371"/>
      <c r="PJV123" s="371"/>
      <c r="PJW123" s="371"/>
      <c r="PJX123" s="371"/>
      <c r="PJY123" s="371"/>
      <c r="PJZ123" s="371"/>
      <c r="PKA123" s="371"/>
      <c r="PKB123" s="371"/>
      <c r="PKC123" s="371"/>
      <c r="PKD123" s="371"/>
      <c r="PKE123" s="371"/>
      <c r="PKF123" s="371"/>
      <c r="PKG123" s="371"/>
      <c r="PKH123" s="371"/>
      <c r="PKI123" s="371"/>
      <c r="PKJ123" s="371"/>
      <c r="PKK123" s="371"/>
      <c r="PKL123" s="371"/>
      <c r="PKM123" s="371"/>
      <c r="PKN123" s="371"/>
      <c r="PKO123" s="371"/>
      <c r="PKP123" s="371"/>
      <c r="PKQ123" s="371"/>
      <c r="PKR123" s="371"/>
      <c r="PKS123" s="371"/>
      <c r="PKT123" s="371"/>
      <c r="PKU123" s="371"/>
      <c r="PKV123" s="371"/>
      <c r="PKW123" s="371"/>
      <c r="PKX123" s="371"/>
      <c r="PKY123" s="371"/>
      <c r="PKZ123" s="371"/>
      <c r="PLA123" s="371"/>
      <c r="PLB123" s="371"/>
      <c r="PLC123" s="371"/>
      <c r="PLD123" s="371"/>
      <c r="PLE123" s="371"/>
      <c r="PLF123" s="371"/>
      <c r="PLG123" s="371"/>
      <c r="PLH123" s="371"/>
      <c r="PLI123" s="371"/>
      <c r="PLJ123" s="371"/>
      <c r="PLK123" s="371"/>
      <c r="PLL123" s="371"/>
      <c r="PLM123" s="371"/>
      <c r="PLN123" s="371"/>
      <c r="PLO123" s="371"/>
      <c r="PLP123" s="371"/>
      <c r="PLQ123" s="371"/>
      <c r="PLR123" s="371"/>
      <c r="PLS123" s="371"/>
      <c r="PLT123" s="371"/>
      <c r="PLU123" s="371"/>
      <c r="PLV123" s="371"/>
      <c r="PLW123" s="371"/>
      <c r="PLX123" s="371"/>
      <c r="PLY123" s="371"/>
      <c r="PLZ123" s="371"/>
      <c r="PMA123" s="371"/>
      <c r="PMB123" s="371"/>
      <c r="PMC123" s="371"/>
      <c r="PMD123" s="371"/>
      <c r="PME123" s="371"/>
      <c r="PMF123" s="371"/>
      <c r="PMG123" s="371"/>
      <c r="PMH123" s="371"/>
      <c r="PMI123" s="371"/>
      <c r="PMJ123" s="371"/>
      <c r="PMK123" s="371"/>
      <c r="PML123" s="371"/>
      <c r="PMM123" s="371"/>
      <c r="PMN123" s="371"/>
      <c r="PMO123" s="371"/>
      <c r="PMP123" s="371"/>
      <c r="PMQ123" s="371"/>
      <c r="PMR123" s="371"/>
      <c r="PMS123" s="371"/>
      <c r="PMT123" s="371"/>
      <c r="PMU123" s="371"/>
      <c r="PMV123" s="371"/>
      <c r="PMW123" s="371"/>
      <c r="PMX123" s="371"/>
      <c r="PMY123" s="371"/>
      <c r="PMZ123" s="371"/>
      <c r="PNA123" s="371"/>
      <c r="PNB123" s="371"/>
      <c r="PNC123" s="371"/>
      <c r="PND123" s="371"/>
      <c r="PNE123" s="371"/>
      <c r="PNF123" s="371"/>
      <c r="PNG123" s="371"/>
      <c r="PNH123" s="371"/>
      <c r="PNI123" s="371"/>
      <c r="PNJ123" s="371"/>
      <c r="PNK123" s="371"/>
      <c r="PNL123" s="371"/>
      <c r="PNM123" s="371"/>
      <c r="PNN123" s="371"/>
      <c r="PNO123" s="371"/>
      <c r="PNP123" s="371"/>
      <c r="PNQ123" s="371"/>
      <c r="PNR123" s="371"/>
      <c r="PNS123" s="371"/>
      <c r="PNT123" s="371"/>
      <c r="PNU123" s="371"/>
      <c r="PNV123" s="371"/>
      <c r="PNW123" s="371"/>
      <c r="PNX123" s="371"/>
      <c r="PNY123" s="371"/>
      <c r="PNZ123" s="371"/>
      <c r="POA123" s="371"/>
      <c r="POB123" s="371"/>
      <c r="POC123" s="371"/>
      <c r="POD123" s="371"/>
      <c r="POE123" s="371"/>
      <c r="POF123" s="371"/>
      <c r="POG123" s="371"/>
      <c r="POH123" s="371"/>
      <c r="POI123" s="371"/>
      <c r="POJ123" s="371"/>
      <c r="POK123" s="371"/>
      <c r="POL123" s="371"/>
      <c r="POM123" s="371"/>
      <c r="PON123" s="371"/>
      <c r="POO123" s="371"/>
      <c r="POP123" s="371"/>
      <c r="POQ123" s="371"/>
      <c r="POR123" s="371"/>
      <c r="POS123" s="371"/>
      <c r="POT123" s="371"/>
      <c r="POU123" s="371"/>
      <c r="POV123" s="371"/>
      <c r="POW123" s="371"/>
      <c r="POX123" s="371"/>
      <c r="POY123" s="371"/>
      <c r="POZ123" s="371"/>
      <c r="PPA123" s="371"/>
      <c r="PPB123" s="371"/>
      <c r="PPC123" s="371"/>
      <c r="PPD123" s="371"/>
      <c r="PPE123" s="371"/>
      <c r="PPF123" s="371"/>
      <c r="PPG123" s="371"/>
      <c r="PPH123" s="371"/>
      <c r="PPI123" s="371"/>
      <c r="PPJ123" s="371"/>
      <c r="PPK123" s="371"/>
      <c r="PPL123" s="371"/>
      <c r="PPM123" s="371"/>
      <c r="PPN123" s="371"/>
      <c r="PPO123" s="371"/>
      <c r="PPP123" s="371"/>
      <c r="PPQ123" s="371"/>
      <c r="PPR123" s="371"/>
      <c r="PPS123" s="371"/>
      <c r="PPT123" s="371"/>
      <c r="PPU123" s="371"/>
      <c r="PPV123" s="371"/>
      <c r="PPW123" s="371"/>
      <c r="PPX123" s="371"/>
      <c r="PPY123" s="371"/>
      <c r="PPZ123" s="371"/>
      <c r="PQA123" s="371"/>
      <c r="PQB123" s="371"/>
      <c r="PQC123" s="371"/>
      <c r="PQD123" s="371"/>
      <c r="PQE123" s="371"/>
      <c r="PQF123" s="371"/>
      <c r="PQG123" s="371"/>
      <c r="PQH123" s="371"/>
      <c r="PQI123" s="371"/>
      <c r="PQJ123" s="371"/>
      <c r="PQK123" s="371"/>
      <c r="PQL123" s="371"/>
      <c r="PQM123" s="371"/>
      <c r="PQN123" s="371"/>
      <c r="PQO123" s="371"/>
      <c r="PQP123" s="371"/>
      <c r="PQQ123" s="371"/>
      <c r="PQR123" s="371"/>
      <c r="PQS123" s="371"/>
      <c r="PQT123" s="371"/>
      <c r="PQU123" s="371"/>
      <c r="PQV123" s="371"/>
      <c r="PQW123" s="371"/>
      <c r="PQX123" s="371"/>
      <c r="PQY123" s="371"/>
      <c r="PQZ123" s="371"/>
      <c r="PRA123" s="371"/>
      <c r="PRB123" s="371"/>
      <c r="PRC123" s="371"/>
      <c r="PRD123" s="371"/>
      <c r="PRE123" s="371"/>
      <c r="PRF123" s="371"/>
      <c r="PRG123" s="371"/>
      <c r="PRH123" s="371"/>
      <c r="PRI123" s="371"/>
      <c r="PRJ123" s="371"/>
      <c r="PRK123" s="371"/>
      <c r="PRL123" s="371"/>
      <c r="PRM123" s="371"/>
      <c r="PRN123" s="371"/>
      <c r="PRO123" s="371"/>
      <c r="PRP123" s="371"/>
      <c r="PRQ123" s="371"/>
      <c r="PRR123" s="371"/>
      <c r="PRS123" s="371"/>
      <c r="PRT123" s="371"/>
      <c r="PRU123" s="371"/>
      <c r="PRV123" s="371"/>
      <c r="PRW123" s="371"/>
      <c r="PRX123" s="371"/>
      <c r="PRY123" s="371"/>
      <c r="PRZ123" s="371"/>
      <c r="PSA123" s="371"/>
      <c r="PSB123" s="371"/>
      <c r="PSC123" s="371"/>
      <c r="PSD123" s="371"/>
      <c r="PSE123" s="371"/>
      <c r="PSF123" s="371"/>
      <c r="PSG123" s="371"/>
      <c r="PSH123" s="371"/>
      <c r="PSI123" s="371"/>
      <c r="PSJ123" s="371"/>
      <c r="PSK123" s="371"/>
      <c r="PSL123" s="371"/>
      <c r="PSM123" s="371"/>
      <c r="PSN123" s="371"/>
      <c r="PSO123" s="371"/>
      <c r="PSP123" s="371"/>
      <c r="PSQ123" s="371"/>
      <c r="PSR123" s="371"/>
      <c r="PSS123" s="371"/>
      <c r="PST123" s="371"/>
      <c r="PSU123" s="371"/>
      <c r="PSV123" s="371"/>
      <c r="PSW123" s="371"/>
      <c r="PSX123" s="371"/>
      <c r="PSY123" s="371"/>
      <c r="PSZ123" s="371"/>
      <c r="PTA123" s="371"/>
      <c r="PTB123" s="371"/>
      <c r="PTC123" s="371"/>
      <c r="PTD123" s="371"/>
      <c r="PTE123" s="371"/>
      <c r="PTF123" s="371"/>
      <c r="PTG123" s="371"/>
      <c r="PTH123" s="371"/>
      <c r="PTI123" s="371"/>
      <c r="PTJ123" s="371"/>
      <c r="PTK123" s="371"/>
      <c r="PTL123" s="371"/>
      <c r="PTM123" s="371"/>
      <c r="PTN123" s="371"/>
      <c r="PTO123" s="371"/>
      <c r="PTP123" s="371"/>
      <c r="PTQ123" s="371"/>
      <c r="PTR123" s="371"/>
      <c r="PTS123" s="371"/>
      <c r="PTT123" s="371"/>
      <c r="PTU123" s="371"/>
      <c r="PTV123" s="371"/>
      <c r="PTW123" s="371"/>
      <c r="PTX123" s="371"/>
      <c r="PTY123" s="371"/>
      <c r="PTZ123" s="371"/>
      <c r="PUA123" s="371"/>
      <c r="PUB123" s="371"/>
      <c r="PUC123" s="371"/>
      <c r="PUD123" s="371"/>
      <c r="PUE123" s="371"/>
      <c r="PUF123" s="371"/>
      <c r="PUG123" s="371"/>
      <c r="PUH123" s="371"/>
      <c r="PUI123" s="371"/>
      <c r="PUJ123" s="371"/>
      <c r="PUK123" s="371"/>
      <c r="PUL123" s="371"/>
      <c r="PUM123" s="371"/>
      <c r="PUN123" s="371"/>
      <c r="PUO123" s="371"/>
      <c r="PUP123" s="371"/>
      <c r="PUQ123" s="371"/>
      <c r="PUR123" s="371"/>
      <c r="PUS123" s="371"/>
      <c r="PUT123" s="371"/>
      <c r="PUU123" s="371"/>
      <c r="PUV123" s="371"/>
      <c r="PUW123" s="371"/>
      <c r="PUX123" s="371"/>
      <c r="PUY123" s="371"/>
      <c r="PUZ123" s="371"/>
      <c r="PVA123" s="371"/>
      <c r="PVB123" s="371"/>
      <c r="PVC123" s="371"/>
      <c r="PVD123" s="371"/>
      <c r="PVE123" s="371"/>
      <c r="PVF123" s="371"/>
      <c r="PVG123" s="371"/>
      <c r="PVH123" s="371"/>
      <c r="PVI123" s="371"/>
      <c r="PVJ123" s="371"/>
      <c r="PVK123" s="371"/>
      <c r="PVL123" s="371"/>
      <c r="PVM123" s="371"/>
      <c r="PVN123" s="371"/>
      <c r="PVO123" s="371"/>
      <c r="PVP123" s="371"/>
      <c r="PVQ123" s="371"/>
      <c r="PVR123" s="371"/>
      <c r="PVS123" s="371"/>
      <c r="PVT123" s="371"/>
      <c r="PVU123" s="371"/>
      <c r="PVV123" s="371"/>
      <c r="PVW123" s="371"/>
      <c r="PVX123" s="371"/>
      <c r="PVY123" s="371"/>
      <c r="PVZ123" s="371"/>
      <c r="PWA123" s="371"/>
      <c r="PWB123" s="371"/>
      <c r="PWC123" s="371"/>
      <c r="PWD123" s="371"/>
      <c r="PWE123" s="371"/>
      <c r="PWF123" s="371"/>
      <c r="PWG123" s="371"/>
      <c r="PWH123" s="371"/>
      <c r="PWI123" s="371"/>
      <c r="PWJ123" s="371"/>
      <c r="PWK123" s="371"/>
      <c r="PWL123" s="371"/>
      <c r="PWM123" s="371"/>
      <c r="PWN123" s="371"/>
      <c r="PWO123" s="371"/>
      <c r="PWP123" s="371"/>
      <c r="PWQ123" s="371"/>
      <c r="PWR123" s="371"/>
      <c r="PWS123" s="371"/>
      <c r="PWT123" s="371"/>
      <c r="PWU123" s="371"/>
      <c r="PWV123" s="371"/>
      <c r="PWW123" s="371"/>
      <c r="PWX123" s="371"/>
      <c r="PWY123" s="371"/>
      <c r="PWZ123" s="371"/>
      <c r="PXA123" s="371"/>
      <c r="PXB123" s="371"/>
      <c r="PXC123" s="371"/>
      <c r="PXD123" s="371"/>
      <c r="PXE123" s="371"/>
      <c r="PXF123" s="371"/>
      <c r="PXG123" s="371"/>
      <c r="PXH123" s="371"/>
      <c r="PXI123" s="371"/>
      <c r="PXJ123" s="371"/>
      <c r="PXK123" s="371"/>
      <c r="PXL123" s="371"/>
      <c r="PXM123" s="371"/>
      <c r="PXN123" s="371"/>
      <c r="PXO123" s="371"/>
      <c r="PXP123" s="371"/>
      <c r="PXQ123" s="371"/>
      <c r="PXR123" s="371"/>
      <c r="PXS123" s="371"/>
      <c r="PXT123" s="371"/>
      <c r="PXU123" s="371"/>
      <c r="PXV123" s="371"/>
      <c r="PXW123" s="371"/>
      <c r="PXX123" s="371"/>
      <c r="PXY123" s="371"/>
      <c r="PXZ123" s="371"/>
      <c r="PYA123" s="371"/>
      <c r="PYB123" s="371"/>
      <c r="PYC123" s="371"/>
      <c r="PYD123" s="371"/>
      <c r="PYE123" s="371"/>
      <c r="PYF123" s="371"/>
      <c r="PYG123" s="371"/>
      <c r="PYH123" s="371"/>
      <c r="PYI123" s="371"/>
      <c r="PYJ123" s="371"/>
      <c r="PYK123" s="371"/>
      <c r="PYL123" s="371"/>
      <c r="PYM123" s="371"/>
      <c r="PYN123" s="371"/>
      <c r="PYO123" s="371"/>
      <c r="PYP123" s="371"/>
      <c r="PYQ123" s="371"/>
      <c r="PYR123" s="371"/>
      <c r="PYS123" s="371"/>
      <c r="PYT123" s="371"/>
      <c r="PYU123" s="371"/>
      <c r="PYV123" s="371"/>
      <c r="PYW123" s="371"/>
      <c r="PYX123" s="371"/>
      <c r="PYY123" s="371"/>
      <c r="PYZ123" s="371"/>
      <c r="PZA123" s="371"/>
      <c r="PZB123" s="371"/>
      <c r="PZC123" s="371"/>
      <c r="PZD123" s="371"/>
      <c r="PZE123" s="371"/>
      <c r="PZF123" s="371"/>
      <c r="PZG123" s="371"/>
      <c r="PZH123" s="371"/>
      <c r="PZI123" s="371"/>
      <c r="PZJ123" s="371"/>
      <c r="PZK123" s="371"/>
      <c r="PZL123" s="371"/>
      <c r="PZM123" s="371"/>
      <c r="PZN123" s="371"/>
      <c r="PZO123" s="371"/>
      <c r="PZP123" s="371"/>
      <c r="PZQ123" s="371"/>
      <c r="PZR123" s="371"/>
      <c r="PZS123" s="371"/>
      <c r="PZT123" s="371"/>
      <c r="PZU123" s="371"/>
      <c r="PZV123" s="371"/>
      <c r="PZW123" s="371"/>
      <c r="PZX123" s="371"/>
      <c r="PZY123" s="371"/>
      <c r="PZZ123" s="371"/>
      <c r="QAA123" s="371"/>
      <c r="QAB123" s="371"/>
      <c r="QAC123" s="371"/>
      <c r="QAD123" s="371"/>
      <c r="QAE123" s="371"/>
      <c r="QAF123" s="371"/>
      <c r="QAG123" s="371"/>
      <c r="QAH123" s="371"/>
      <c r="QAI123" s="371"/>
      <c r="QAJ123" s="371"/>
      <c r="QAK123" s="371"/>
      <c r="QAL123" s="371"/>
      <c r="QAM123" s="371"/>
      <c r="QAN123" s="371"/>
      <c r="QAO123" s="371"/>
      <c r="QAP123" s="371"/>
      <c r="QAQ123" s="371"/>
      <c r="QAR123" s="371"/>
      <c r="QAS123" s="371"/>
      <c r="QAT123" s="371"/>
      <c r="QAU123" s="371"/>
      <c r="QAV123" s="371"/>
      <c r="QAW123" s="371"/>
      <c r="QAX123" s="371"/>
      <c r="QAY123" s="371"/>
      <c r="QAZ123" s="371"/>
      <c r="QBA123" s="371"/>
      <c r="QBB123" s="371"/>
      <c r="QBC123" s="371"/>
      <c r="QBD123" s="371"/>
      <c r="QBE123" s="371"/>
      <c r="QBF123" s="371"/>
      <c r="QBG123" s="371"/>
      <c r="QBH123" s="371"/>
      <c r="QBI123" s="371"/>
      <c r="QBJ123" s="371"/>
      <c r="QBK123" s="371"/>
      <c r="QBL123" s="371"/>
      <c r="QBM123" s="371"/>
      <c r="QBN123" s="371"/>
      <c r="QBO123" s="371"/>
      <c r="QBP123" s="371"/>
      <c r="QBQ123" s="371"/>
      <c r="QBR123" s="371"/>
      <c r="QBS123" s="371"/>
      <c r="QBT123" s="371"/>
      <c r="QBU123" s="371"/>
      <c r="QBV123" s="371"/>
      <c r="QBW123" s="371"/>
      <c r="QBX123" s="371"/>
      <c r="QBY123" s="371"/>
      <c r="QBZ123" s="371"/>
      <c r="QCA123" s="371"/>
      <c r="QCB123" s="371"/>
      <c r="QCC123" s="371"/>
      <c r="QCD123" s="371"/>
      <c r="QCE123" s="371"/>
      <c r="QCF123" s="371"/>
      <c r="QCG123" s="371"/>
      <c r="QCH123" s="371"/>
      <c r="QCI123" s="371"/>
      <c r="QCJ123" s="371"/>
      <c r="QCK123" s="371"/>
      <c r="QCL123" s="371"/>
      <c r="QCM123" s="371"/>
      <c r="QCN123" s="371"/>
      <c r="QCO123" s="371"/>
      <c r="QCP123" s="371"/>
      <c r="QCQ123" s="371"/>
      <c r="QCR123" s="371"/>
      <c r="QCS123" s="371"/>
      <c r="QCT123" s="371"/>
      <c r="QCU123" s="371"/>
      <c r="QCV123" s="371"/>
      <c r="QCW123" s="371"/>
      <c r="QCX123" s="371"/>
      <c r="QCY123" s="371"/>
      <c r="QCZ123" s="371"/>
      <c r="QDA123" s="371"/>
      <c r="QDB123" s="371"/>
      <c r="QDC123" s="371"/>
      <c r="QDD123" s="371"/>
      <c r="QDE123" s="371"/>
      <c r="QDF123" s="371"/>
      <c r="QDG123" s="371"/>
      <c r="QDH123" s="371"/>
      <c r="QDI123" s="371"/>
      <c r="QDJ123" s="371"/>
      <c r="QDK123" s="371"/>
      <c r="QDL123" s="371"/>
      <c r="QDM123" s="371"/>
      <c r="QDN123" s="371"/>
      <c r="QDO123" s="371"/>
      <c r="QDP123" s="371"/>
      <c r="QDQ123" s="371"/>
      <c r="QDR123" s="371"/>
      <c r="QDS123" s="371"/>
      <c r="QDT123" s="371"/>
      <c r="QDU123" s="371"/>
      <c r="QDV123" s="371"/>
      <c r="QDW123" s="371"/>
      <c r="QDX123" s="371"/>
      <c r="QDY123" s="371"/>
      <c r="QDZ123" s="371"/>
      <c r="QEA123" s="371"/>
      <c r="QEB123" s="371"/>
      <c r="QEC123" s="371"/>
      <c r="QED123" s="371"/>
      <c r="QEE123" s="371"/>
      <c r="QEF123" s="371"/>
      <c r="QEG123" s="371"/>
      <c r="QEH123" s="371"/>
      <c r="QEI123" s="371"/>
      <c r="QEJ123" s="371"/>
      <c r="QEK123" s="371"/>
      <c r="QEL123" s="371"/>
      <c r="QEM123" s="371"/>
      <c r="QEN123" s="371"/>
      <c r="QEO123" s="371"/>
      <c r="QEP123" s="371"/>
      <c r="QEQ123" s="371"/>
      <c r="QER123" s="371"/>
      <c r="QES123" s="371"/>
      <c r="QET123" s="371"/>
      <c r="QEU123" s="371"/>
      <c r="QEV123" s="371"/>
      <c r="QEW123" s="371"/>
      <c r="QEX123" s="371"/>
      <c r="QEY123" s="371"/>
      <c r="QEZ123" s="371"/>
      <c r="QFA123" s="371"/>
      <c r="QFB123" s="371"/>
      <c r="QFC123" s="371"/>
      <c r="QFD123" s="371"/>
      <c r="QFE123" s="371"/>
      <c r="QFF123" s="371"/>
      <c r="QFG123" s="371"/>
      <c r="QFH123" s="371"/>
      <c r="QFI123" s="371"/>
      <c r="QFJ123" s="371"/>
      <c r="QFK123" s="371"/>
      <c r="QFL123" s="371"/>
      <c r="QFM123" s="371"/>
      <c r="QFN123" s="371"/>
      <c r="QFO123" s="371"/>
      <c r="QFP123" s="371"/>
      <c r="QFQ123" s="371"/>
      <c r="QFR123" s="371"/>
      <c r="QFS123" s="371"/>
      <c r="QFT123" s="371"/>
      <c r="QFU123" s="371"/>
      <c r="QFV123" s="371"/>
      <c r="QFW123" s="371"/>
      <c r="QFX123" s="371"/>
      <c r="QFY123" s="371"/>
      <c r="QFZ123" s="371"/>
      <c r="QGA123" s="371"/>
      <c r="QGB123" s="371"/>
      <c r="QGC123" s="371"/>
      <c r="QGD123" s="371"/>
      <c r="QGE123" s="371"/>
      <c r="QGF123" s="371"/>
      <c r="QGG123" s="371"/>
      <c r="QGH123" s="371"/>
      <c r="QGI123" s="371"/>
      <c r="QGJ123" s="371"/>
      <c r="QGK123" s="371"/>
      <c r="QGL123" s="371"/>
      <c r="QGM123" s="371"/>
      <c r="QGN123" s="371"/>
      <c r="QGO123" s="371"/>
      <c r="QGP123" s="371"/>
      <c r="QGQ123" s="371"/>
      <c r="QGR123" s="371"/>
      <c r="QGS123" s="371"/>
      <c r="QGT123" s="371"/>
      <c r="QGU123" s="371"/>
      <c r="QGV123" s="371"/>
      <c r="QGW123" s="371"/>
      <c r="QGX123" s="371"/>
      <c r="QGY123" s="371"/>
      <c r="QGZ123" s="371"/>
      <c r="QHA123" s="371"/>
      <c r="QHB123" s="371"/>
      <c r="QHC123" s="371"/>
      <c r="QHD123" s="371"/>
      <c r="QHE123" s="371"/>
      <c r="QHF123" s="371"/>
      <c r="QHG123" s="371"/>
      <c r="QHH123" s="371"/>
      <c r="QHI123" s="371"/>
      <c r="QHJ123" s="371"/>
      <c r="QHK123" s="371"/>
      <c r="QHL123" s="371"/>
      <c r="QHM123" s="371"/>
      <c r="QHN123" s="371"/>
      <c r="QHO123" s="371"/>
      <c r="QHP123" s="371"/>
      <c r="QHQ123" s="371"/>
      <c r="QHR123" s="371"/>
      <c r="QHS123" s="371"/>
      <c r="QHT123" s="371"/>
      <c r="QHU123" s="371"/>
      <c r="QHV123" s="371"/>
      <c r="QHW123" s="371"/>
      <c r="QHX123" s="371"/>
      <c r="QHY123" s="371"/>
      <c r="QHZ123" s="371"/>
      <c r="QIA123" s="371"/>
      <c r="QIB123" s="371"/>
      <c r="QIC123" s="371"/>
      <c r="QID123" s="371"/>
      <c r="QIE123" s="371"/>
      <c r="QIF123" s="371"/>
      <c r="QIG123" s="371"/>
      <c r="QIH123" s="371"/>
      <c r="QII123" s="371"/>
      <c r="QIJ123" s="371"/>
      <c r="QIK123" s="371"/>
      <c r="QIL123" s="371"/>
      <c r="QIM123" s="371"/>
      <c r="QIN123" s="371"/>
      <c r="QIO123" s="371"/>
      <c r="QIP123" s="371"/>
      <c r="QIQ123" s="371"/>
      <c r="QIR123" s="371"/>
      <c r="QIS123" s="371"/>
      <c r="QIT123" s="371"/>
      <c r="QIU123" s="371"/>
      <c r="QIV123" s="371"/>
      <c r="QIW123" s="371"/>
      <c r="QIX123" s="371"/>
      <c r="QIY123" s="371"/>
      <c r="QIZ123" s="371"/>
      <c r="QJA123" s="371"/>
      <c r="QJB123" s="371"/>
      <c r="QJC123" s="371"/>
      <c r="QJD123" s="371"/>
      <c r="QJE123" s="371"/>
      <c r="QJF123" s="371"/>
      <c r="QJG123" s="371"/>
      <c r="QJH123" s="371"/>
      <c r="QJI123" s="371"/>
      <c r="QJJ123" s="371"/>
      <c r="QJK123" s="371"/>
      <c r="QJL123" s="371"/>
      <c r="QJM123" s="371"/>
      <c r="QJN123" s="371"/>
      <c r="QJO123" s="371"/>
      <c r="QJP123" s="371"/>
      <c r="QJQ123" s="371"/>
      <c r="QJR123" s="371"/>
      <c r="QJS123" s="371"/>
      <c r="QJT123" s="371"/>
      <c r="QJU123" s="371"/>
      <c r="QJV123" s="371"/>
      <c r="QJW123" s="371"/>
      <c r="QJX123" s="371"/>
      <c r="QJY123" s="371"/>
      <c r="QJZ123" s="371"/>
      <c r="QKA123" s="371"/>
      <c r="QKB123" s="371"/>
      <c r="QKC123" s="371"/>
      <c r="QKD123" s="371"/>
      <c r="QKE123" s="371"/>
      <c r="QKF123" s="371"/>
      <c r="QKG123" s="371"/>
      <c r="QKH123" s="371"/>
      <c r="QKI123" s="371"/>
      <c r="QKJ123" s="371"/>
      <c r="QKK123" s="371"/>
      <c r="QKL123" s="371"/>
      <c r="QKM123" s="371"/>
      <c r="QKN123" s="371"/>
      <c r="QKO123" s="371"/>
      <c r="QKP123" s="371"/>
      <c r="QKQ123" s="371"/>
      <c r="QKR123" s="371"/>
      <c r="QKS123" s="371"/>
      <c r="QKT123" s="371"/>
      <c r="QKU123" s="371"/>
      <c r="QKV123" s="371"/>
      <c r="QKW123" s="371"/>
      <c r="QKX123" s="371"/>
      <c r="QKY123" s="371"/>
      <c r="QKZ123" s="371"/>
      <c r="QLA123" s="371"/>
      <c r="QLB123" s="371"/>
      <c r="QLC123" s="371"/>
      <c r="QLD123" s="371"/>
      <c r="QLE123" s="371"/>
      <c r="QLF123" s="371"/>
      <c r="QLG123" s="371"/>
      <c r="QLH123" s="371"/>
      <c r="QLI123" s="371"/>
      <c r="QLJ123" s="371"/>
      <c r="QLK123" s="371"/>
      <c r="QLL123" s="371"/>
      <c r="QLM123" s="371"/>
      <c r="QLN123" s="371"/>
      <c r="QLO123" s="371"/>
      <c r="QLP123" s="371"/>
      <c r="QLQ123" s="371"/>
      <c r="QLR123" s="371"/>
      <c r="QLS123" s="371"/>
      <c r="QLT123" s="371"/>
      <c r="QLU123" s="371"/>
      <c r="QLV123" s="371"/>
      <c r="QLW123" s="371"/>
      <c r="QLX123" s="371"/>
      <c r="QLY123" s="371"/>
      <c r="QLZ123" s="371"/>
      <c r="QMA123" s="371"/>
      <c r="QMB123" s="371"/>
      <c r="QMC123" s="371"/>
      <c r="QMD123" s="371"/>
      <c r="QME123" s="371"/>
      <c r="QMF123" s="371"/>
      <c r="QMG123" s="371"/>
      <c r="QMH123" s="371"/>
      <c r="QMI123" s="371"/>
      <c r="QMJ123" s="371"/>
      <c r="QMK123" s="371"/>
      <c r="QML123" s="371"/>
      <c r="QMM123" s="371"/>
      <c r="QMN123" s="371"/>
      <c r="QMO123" s="371"/>
      <c r="QMP123" s="371"/>
      <c r="QMQ123" s="371"/>
      <c r="QMR123" s="371"/>
      <c r="QMS123" s="371"/>
      <c r="QMT123" s="371"/>
      <c r="QMU123" s="371"/>
      <c r="QMV123" s="371"/>
      <c r="QMW123" s="371"/>
      <c r="QMX123" s="371"/>
      <c r="QMY123" s="371"/>
      <c r="QMZ123" s="371"/>
      <c r="QNA123" s="371"/>
      <c r="QNB123" s="371"/>
      <c r="QNC123" s="371"/>
      <c r="QND123" s="371"/>
      <c r="QNE123" s="371"/>
      <c r="QNF123" s="371"/>
      <c r="QNG123" s="371"/>
      <c r="QNH123" s="371"/>
      <c r="QNI123" s="371"/>
      <c r="QNJ123" s="371"/>
      <c r="QNK123" s="371"/>
      <c r="QNL123" s="371"/>
      <c r="QNM123" s="371"/>
      <c r="QNN123" s="371"/>
      <c r="QNO123" s="371"/>
      <c r="QNP123" s="371"/>
      <c r="QNQ123" s="371"/>
      <c r="QNR123" s="371"/>
      <c r="QNS123" s="371"/>
      <c r="QNT123" s="371"/>
      <c r="QNU123" s="371"/>
      <c r="QNV123" s="371"/>
      <c r="QNW123" s="371"/>
      <c r="QNX123" s="371"/>
      <c r="QNY123" s="371"/>
      <c r="QNZ123" s="371"/>
      <c r="QOA123" s="371"/>
      <c r="QOB123" s="371"/>
      <c r="QOC123" s="371"/>
      <c r="QOD123" s="371"/>
      <c r="QOE123" s="371"/>
      <c r="QOF123" s="371"/>
      <c r="QOG123" s="371"/>
      <c r="QOH123" s="371"/>
      <c r="QOI123" s="371"/>
      <c r="QOJ123" s="371"/>
      <c r="QOK123" s="371"/>
      <c r="QOL123" s="371"/>
      <c r="QOM123" s="371"/>
      <c r="QON123" s="371"/>
      <c r="QOO123" s="371"/>
      <c r="QOP123" s="371"/>
      <c r="QOQ123" s="371"/>
      <c r="QOR123" s="371"/>
      <c r="QOS123" s="371"/>
      <c r="QOT123" s="371"/>
      <c r="QOU123" s="371"/>
      <c r="QOV123" s="371"/>
      <c r="QOW123" s="371"/>
      <c r="QOX123" s="371"/>
      <c r="QOY123" s="371"/>
      <c r="QOZ123" s="371"/>
      <c r="QPA123" s="371"/>
      <c r="QPB123" s="371"/>
      <c r="QPC123" s="371"/>
      <c r="QPD123" s="371"/>
      <c r="QPE123" s="371"/>
      <c r="QPF123" s="371"/>
      <c r="QPG123" s="371"/>
      <c r="QPH123" s="371"/>
      <c r="QPI123" s="371"/>
      <c r="QPJ123" s="371"/>
      <c r="QPK123" s="371"/>
      <c r="QPL123" s="371"/>
      <c r="QPM123" s="371"/>
      <c r="QPN123" s="371"/>
      <c r="QPO123" s="371"/>
      <c r="QPP123" s="371"/>
      <c r="QPQ123" s="371"/>
      <c r="QPR123" s="371"/>
      <c r="QPS123" s="371"/>
      <c r="QPT123" s="371"/>
      <c r="QPU123" s="371"/>
      <c r="QPV123" s="371"/>
      <c r="QPW123" s="371"/>
      <c r="QPX123" s="371"/>
      <c r="QPY123" s="371"/>
      <c r="QPZ123" s="371"/>
      <c r="QQA123" s="371"/>
      <c r="QQB123" s="371"/>
      <c r="QQC123" s="371"/>
      <c r="QQD123" s="371"/>
      <c r="QQE123" s="371"/>
      <c r="QQF123" s="371"/>
      <c r="QQG123" s="371"/>
      <c r="QQH123" s="371"/>
      <c r="QQI123" s="371"/>
      <c r="QQJ123" s="371"/>
      <c r="QQK123" s="371"/>
      <c r="QQL123" s="371"/>
      <c r="QQM123" s="371"/>
      <c r="QQN123" s="371"/>
      <c r="QQO123" s="371"/>
      <c r="QQP123" s="371"/>
      <c r="QQQ123" s="371"/>
      <c r="QQR123" s="371"/>
      <c r="QQS123" s="371"/>
      <c r="QQT123" s="371"/>
      <c r="QQU123" s="371"/>
      <c r="QQV123" s="371"/>
      <c r="QQW123" s="371"/>
      <c r="QQX123" s="371"/>
      <c r="QQY123" s="371"/>
      <c r="QQZ123" s="371"/>
      <c r="QRA123" s="371"/>
      <c r="QRB123" s="371"/>
      <c r="QRC123" s="371"/>
      <c r="QRD123" s="371"/>
      <c r="QRE123" s="371"/>
      <c r="QRF123" s="371"/>
      <c r="QRG123" s="371"/>
      <c r="QRH123" s="371"/>
      <c r="QRI123" s="371"/>
      <c r="QRJ123" s="371"/>
      <c r="QRK123" s="371"/>
      <c r="QRL123" s="371"/>
      <c r="QRM123" s="371"/>
      <c r="QRN123" s="371"/>
      <c r="QRO123" s="371"/>
      <c r="QRP123" s="371"/>
      <c r="QRQ123" s="371"/>
      <c r="QRR123" s="371"/>
      <c r="QRS123" s="371"/>
      <c r="QRT123" s="371"/>
      <c r="QRU123" s="371"/>
      <c r="QRV123" s="371"/>
      <c r="QRW123" s="371"/>
      <c r="QRX123" s="371"/>
      <c r="QRY123" s="371"/>
      <c r="QRZ123" s="371"/>
      <c r="QSA123" s="371"/>
      <c r="QSB123" s="371"/>
      <c r="QSC123" s="371"/>
      <c r="QSD123" s="371"/>
      <c r="QSE123" s="371"/>
      <c r="QSF123" s="371"/>
      <c r="QSG123" s="371"/>
      <c r="QSH123" s="371"/>
      <c r="QSI123" s="371"/>
      <c r="QSJ123" s="371"/>
      <c r="QSK123" s="371"/>
      <c r="QSL123" s="371"/>
      <c r="QSM123" s="371"/>
      <c r="QSN123" s="371"/>
      <c r="QSO123" s="371"/>
      <c r="QSP123" s="371"/>
      <c r="QSQ123" s="371"/>
      <c r="QSR123" s="371"/>
      <c r="QSS123" s="371"/>
      <c r="QST123" s="371"/>
      <c r="QSU123" s="371"/>
      <c r="QSV123" s="371"/>
      <c r="QSW123" s="371"/>
      <c r="QSX123" s="371"/>
      <c r="QSY123" s="371"/>
      <c r="QSZ123" s="371"/>
      <c r="QTA123" s="371"/>
      <c r="QTB123" s="371"/>
      <c r="QTC123" s="371"/>
      <c r="QTD123" s="371"/>
      <c r="QTE123" s="371"/>
      <c r="QTF123" s="371"/>
      <c r="QTG123" s="371"/>
      <c r="QTH123" s="371"/>
      <c r="QTI123" s="371"/>
      <c r="QTJ123" s="371"/>
      <c r="QTK123" s="371"/>
      <c r="QTL123" s="371"/>
      <c r="QTM123" s="371"/>
      <c r="QTN123" s="371"/>
      <c r="QTO123" s="371"/>
      <c r="QTP123" s="371"/>
      <c r="QTQ123" s="371"/>
      <c r="QTR123" s="371"/>
      <c r="QTS123" s="371"/>
      <c r="QTT123" s="371"/>
      <c r="QTU123" s="371"/>
      <c r="QTV123" s="371"/>
      <c r="QTW123" s="371"/>
      <c r="QTX123" s="371"/>
      <c r="QTY123" s="371"/>
      <c r="QTZ123" s="371"/>
      <c r="QUA123" s="371"/>
      <c r="QUB123" s="371"/>
      <c r="QUC123" s="371"/>
      <c r="QUD123" s="371"/>
      <c r="QUE123" s="371"/>
      <c r="QUF123" s="371"/>
      <c r="QUG123" s="371"/>
      <c r="QUH123" s="371"/>
      <c r="QUI123" s="371"/>
      <c r="QUJ123" s="371"/>
      <c r="QUK123" s="371"/>
      <c r="QUL123" s="371"/>
      <c r="QUM123" s="371"/>
      <c r="QUN123" s="371"/>
      <c r="QUO123" s="371"/>
      <c r="QUP123" s="371"/>
      <c r="QUQ123" s="371"/>
      <c r="QUR123" s="371"/>
      <c r="QUS123" s="371"/>
      <c r="QUT123" s="371"/>
      <c r="QUU123" s="371"/>
      <c r="QUV123" s="371"/>
      <c r="QUW123" s="371"/>
      <c r="QUX123" s="371"/>
      <c r="QUY123" s="371"/>
      <c r="QUZ123" s="371"/>
      <c r="QVA123" s="371"/>
      <c r="QVB123" s="371"/>
      <c r="QVC123" s="371"/>
      <c r="QVD123" s="371"/>
      <c r="QVE123" s="371"/>
      <c r="QVF123" s="371"/>
      <c r="QVG123" s="371"/>
      <c r="QVH123" s="371"/>
      <c r="QVI123" s="371"/>
      <c r="QVJ123" s="371"/>
      <c r="QVK123" s="371"/>
      <c r="QVL123" s="371"/>
      <c r="QVM123" s="371"/>
      <c r="QVN123" s="371"/>
      <c r="QVO123" s="371"/>
      <c r="QVP123" s="371"/>
      <c r="QVQ123" s="371"/>
      <c r="QVR123" s="371"/>
      <c r="QVS123" s="371"/>
      <c r="QVT123" s="371"/>
      <c r="QVU123" s="371"/>
      <c r="QVV123" s="371"/>
      <c r="QVW123" s="371"/>
      <c r="QVX123" s="371"/>
      <c r="QVY123" s="371"/>
      <c r="QVZ123" s="371"/>
      <c r="QWA123" s="371"/>
      <c r="QWB123" s="371"/>
      <c r="QWC123" s="371"/>
      <c r="QWD123" s="371"/>
      <c r="QWE123" s="371"/>
      <c r="QWF123" s="371"/>
      <c r="QWG123" s="371"/>
      <c r="QWH123" s="371"/>
      <c r="QWI123" s="371"/>
      <c r="QWJ123" s="371"/>
      <c r="QWK123" s="371"/>
      <c r="QWL123" s="371"/>
      <c r="QWM123" s="371"/>
      <c r="QWN123" s="371"/>
      <c r="QWO123" s="371"/>
      <c r="QWP123" s="371"/>
      <c r="QWQ123" s="371"/>
      <c r="QWR123" s="371"/>
      <c r="QWS123" s="371"/>
      <c r="QWT123" s="371"/>
      <c r="QWU123" s="371"/>
      <c r="QWV123" s="371"/>
      <c r="QWW123" s="371"/>
      <c r="QWX123" s="371"/>
      <c r="QWY123" s="371"/>
      <c r="QWZ123" s="371"/>
      <c r="QXA123" s="371"/>
      <c r="QXB123" s="371"/>
      <c r="QXC123" s="371"/>
      <c r="QXD123" s="371"/>
      <c r="QXE123" s="371"/>
      <c r="QXF123" s="371"/>
      <c r="QXG123" s="371"/>
      <c r="QXH123" s="371"/>
      <c r="QXI123" s="371"/>
      <c r="QXJ123" s="371"/>
      <c r="QXK123" s="371"/>
      <c r="QXL123" s="371"/>
      <c r="QXM123" s="371"/>
      <c r="QXN123" s="371"/>
      <c r="QXO123" s="371"/>
      <c r="QXP123" s="371"/>
      <c r="QXQ123" s="371"/>
      <c r="QXR123" s="371"/>
      <c r="QXS123" s="371"/>
      <c r="QXT123" s="371"/>
      <c r="QXU123" s="371"/>
      <c r="QXV123" s="371"/>
      <c r="QXW123" s="371"/>
      <c r="QXX123" s="371"/>
      <c r="QXY123" s="371"/>
      <c r="QXZ123" s="371"/>
      <c r="QYA123" s="371"/>
      <c r="QYB123" s="371"/>
      <c r="QYC123" s="371"/>
      <c r="QYD123" s="371"/>
      <c r="QYE123" s="371"/>
      <c r="QYF123" s="371"/>
      <c r="QYG123" s="371"/>
      <c r="QYH123" s="371"/>
      <c r="QYI123" s="371"/>
      <c r="QYJ123" s="371"/>
      <c r="QYK123" s="371"/>
      <c r="QYL123" s="371"/>
      <c r="QYM123" s="371"/>
      <c r="QYN123" s="371"/>
      <c r="QYO123" s="371"/>
      <c r="QYP123" s="371"/>
      <c r="QYQ123" s="371"/>
      <c r="QYR123" s="371"/>
      <c r="QYS123" s="371"/>
      <c r="QYT123" s="371"/>
      <c r="QYU123" s="371"/>
      <c r="QYV123" s="371"/>
      <c r="QYW123" s="371"/>
      <c r="QYX123" s="371"/>
      <c r="QYY123" s="371"/>
      <c r="QYZ123" s="371"/>
      <c r="QZA123" s="371"/>
      <c r="QZB123" s="371"/>
      <c r="QZC123" s="371"/>
      <c r="QZD123" s="371"/>
      <c r="QZE123" s="371"/>
      <c r="QZF123" s="371"/>
      <c r="QZG123" s="371"/>
      <c r="QZH123" s="371"/>
      <c r="QZI123" s="371"/>
      <c r="QZJ123" s="371"/>
      <c r="QZK123" s="371"/>
      <c r="QZL123" s="371"/>
      <c r="QZM123" s="371"/>
      <c r="QZN123" s="371"/>
      <c r="QZO123" s="371"/>
      <c r="QZP123" s="371"/>
      <c r="QZQ123" s="371"/>
      <c r="QZR123" s="371"/>
      <c r="QZS123" s="371"/>
      <c r="QZT123" s="371"/>
      <c r="QZU123" s="371"/>
      <c r="QZV123" s="371"/>
      <c r="QZW123" s="371"/>
      <c r="QZX123" s="371"/>
      <c r="QZY123" s="371"/>
      <c r="QZZ123" s="371"/>
      <c r="RAA123" s="371"/>
      <c r="RAB123" s="371"/>
      <c r="RAC123" s="371"/>
      <c r="RAD123" s="371"/>
      <c r="RAE123" s="371"/>
      <c r="RAF123" s="371"/>
      <c r="RAG123" s="371"/>
      <c r="RAH123" s="371"/>
      <c r="RAI123" s="371"/>
      <c r="RAJ123" s="371"/>
      <c r="RAK123" s="371"/>
      <c r="RAL123" s="371"/>
      <c r="RAM123" s="371"/>
      <c r="RAN123" s="371"/>
      <c r="RAO123" s="371"/>
      <c r="RAP123" s="371"/>
      <c r="RAQ123" s="371"/>
      <c r="RAR123" s="371"/>
      <c r="RAS123" s="371"/>
      <c r="RAT123" s="371"/>
      <c r="RAU123" s="371"/>
      <c r="RAV123" s="371"/>
      <c r="RAW123" s="371"/>
      <c r="RAX123" s="371"/>
      <c r="RAY123" s="371"/>
      <c r="RAZ123" s="371"/>
      <c r="RBA123" s="371"/>
      <c r="RBB123" s="371"/>
      <c r="RBC123" s="371"/>
      <c r="RBD123" s="371"/>
      <c r="RBE123" s="371"/>
      <c r="RBF123" s="371"/>
      <c r="RBG123" s="371"/>
      <c r="RBH123" s="371"/>
      <c r="RBI123" s="371"/>
      <c r="RBJ123" s="371"/>
      <c r="RBK123" s="371"/>
      <c r="RBL123" s="371"/>
      <c r="RBM123" s="371"/>
      <c r="RBN123" s="371"/>
      <c r="RBO123" s="371"/>
      <c r="RBP123" s="371"/>
      <c r="RBQ123" s="371"/>
      <c r="RBR123" s="371"/>
      <c r="RBS123" s="371"/>
      <c r="RBT123" s="371"/>
      <c r="RBU123" s="371"/>
      <c r="RBV123" s="371"/>
      <c r="RBW123" s="371"/>
      <c r="RBX123" s="371"/>
      <c r="RBY123" s="371"/>
      <c r="RBZ123" s="371"/>
      <c r="RCA123" s="371"/>
      <c r="RCB123" s="371"/>
      <c r="RCC123" s="371"/>
      <c r="RCD123" s="371"/>
      <c r="RCE123" s="371"/>
      <c r="RCF123" s="371"/>
      <c r="RCG123" s="371"/>
      <c r="RCH123" s="371"/>
      <c r="RCI123" s="371"/>
      <c r="RCJ123" s="371"/>
      <c r="RCK123" s="371"/>
      <c r="RCL123" s="371"/>
      <c r="RCM123" s="371"/>
      <c r="RCN123" s="371"/>
      <c r="RCO123" s="371"/>
      <c r="RCP123" s="371"/>
      <c r="RCQ123" s="371"/>
      <c r="RCR123" s="371"/>
      <c r="RCS123" s="371"/>
      <c r="RCT123" s="371"/>
      <c r="RCU123" s="371"/>
      <c r="RCV123" s="371"/>
      <c r="RCW123" s="371"/>
      <c r="RCX123" s="371"/>
      <c r="RCY123" s="371"/>
      <c r="RCZ123" s="371"/>
      <c r="RDA123" s="371"/>
      <c r="RDB123" s="371"/>
      <c r="RDC123" s="371"/>
      <c r="RDD123" s="371"/>
      <c r="RDE123" s="371"/>
      <c r="RDF123" s="371"/>
      <c r="RDG123" s="371"/>
      <c r="RDH123" s="371"/>
      <c r="RDI123" s="371"/>
      <c r="RDJ123" s="371"/>
      <c r="RDK123" s="371"/>
      <c r="RDL123" s="371"/>
      <c r="RDM123" s="371"/>
      <c r="RDN123" s="371"/>
      <c r="RDO123" s="371"/>
      <c r="RDP123" s="371"/>
      <c r="RDQ123" s="371"/>
      <c r="RDR123" s="371"/>
      <c r="RDS123" s="371"/>
      <c r="RDT123" s="371"/>
      <c r="RDU123" s="371"/>
      <c r="RDV123" s="371"/>
      <c r="RDW123" s="371"/>
      <c r="RDX123" s="371"/>
      <c r="RDY123" s="371"/>
      <c r="RDZ123" s="371"/>
      <c r="REA123" s="371"/>
      <c r="REB123" s="371"/>
      <c r="REC123" s="371"/>
      <c r="RED123" s="371"/>
      <c r="REE123" s="371"/>
      <c r="REF123" s="371"/>
      <c r="REG123" s="371"/>
      <c r="REH123" s="371"/>
      <c r="REI123" s="371"/>
      <c r="REJ123" s="371"/>
      <c r="REK123" s="371"/>
      <c r="REL123" s="371"/>
      <c r="REM123" s="371"/>
      <c r="REN123" s="371"/>
      <c r="REO123" s="371"/>
      <c r="REP123" s="371"/>
      <c r="REQ123" s="371"/>
      <c r="RER123" s="371"/>
      <c r="RES123" s="371"/>
      <c r="RET123" s="371"/>
      <c r="REU123" s="371"/>
      <c r="REV123" s="371"/>
      <c r="REW123" s="371"/>
      <c r="REX123" s="371"/>
      <c r="REY123" s="371"/>
      <c r="REZ123" s="371"/>
      <c r="RFA123" s="371"/>
      <c r="RFB123" s="371"/>
      <c r="RFC123" s="371"/>
      <c r="RFD123" s="371"/>
      <c r="RFE123" s="371"/>
      <c r="RFF123" s="371"/>
      <c r="RFG123" s="371"/>
      <c r="RFH123" s="371"/>
      <c r="RFI123" s="371"/>
      <c r="RFJ123" s="371"/>
      <c r="RFK123" s="371"/>
      <c r="RFL123" s="371"/>
      <c r="RFM123" s="371"/>
      <c r="RFN123" s="371"/>
      <c r="RFO123" s="371"/>
      <c r="RFP123" s="371"/>
      <c r="RFQ123" s="371"/>
      <c r="RFR123" s="371"/>
      <c r="RFS123" s="371"/>
      <c r="RFT123" s="371"/>
      <c r="RFU123" s="371"/>
      <c r="RFV123" s="371"/>
      <c r="RFW123" s="371"/>
      <c r="RFX123" s="371"/>
      <c r="RFY123" s="371"/>
      <c r="RFZ123" s="371"/>
      <c r="RGA123" s="371"/>
      <c r="RGB123" s="371"/>
      <c r="RGC123" s="371"/>
      <c r="RGD123" s="371"/>
      <c r="RGE123" s="371"/>
      <c r="RGF123" s="371"/>
      <c r="RGG123" s="371"/>
      <c r="RGH123" s="371"/>
      <c r="RGI123" s="371"/>
      <c r="RGJ123" s="371"/>
      <c r="RGK123" s="371"/>
      <c r="RGL123" s="371"/>
      <c r="RGM123" s="371"/>
      <c r="RGN123" s="371"/>
      <c r="RGO123" s="371"/>
      <c r="RGP123" s="371"/>
      <c r="RGQ123" s="371"/>
      <c r="RGR123" s="371"/>
      <c r="RGS123" s="371"/>
      <c r="RGT123" s="371"/>
      <c r="RGU123" s="371"/>
      <c r="RGV123" s="371"/>
      <c r="RGW123" s="371"/>
      <c r="RGX123" s="371"/>
      <c r="RGY123" s="371"/>
      <c r="RGZ123" s="371"/>
      <c r="RHA123" s="371"/>
      <c r="RHB123" s="371"/>
      <c r="RHC123" s="371"/>
      <c r="RHD123" s="371"/>
      <c r="RHE123" s="371"/>
      <c r="RHF123" s="371"/>
      <c r="RHG123" s="371"/>
      <c r="RHH123" s="371"/>
      <c r="RHI123" s="371"/>
      <c r="RHJ123" s="371"/>
      <c r="RHK123" s="371"/>
      <c r="RHL123" s="371"/>
      <c r="RHM123" s="371"/>
      <c r="RHN123" s="371"/>
      <c r="RHO123" s="371"/>
      <c r="RHP123" s="371"/>
      <c r="RHQ123" s="371"/>
      <c r="RHR123" s="371"/>
      <c r="RHS123" s="371"/>
      <c r="RHT123" s="371"/>
      <c r="RHU123" s="371"/>
      <c r="RHV123" s="371"/>
      <c r="RHW123" s="371"/>
      <c r="RHX123" s="371"/>
      <c r="RHY123" s="371"/>
      <c r="RHZ123" s="371"/>
      <c r="RIA123" s="371"/>
      <c r="RIB123" s="371"/>
      <c r="RIC123" s="371"/>
      <c r="RID123" s="371"/>
      <c r="RIE123" s="371"/>
      <c r="RIF123" s="371"/>
      <c r="RIG123" s="371"/>
      <c r="RIH123" s="371"/>
      <c r="RII123" s="371"/>
      <c r="RIJ123" s="371"/>
      <c r="RIK123" s="371"/>
      <c r="RIL123" s="371"/>
      <c r="RIM123" s="371"/>
      <c r="RIN123" s="371"/>
      <c r="RIO123" s="371"/>
      <c r="RIP123" s="371"/>
      <c r="RIQ123" s="371"/>
      <c r="RIR123" s="371"/>
      <c r="RIS123" s="371"/>
      <c r="RIT123" s="371"/>
      <c r="RIU123" s="371"/>
      <c r="RIV123" s="371"/>
      <c r="RIW123" s="371"/>
      <c r="RIX123" s="371"/>
      <c r="RIY123" s="371"/>
      <c r="RIZ123" s="371"/>
      <c r="RJA123" s="371"/>
      <c r="RJB123" s="371"/>
      <c r="RJC123" s="371"/>
      <c r="RJD123" s="371"/>
      <c r="RJE123" s="371"/>
      <c r="RJF123" s="371"/>
      <c r="RJG123" s="371"/>
      <c r="RJH123" s="371"/>
      <c r="RJI123" s="371"/>
      <c r="RJJ123" s="371"/>
      <c r="RJK123" s="371"/>
      <c r="RJL123" s="371"/>
      <c r="RJM123" s="371"/>
      <c r="RJN123" s="371"/>
      <c r="RJO123" s="371"/>
      <c r="RJP123" s="371"/>
      <c r="RJQ123" s="371"/>
      <c r="RJR123" s="371"/>
      <c r="RJS123" s="371"/>
      <c r="RJT123" s="371"/>
      <c r="RJU123" s="371"/>
      <c r="RJV123" s="371"/>
      <c r="RJW123" s="371"/>
      <c r="RJX123" s="371"/>
      <c r="RJY123" s="371"/>
      <c r="RJZ123" s="371"/>
      <c r="RKA123" s="371"/>
      <c r="RKB123" s="371"/>
      <c r="RKC123" s="371"/>
      <c r="RKD123" s="371"/>
      <c r="RKE123" s="371"/>
      <c r="RKF123" s="371"/>
      <c r="RKG123" s="371"/>
      <c r="RKH123" s="371"/>
      <c r="RKI123" s="371"/>
      <c r="RKJ123" s="371"/>
      <c r="RKK123" s="371"/>
      <c r="RKL123" s="371"/>
      <c r="RKM123" s="371"/>
      <c r="RKN123" s="371"/>
      <c r="RKO123" s="371"/>
      <c r="RKP123" s="371"/>
      <c r="RKQ123" s="371"/>
      <c r="RKR123" s="371"/>
      <c r="RKS123" s="371"/>
      <c r="RKT123" s="371"/>
      <c r="RKU123" s="371"/>
      <c r="RKV123" s="371"/>
      <c r="RKW123" s="371"/>
      <c r="RKX123" s="371"/>
      <c r="RKY123" s="371"/>
      <c r="RKZ123" s="371"/>
      <c r="RLA123" s="371"/>
      <c r="RLB123" s="371"/>
      <c r="RLC123" s="371"/>
      <c r="RLD123" s="371"/>
      <c r="RLE123" s="371"/>
      <c r="RLF123" s="371"/>
      <c r="RLG123" s="371"/>
      <c r="RLH123" s="371"/>
      <c r="RLI123" s="371"/>
      <c r="RLJ123" s="371"/>
      <c r="RLK123" s="371"/>
      <c r="RLL123" s="371"/>
      <c r="RLM123" s="371"/>
      <c r="RLN123" s="371"/>
      <c r="RLO123" s="371"/>
      <c r="RLP123" s="371"/>
      <c r="RLQ123" s="371"/>
      <c r="RLR123" s="371"/>
      <c r="RLS123" s="371"/>
      <c r="RLT123" s="371"/>
      <c r="RLU123" s="371"/>
      <c r="RLV123" s="371"/>
      <c r="RLW123" s="371"/>
      <c r="RLX123" s="371"/>
      <c r="RLY123" s="371"/>
      <c r="RLZ123" s="371"/>
      <c r="RMA123" s="371"/>
      <c r="RMB123" s="371"/>
      <c r="RMC123" s="371"/>
      <c r="RMD123" s="371"/>
      <c r="RME123" s="371"/>
      <c r="RMF123" s="371"/>
      <c r="RMG123" s="371"/>
      <c r="RMH123" s="371"/>
      <c r="RMI123" s="371"/>
      <c r="RMJ123" s="371"/>
      <c r="RMK123" s="371"/>
      <c r="RML123" s="371"/>
      <c r="RMM123" s="371"/>
      <c r="RMN123" s="371"/>
      <c r="RMO123" s="371"/>
      <c r="RMP123" s="371"/>
      <c r="RMQ123" s="371"/>
      <c r="RMR123" s="371"/>
      <c r="RMS123" s="371"/>
      <c r="RMT123" s="371"/>
      <c r="RMU123" s="371"/>
      <c r="RMV123" s="371"/>
      <c r="RMW123" s="371"/>
      <c r="RMX123" s="371"/>
      <c r="RMY123" s="371"/>
      <c r="RMZ123" s="371"/>
      <c r="RNA123" s="371"/>
      <c r="RNB123" s="371"/>
      <c r="RNC123" s="371"/>
      <c r="RND123" s="371"/>
      <c r="RNE123" s="371"/>
      <c r="RNF123" s="371"/>
      <c r="RNG123" s="371"/>
      <c r="RNH123" s="371"/>
      <c r="RNI123" s="371"/>
      <c r="RNJ123" s="371"/>
      <c r="RNK123" s="371"/>
      <c r="RNL123" s="371"/>
      <c r="RNM123" s="371"/>
      <c r="RNN123" s="371"/>
      <c r="RNO123" s="371"/>
      <c r="RNP123" s="371"/>
      <c r="RNQ123" s="371"/>
      <c r="RNR123" s="371"/>
      <c r="RNS123" s="371"/>
      <c r="RNT123" s="371"/>
      <c r="RNU123" s="371"/>
      <c r="RNV123" s="371"/>
      <c r="RNW123" s="371"/>
      <c r="RNX123" s="371"/>
      <c r="RNY123" s="371"/>
      <c r="RNZ123" s="371"/>
      <c r="ROA123" s="371"/>
      <c r="ROB123" s="371"/>
      <c r="ROC123" s="371"/>
      <c r="ROD123" s="371"/>
      <c r="ROE123" s="371"/>
      <c r="ROF123" s="371"/>
      <c r="ROG123" s="371"/>
      <c r="ROH123" s="371"/>
      <c r="ROI123" s="371"/>
      <c r="ROJ123" s="371"/>
      <c r="ROK123" s="371"/>
      <c r="ROL123" s="371"/>
      <c r="ROM123" s="371"/>
      <c r="RON123" s="371"/>
      <c r="ROO123" s="371"/>
      <c r="ROP123" s="371"/>
      <c r="ROQ123" s="371"/>
      <c r="ROR123" s="371"/>
      <c r="ROS123" s="371"/>
      <c r="ROT123" s="371"/>
      <c r="ROU123" s="371"/>
      <c r="ROV123" s="371"/>
      <c r="ROW123" s="371"/>
      <c r="ROX123" s="371"/>
      <c r="ROY123" s="371"/>
      <c r="ROZ123" s="371"/>
      <c r="RPA123" s="371"/>
      <c r="RPB123" s="371"/>
      <c r="RPC123" s="371"/>
      <c r="RPD123" s="371"/>
      <c r="RPE123" s="371"/>
      <c r="RPF123" s="371"/>
      <c r="RPG123" s="371"/>
      <c r="RPH123" s="371"/>
      <c r="RPI123" s="371"/>
      <c r="RPJ123" s="371"/>
      <c r="RPK123" s="371"/>
      <c r="RPL123" s="371"/>
      <c r="RPM123" s="371"/>
      <c r="RPN123" s="371"/>
      <c r="RPO123" s="371"/>
      <c r="RPP123" s="371"/>
      <c r="RPQ123" s="371"/>
      <c r="RPR123" s="371"/>
      <c r="RPS123" s="371"/>
      <c r="RPT123" s="371"/>
      <c r="RPU123" s="371"/>
      <c r="RPV123" s="371"/>
      <c r="RPW123" s="371"/>
      <c r="RPX123" s="371"/>
      <c r="RPY123" s="371"/>
      <c r="RPZ123" s="371"/>
      <c r="RQA123" s="371"/>
      <c r="RQB123" s="371"/>
      <c r="RQC123" s="371"/>
      <c r="RQD123" s="371"/>
      <c r="RQE123" s="371"/>
      <c r="RQF123" s="371"/>
      <c r="RQG123" s="371"/>
      <c r="RQH123" s="371"/>
      <c r="RQI123" s="371"/>
      <c r="RQJ123" s="371"/>
      <c r="RQK123" s="371"/>
      <c r="RQL123" s="371"/>
      <c r="RQM123" s="371"/>
      <c r="RQN123" s="371"/>
      <c r="RQO123" s="371"/>
      <c r="RQP123" s="371"/>
      <c r="RQQ123" s="371"/>
      <c r="RQR123" s="371"/>
      <c r="RQS123" s="371"/>
      <c r="RQT123" s="371"/>
      <c r="RQU123" s="371"/>
      <c r="RQV123" s="371"/>
      <c r="RQW123" s="371"/>
      <c r="RQX123" s="371"/>
      <c r="RQY123" s="371"/>
      <c r="RQZ123" s="371"/>
      <c r="RRA123" s="371"/>
      <c r="RRB123" s="371"/>
      <c r="RRC123" s="371"/>
      <c r="RRD123" s="371"/>
      <c r="RRE123" s="371"/>
      <c r="RRF123" s="371"/>
      <c r="RRG123" s="371"/>
      <c r="RRH123" s="371"/>
      <c r="RRI123" s="371"/>
      <c r="RRJ123" s="371"/>
      <c r="RRK123" s="371"/>
      <c r="RRL123" s="371"/>
      <c r="RRM123" s="371"/>
      <c r="RRN123" s="371"/>
      <c r="RRO123" s="371"/>
      <c r="RRP123" s="371"/>
      <c r="RRQ123" s="371"/>
      <c r="RRR123" s="371"/>
      <c r="RRS123" s="371"/>
      <c r="RRT123" s="371"/>
      <c r="RRU123" s="371"/>
      <c r="RRV123" s="371"/>
      <c r="RRW123" s="371"/>
      <c r="RRX123" s="371"/>
      <c r="RRY123" s="371"/>
      <c r="RRZ123" s="371"/>
      <c r="RSA123" s="371"/>
      <c r="RSB123" s="371"/>
      <c r="RSC123" s="371"/>
      <c r="RSD123" s="371"/>
      <c r="RSE123" s="371"/>
      <c r="RSF123" s="371"/>
      <c r="RSG123" s="371"/>
      <c r="RSH123" s="371"/>
      <c r="RSI123" s="371"/>
      <c r="RSJ123" s="371"/>
      <c r="RSK123" s="371"/>
      <c r="RSL123" s="371"/>
      <c r="RSM123" s="371"/>
      <c r="RSN123" s="371"/>
      <c r="RSO123" s="371"/>
      <c r="RSP123" s="371"/>
      <c r="RSQ123" s="371"/>
      <c r="RSR123" s="371"/>
      <c r="RSS123" s="371"/>
      <c r="RST123" s="371"/>
      <c r="RSU123" s="371"/>
      <c r="RSV123" s="371"/>
      <c r="RSW123" s="371"/>
      <c r="RSX123" s="371"/>
      <c r="RSY123" s="371"/>
      <c r="RSZ123" s="371"/>
      <c r="RTA123" s="371"/>
      <c r="RTB123" s="371"/>
      <c r="RTC123" s="371"/>
      <c r="RTD123" s="371"/>
      <c r="RTE123" s="371"/>
      <c r="RTF123" s="371"/>
      <c r="RTG123" s="371"/>
      <c r="RTH123" s="371"/>
      <c r="RTI123" s="371"/>
      <c r="RTJ123" s="371"/>
      <c r="RTK123" s="371"/>
      <c r="RTL123" s="371"/>
      <c r="RTM123" s="371"/>
      <c r="RTN123" s="371"/>
      <c r="RTO123" s="371"/>
      <c r="RTP123" s="371"/>
      <c r="RTQ123" s="371"/>
      <c r="RTR123" s="371"/>
      <c r="RTS123" s="371"/>
      <c r="RTT123" s="371"/>
      <c r="RTU123" s="371"/>
      <c r="RTV123" s="371"/>
      <c r="RTW123" s="371"/>
      <c r="RTX123" s="371"/>
      <c r="RTY123" s="371"/>
      <c r="RTZ123" s="371"/>
      <c r="RUA123" s="371"/>
      <c r="RUB123" s="371"/>
      <c r="RUC123" s="371"/>
      <c r="RUD123" s="371"/>
      <c r="RUE123" s="371"/>
      <c r="RUF123" s="371"/>
      <c r="RUG123" s="371"/>
      <c r="RUH123" s="371"/>
      <c r="RUI123" s="371"/>
      <c r="RUJ123" s="371"/>
      <c r="RUK123" s="371"/>
      <c r="RUL123" s="371"/>
      <c r="RUM123" s="371"/>
      <c r="RUN123" s="371"/>
      <c r="RUO123" s="371"/>
      <c r="RUP123" s="371"/>
      <c r="RUQ123" s="371"/>
      <c r="RUR123" s="371"/>
      <c r="RUS123" s="371"/>
      <c r="RUT123" s="371"/>
      <c r="RUU123" s="371"/>
      <c r="RUV123" s="371"/>
      <c r="RUW123" s="371"/>
      <c r="RUX123" s="371"/>
      <c r="RUY123" s="371"/>
      <c r="RUZ123" s="371"/>
      <c r="RVA123" s="371"/>
      <c r="RVB123" s="371"/>
      <c r="RVC123" s="371"/>
      <c r="RVD123" s="371"/>
      <c r="RVE123" s="371"/>
      <c r="RVF123" s="371"/>
      <c r="RVG123" s="371"/>
      <c r="RVH123" s="371"/>
      <c r="RVI123" s="371"/>
      <c r="RVJ123" s="371"/>
      <c r="RVK123" s="371"/>
      <c r="RVL123" s="371"/>
      <c r="RVM123" s="371"/>
      <c r="RVN123" s="371"/>
      <c r="RVO123" s="371"/>
      <c r="RVP123" s="371"/>
      <c r="RVQ123" s="371"/>
      <c r="RVR123" s="371"/>
      <c r="RVS123" s="371"/>
      <c r="RVT123" s="371"/>
      <c r="RVU123" s="371"/>
      <c r="RVV123" s="371"/>
      <c r="RVW123" s="371"/>
      <c r="RVX123" s="371"/>
      <c r="RVY123" s="371"/>
      <c r="RVZ123" s="371"/>
      <c r="RWA123" s="371"/>
      <c r="RWB123" s="371"/>
      <c r="RWC123" s="371"/>
      <c r="RWD123" s="371"/>
      <c r="RWE123" s="371"/>
      <c r="RWF123" s="371"/>
      <c r="RWG123" s="371"/>
      <c r="RWH123" s="371"/>
      <c r="RWI123" s="371"/>
      <c r="RWJ123" s="371"/>
      <c r="RWK123" s="371"/>
      <c r="RWL123" s="371"/>
      <c r="RWM123" s="371"/>
      <c r="RWN123" s="371"/>
      <c r="RWO123" s="371"/>
      <c r="RWP123" s="371"/>
      <c r="RWQ123" s="371"/>
      <c r="RWR123" s="371"/>
      <c r="RWS123" s="371"/>
      <c r="RWT123" s="371"/>
      <c r="RWU123" s="371"/>
      <c r="RWV123" s="371"/>
      <c r="RWW123" s="371"/>
      <c r="RWX123" s="371"/>
      <c r="RWY123" s="371"/>
      <c r="RWZ123" s="371"/>
      <c r="RXA123" s="371"/>
      <c r="RXB123" s="371"/>
      <c r="RXC123" s="371"/>
      <c r="RXD123" s="371"/>
      <c r="RXE123" s="371"/>
      <c r="RXF123" s="371"/>
      <c r="RXG123" s="371"/>
      <c r="RXH123" s="371"/>
      <c r="RXI123" s="371"/>
      <c r="RXJ123" s="371"/>
      <c r="RXK123" s="371"/>
      <c r="RXL123" s="371"/>
      <c r="RXM123" s="371"/>
      <c r="RXN123" s="371"/>
      <c r="RXO123" s="371"/>
      <c r="RXP123" s="371"/>
      <c r="RXQ123" s="371"/>
      <c r="RXR123" s="371"/>
      <c r="RXS123" s="371"/>
      <c r="RXT123" s="371"/>
      <c r="RXU123" s="371"/>
      <c r="RXV123" s="371"/>
      <c r="RXW123" s="371"/>
      <c r="RXX123" s="371"/>
      <c r="RXY123" s="371"/>
      <c r="RXZ123" s="371"/>
      <c r="RYA123" s="371"/>
      <c r="RYB123" s="371"/>
      <c r="RYC123" s="371"/>
      <c r="RYD123" s="371"/>
      <c r="RYE123" s="371"/>
      <c r="RYF123" s="371"/>
      <c r="RYG123" s="371"/>
      <c r="RYH123" s="371"/>
      <c r="RYI123" s="371"/>
      <c r="RYJ123" s="371"/>
      <c r="RYK123" s="371"/>
      <c r="RYL123" s="371"/>
      <c r="RYM123" s="371"/>
      <c r="RYN123" s="371"/>
      <c r="RYO123" s="371"/>
      <c r="RYP123" s="371"/>
      <c r="RYQ123" s="371"/>
      <c r="RYR123" s="371"/>
      <c r="RYS123" s="371"/>
      <c r="RYT123" s="371"/>
      <c r="RYU123" s="371"/>
      <c r="RYV123" s="371"/>
      <c r="RYW123" s="371"/>
      <c r="RYX123" s="371"/>
      <c r="RYY123" s="371"/>
      <c r="RYZ123" s="371"/>
      <c r="RZA123" s="371"/>
      <c r="RZB123" s="371"/>
      <c r="RZC123" s="371"/>
      <c r="RZD123" s="371"/>
      <c r="RZE123" s="371"/>
      <c r="RZF123" s="371"/>
      <c r="RZG123" s="371"/>
      <c r="RZH123" s="371"/>
      <c r="RZI123" s="371"/>
      <c r="RZJ123" s="371"/>
      <c r="RZK123" s="371"/>
      <c r="RZL123" s="371"/>
      <c r="RZM123" s="371"/>
      <c r="RZN123" s="371"/>
      <c r="RZO123" s="371"/>
      <c r="RZP123" s="371"/>
      <c r="RZQ123" s="371"/>
      <c r="RZR123" s="371"/>
      <c r="RZS123" s="371"/>
      <c r="RZT123" s="371"/>
      <c r="RZU123" s="371"/>
      <c r="RZV123" s="371"/>
      <c r="RZW123" s="371"/>
      <c r="RZX123" s="371"/>
      <c r="RZY123" s="371"/>
      <c r="RZZ123" s="371"/>
      <c r="SAA123" s="371"/>
      <c r="SAB123" s="371"/>
      <c r="SAC123" s="371"/>
      <c r="SAD123" s="371"/>
      <c r="SAE123" s="371"/>
      <c r="SAF123" s="371"/>
      <c r="SAG123" s="371"/>
      <c r="SAH123" s="371"/>
      <c r="SAI123" s="371"/>
      <c r="SAJ123" s="371"/>
      <c r="SAK123" s="371"/>
      <c r="SAL123" s="371"/>
      <c r="SAM123" s="371"/>
      <c r="SAN123" s="371"/>
      <c r="SAO123" s="371"/>
      <c r="SAP123" s="371"/>
      <c r="SAQ123" s="371"/>
      <c r="SAR123" s="371"/>
      <c r="SAS123" s="371"/>
      <c r="SAT123" s="371"/>
      <c r="SAU123" s="371"/>
      <c r="SAV123" s="371"/>
      <c r="SAW123" s="371"/>
      <c r="SAX123" s="371"/>
      <c r="SAY123" s="371"/>
      <c r="SAZ123" s="371"/>
      <c r="SBA123" s="371"/>
      <c r="SBB123" s="371"/>
      <c r="SBC123" s="371"/>
      <c r="SBD123" s="371"/>
      <c r="SBE123" s="371"/>
      <c r="SBF123" s="371"/>
      <c r="SBG123" s="371"/>
      <c r="SBH123" s="371"/>
      <c r="SBI123" s="371"/>
      <c r="SBJ123" s="371"/>
      <c r="SBK123" s="371"/>
      <c r="SBL123" s="371"/>
      <c r="SBM123" s="371"/>
      <c r="SBN123" s="371"/>
      <c r="SBO123" s="371"/>
      <c r="SBP123" s="371"/>
      <c r="SBQ123" s="371"/>
      <c r="SBR123" s="371"/>
      <c r="SBS123" s="371"/>
      <c r="SBT123" s="371"/>
      <c r="SBU123" s="371"/>
      <c r="SBV123" s="371"/>
      <c r="SBW123" s="371"/>
      <c r="SBX123" s="371"/>
      <c r="SBY123" s="371"/>
      <c r="SBZ123" s="371"/>
      <c r="SCA123" s="371"/>
      <c r="SCB123" s="371"/>
      <c r="SCC123" s="371"/>
      <c r="SCD123" s="371"/>
      <c r="SCE123" s="371"/>
      <c r="SCF123" s="371"/>
      <c r="SCG123" s="371"/>
      <c r="SCH123" s="371"/>
      <c r="SCI123" s="371"/>
      <c r="SCJ123" s="371"/>
      <c r="SCK123" s="371"/>
      <c r="SCL123" s="371"/>
      <c r="SCM123" s="371"/>
      <c r="SCN123" s="371"/>
      <c r="SCO123" s="371"/>
      <c r="SCP123" s="371"/>
      <c r="SCQ123" s="371"/>
      <c r="SCR123" s="371"/>
      <c r="SCS123" s="371"/>
      <c r="SCT123" s="371"/>
      <c r="SCU123" s="371"/>
      <c r="SCV123" s="371"/>
      <c r="SCW123" s="371"/>
      <c r="SCX123" s="371"/>
      <c r="SCY123" s="371"/>
      <c r="SCZ123" s="371"/>
      <c r="SDA123" s="371"/>
      <c r="SDB123" s="371"/>
      <c r="SDC123" s="371"/>
      <c r="SDD123" s="371"/>
      <c r="SDE123" s="371"/>
      <c r="SDF123" s="371"/>
      <c r="SDG123" s="371"/>
      <c r="SDH123" s="371"/>
      <c r="SDI123" s="371"/>
      <c r="SDJ123" s="371"/>
      <c r="SDK123" s="371"/>
      <c r="SDL123" s="371"/>
      <c r="SDM123" s="371"/>
      <c r="SDN123" s="371"/>
      <c r="SDO123" s="371"/>
      <c r="SDP123" s="371"/>
      <c r="SDQ123" s="371"/>
      <c r="SDR123" s="371"/>
      <c r="SDS123" s="371"/>
      <c r="SDT123" s="371"/>
      <c r="SDU123" s="371"/>
      <c r="SDV123" s="371"/>
      <c r="SDW123" s="371"/>
      <c r="SDX123" s="371"/>
      <c r="SDY123" s="371"/>
      <c r="SDZ123" s="371"/>
      <c r="SEA123" s="371"/>
      <c r="SEB123" s="371"/>
      <c r="SEC123" s="371"/>
      <c r="SED123" s="371"/>
      <c r="SEE123" s="371"/>
      <c r="SEF123" s="371"/>
      <c r="SEG123" s="371"/>
      <c r="SEH123" s="371"/>
      <c r="SEI123" s="371"/>
      <c r="SEJ123" s="371"/>
      <c r="SEK123" s="371"/>
      <c r="SEL123" s="371"/>
      <c r="SEM123" s="371"/>
      <c r="SEN123" s="371"/>
      <c r="SEO123" s="371"/>
      <c r="SEP123" s="371"/>
      <c r="SEQ123" s="371"/>
      <c r="SER123" s="371"/>
      <c r="SES123" s="371"/>
      <c r="SET123" s="371"/>
      <c r="SEU123" s="371"/>
      <c r="SEV123" s="371"/>
      <c r="SEW123" s="371"/>
      <c r="SEX123" s="371"/>
      <c r="SEY123" s="371"/>
      <c r="SEZ123" s="371"/>
      <c r="SFA123" s="371"/>
      <c r="SFB123" s="371"/>
      <c r="SFC123" s="371"/>
      <c r="SFD123" s="371"/>
      <c r="SFE123" s="371"/>
      <c r="SFF123" s="371"/>
      <c r="SFG123" s="371"/>
      <c r="SFH123" s="371"/>
      <c r="SFI123" s="371"/>
      <c r="SFJ123" s="371"/>
      <c r="SFK123" s="371"/>
      <c r="SFL123" s="371"/>
      <c r="SFM123" s="371"/>
      <c r="SFN123" s="371"/>
      <c r="SFO123" s="371"/>
      <c r="SFP123" s="371"/>
      <c r="SFQ123" s="371"/>
      <c r="SFR123" s="371"/>
      <c r="SFS123" s="371"/>
      <c r="SFT123" s="371"/>
      <c r="SFU123" s="371"/>
      <c r="SFV123" s="371"/>
      <c r="SFW123" s="371"/>
      <c r="SFX123" s="371"/>
      <c r="SFY123" s="371"/>
      <c r="SFZ123" s="371"/>
      <c r="SGA123" s="371"/>
      <c r="SGB123" s="371"/>
      <c r="SGC123" s="371"/>
      <c r="SGD123" s="371"/>
      <c r="SGE123" s="371"/>
      <c r="SGF123" s="371"/>
      <c r="SGG123" s="371"/>
      <c r="SGH123" s="371"/>
      <c r="SGI123" s="371"/>
      <c r="SGJ123" s="371"/>
      <c r="SGK123" s="371"/>
      <c r="SGL123" s="371"/>
      <c r="SGM123" s="371"/>
      <c r="SGN123" s="371"/>
      <c r="SGO123" s="371"/>
      <c r="SGP123" s="371"/>
      <c r="SGQ123" s="371"/>
      <c r="SGR123" s="371"/>
      <c r="SGS123" s="371"/>
      <c r="SGT123" s="371"/>
      <c r="SGU123" s="371"/>
      <c r="SGV123" s="371"/>
      <c r="SGW123" s="371"/>
      <c r="SGX123" s="371"/>
      <c r="SGY123" s="371"/>
      <c r="SGZ123" s="371"/>
      <c r="SHA123" s="371"/>
      <c r="SHB123" s="371"/>
      <c r="SHC123" s="371"/>
      <c r="SHD123" s="371"/>
      <c r="SHE123" s="371"/>
      <c r="SHF123" s="371"/>
      <c r="SHG123" s="371"/>
      <c r="SHH123" s="371"/>
      <c r="SHI123" s="371"/>
      <c r="SHJ123" s="371"/>
      <c r="SHK123" s="371"/>
      <c r="SHL123" s="371"/>
      <c r="SHM123" s="371"/>
      <c r="SHN123" s="371"/>
      <c r="SHO123" s="371"/>
      <c r="SHP123" s="371"/>
      <c r="SHQ123" s="371"/>
      <c r="SHR123" s="371"/>
      <c r="SHS123" s="371"/>
      <c r="SHT123" s="371"/>
      <c r="SHU123" s="371"/>
      <c r="SHV123" s="371"/>
      <c r="SHW123" s="371"/>
      <c r="SHX123" s="371"/>
      <c r="SHY123" s="371"/>
      <c r="SHZ123" s="371"/>
      <c r="SIA123" s="371"/>
      <c r="SIB123" s="371"/>
      <c r="SIC123" s="371"/>
      <c r="SID123" s="371"/>
      <c r="SIE123" s="371"/>
      <c r="SIF123" s="371"/>
      <c r="SIG123" s="371"/>
      <c r="SIH123" s="371"/>
      <c r="SII123" s="371"/>
      <c r="SIJ123" s="371"/>
      <c r="SIK123" s="371"/>
      <c r="SIL123" s="371"/>
      <c r="SIM123" s="371"/>
      <c r="SIN123" s="371"/>
      <c r="SIO123" s="371"/>
      <c r="SIP123" s="371"/>
      <c r="SIQ123" s="371"/>
      <c r="SIR123" s="371"/>
      <c r="SIS123" s="371"/>
      <c r="SIT123" s="371"/>
      <c r="SIU123" s="371"/>
      <c r="SIV123" s="371"/>
      <c r="SIW123" s="371"/>
      <c r="SIX123" s="371"/>
      <c r="SIY123" s="371"/>
      <c r="SIZ123" s="371"/>
      <c r="SJA123" s="371"/>
      <c r="SJB123" s="371"/>
      <c r="SJC123" s="371"/>
      <c r="SJD123" s="371"/>
      <c r="SJE123" s="371"/>
      <c r="SJF123" s="371"/>
      <c r="SJG123" s="371"/>
      <c r="SJH123" s="371"/>
      <c r="SJI123" s="371"/>
      <c r="SJJ123" s="371"/>
      <c r="SJK123" s="371"/>
      <c r="SJL123" s="371"/>
      <c r="SJM123" s="371"/>
      <c r="SJN123" s="371"/>
      <c r="SJO123" s="371"/>
      <c r="SJP123" s="371"/>
      <c r="SJQ123" s="371"/>
      <c r="SJR123" s="371"/>
      <c r="SJS123" s="371"/>
      <c r="SJT123" s="371"/>
      <c r="SJU123" s="371"/>
      <c r="SJV123" s="371"/>
      <c r="SJW123" s="371"/>
      <c r="SJX123" s="371"/>
      <c r="SJY123" s="371"/>
      <c r="SJZ123" s="371"/>
      <c r="SKA123" s="371"/>
      <c r="SKB123" s="371"/>
      <c r="SKC123" s="371"/>
      <c r="SKD123" s="371"/>
      <c r="SKE123" s="371"/>
      <c r="SKF123" s="371"/>
      <c r="SKG123" s="371"/>
      <c r="SKH123" s="371"/>
      <c r="SKI123" s="371"/>
      <c r="SKJ123" s="371"/>
      <c r="SKK123" s="371"/>
      <c r="SKL123" s="371"/>
      <c r="SKM123" s="371"/>
      <c r="SKN123" s="371"/>
      <c r="SKO123" s="371"/>
      <c r="SKP123" s="371"/>
      <c r="SKQ123" s="371"/>
      <c r="SKR123" s="371"/>
      <c r="SKS123" s="371"/>
      <c r="SKT123" s="371"/>
      <c r="SKU123" s="371"/>
      <c r="SKV123" s="371"/>
      <c r="SKW123" s="371"/>
      <c r="SKX123" s="371"/>
      <c r="SKY123" s="371"/>
      <c r="SKZ123" s="371"/>
      <c r="SLA123" s="371"/>
      <c r="SLB123" s="371"/>
      <c r="SLC123" s="371"/>
      <c r="SLD123" s="371"/>
      <c r="SLE123" s="371"/>
      <c r="SLF123" s="371"/>
      <c r="SLG123" s="371"/>
      <c r="SLH123" s="371"/>
      <c r="SLI123" s="371"/>
      <c r="SLJ123" s="371"/>
      <c r="SLK123" s="371"/>
      <c r="SLL123" s="371"/>
      <c r="SLM123" s="371"/>
      <c r="SLN123" s="371"/>
      <c r="SLO123" s="371"/>
      <c r="SLP123" s="371"/>
      <c r="SLQ123" s="371"/>
      <c r="SLR123" s="371"/>
      <c r="SLS123" s="371"/>
      <c r="SLT123" s="371"/>
      <c r="SLU123" s="371"/>
      <c r="SLV123" s="371"/>
      <c r="SLW123" s="371"/>
      <c r="SLX123" s="371"/>
      <c r="SLY123" s="371"/>
      <c r="SLZ123" s="371"/>
      <c r="SMA123" s="371"/>
      <c r="SMB123" s="371"/>
      <c r="SMC123" s="371"/>
      <c r="SMD123" s="371"/>
      <c r="SME123" s="371"/>
      <c r="SMF123" s="371"/>
      <c r="SMG123" s="371"/>
      <c r="SMH123" s="371"/>
      <c r="SMI123" s="371"/>
      <c r="SMJ123" s="371"/>
      <c r="SMK123" s="371"/>
      <c r="SML123" s="371"/>
      <c r="SMM123" s="371"/>
      <c r="SMN123" s="371"/>
      <c r="SMO123" s="371"/>
      <c r="SMP123" s="371"/>
      <c r="SMQ123" s="371"/>
      <c r="SMR123" s="371"/>
      <c r="SMS123" s="371"/>
      <c r="SMT123" s="371"/>
      <c r="SMU123" s="371"/>
      <c r="SMV123" s="371"/>
      <c r="SMW123" s="371"/>
      <c r="SMX123" s="371"/>
      <c r="SMY123" s="371"/>
      <c r="SMZ123" s="371"/>
      <c r="SNA123" s="371"/>
      <c r="SNB123" s="371"/>
      <c r="SNC123" s="371"/>
      <c r="SND123" s="371"/>
      <c r="SNE123" s="371"/>
      <c r="SNF123" s="371"/>
      <c r="SNG123" s="371"/>
      <c r="SNH123" s="371"/>
      <c r="SNI123" s="371"/>
      <c r="SNJ123" s="371"/>
      <c r="SNK123" s="371"/>
      <c r="SNL123" s="371"/>
      <c r="SNM123" s="371"/>
      <c r="SNN123" s="371"/>
      <c r="SNO123" s="371"/>
      <c r="SNP123" s="371"/>
      <c r="SNQ123" s="371"/>
      <c r="SNR123" s="371"/>
      <c r="SNS123" s="371"/>
      <c r="SNT123" s="371"/>
      <c r="SNU123" s="371"/>
      <c r="SNV123" s="371"/>
      <c r="SNW123" s="371"/>
      <c r="SNX123" s="371"/>
      <c r="SNY123" s="371"/>
      <c r="SNZ123" s="371"/>
      <c r="SOA123" s="371"/>
      <c r="SOB123" s="371"/>
      <c r="SOC123" s="371"/>
      <c r="SOD123" s="371"/>
      <c r="SOE123" s="371"/>
      <c r="SOF123" s="371"/>
      <c r="SOG123" s="371"/>
      <c r="SOH123" s="371"/>
      <c r="SOI123" s="371"/>
      <c r="SOJ123" s="371"/>
      <c r="SOK123" s="371"/>
      <c r="SOL123" s="371"/>
      <c r="SOM123" s="371"/>
      <c r="SON123" s="371"/>
      <c r="SOO123" s="371"/>
      <c r="SOP123" s="371"/>
      <c r="SOQ123" s="371"/>
      <c r="SOR123" s="371"/>
      <c r="SOS123" s="371"/>
      <c r="SOT123" s="371"/>
      <c r="SOU123" s="371"/>
      <c r="SOV123" s="371"/>
      <c r="SOW123" s="371"/>
      <c r="SOX123" s="371"/>
      <c r="SOY123" s="371"/>
      <c r="SOZ123" s="371"/>
      <c r="SPA123" s="371"/>
      <c r="SPB123" s="371"/>
      <c r="SPC123" s="371"/>
      <c r="SPD123" s="371"/>
      <c r="SPE123" s="371"/>
      <c r="SPF123" s="371"/>
      <c r="SPG123" s="371"/>
      <c r="SPH123" s="371"/>
      <c r="SPI123" s="371"/>
      <c r="SPJ123" s="371"/>
      <c r="SPK123" s="371"/>
      <c r="SPL123" s="371"/>
      <c r="SPM123" s="371"/>
      <c r="SPN123" s="371"/>
      <c r="SPO123" s="371"/>
      <c r="SPP123" s="371"/>
      <c r="SPQ123" s="371"/>
      <c r="SPR123" s="371"/>
      <c r="SPS123" s="371"/>
      <c r="SPT123" s="371"/>
      <c r="SPU123" s="371"/>
      <c r="SPV123" s="371"/>
      <c r="SPW123" s="371"/>
      <c r="SPX123" s="371"/>
      <c r="SPY123" s="371"/>
      <c r="SPZ123" s="371"/>
      <c r="SQA123" s="371"/>
      <c r="SQB123" s="371"/>
      <c r="SQC123" s="371"/>
      <c r="SQD123" s="371"/>
      <c r="SQE123" s="371"/>
      <c r="SQF123" s="371"/>
      <c r="SQG123" s="371"/>
      <c r="SQH123" s="371"/>
      <c r="SQI123" s="371"/>
      <c r="SQJ123" s="371"/>
      <c r="SQK123" s="371"/>
      <c r="SQL123" s="371"/>
      <c r="SQM123" s="371"/>
      <c r="SQN123" s="371"/>
      <c r="SQO123" s="371"/>
      <c r="SQP123" s="371"/>
      <c r="SQQ123" s="371"/>
      <c r="SQR123" s="371"/>
      <c r="SQS123" s="371"/>
      <c r="SQT123" s="371"/>
      <c r="SQU123" s="371"/>
      <c r="SQV123" s="371"/>
      <c r="SQW123" s="371"/>
      <c r="SQX123" s="371"/>
      <c r="SQY123" s="371"/>
      <c r="SQZ123" s="371"/>
      <c r="SRA123" s="371"/>
      <c r="SRB123" s="371"/>
      <c r="SRC123" s="371"/>
      <c r="SRD123" s="371"/>
      <c r="SRE123" s="371"/>
      <c r="SRF123" s="371"/>
      <c r="SRG123" s="371"/>
      <c r="SRH123" s="371"/>
      <c r="SRI123" s="371"/>
      <c r="SRJ123" s="371"/>
      <c r="SRK123" s="371"/>
      <c r="SRL123" s="371"/>
      <c r="SRM123" s="371"/>
      <c r="SRN123" s="371"/>
      <c r="SRO123" s="371"/>
      <c r="SRP123" s="371"/>
      <c r="SRQ123" s="371"/>
      <c r="SRR123" s="371"/>
      <c r="SRS123" s="371"/>
      <c r="SRT123" s="371"/>
      <c r="SRU123" s="371"/>
      <c r="SRV123" s="371"/>
      <c r="SRW123" s="371"/>
      <c r="SRX123" s="371"/>
      <c r="SRY123" s="371"/>
      <c r="SRZ123" s="371"/>
      <c r="SSA123" s="371"/>
      <c r="SSB123" s="371"/>
      <c r="SSC123" s="371"/>
      <c r="SSD123" s="371"/>
      <c r="SSE123" s="371"/>
      <c r="SSF123" s="371"/>
      <c r="SSG123" s="371"/>
      <c r="SSH123" s="371"/>
      <c r="SSI123" s="371"/>
      <c r="SSJ123" s="371"/>
      <c r="SSK123" s="371"/>
      <c r="SSL123" s="371"/>
      <c r="SSM123" s="371"/>
      <c r="SSN123" s="371"/>
      <c r="SSO123" s="371"/>
      <c r="SSP123" s="371"/>
      <c r="SSQ123" s="371"/>
      <c r="SSR123" s="371"/>
      <c r="SSS123" s="371"/>
      <c r="SST123" s="371"/>
      <c r="SSU123" s="371"/>
      <c r="SSV123" s="371"/>
      <c r="SSW123" s="371"/>
      <c r="SSX123" s="371"/>
      <c r="SSY123" s="371"/>
      <c r="SSZ123" s="371"/>
      <c r="STA123" s="371"/>
      <c r="STB123" s="371"/>
      <c r="STC123" s="371"/>
      <c r="STD123" s="371"/>
      <c r="STE123" s="371"/>
      <c r="STF123" s="371"/>
      <c r="STG123" s="371"/>
      <c r="STH123" s="371"/>
      <c r="STI123" s="371"/>
      <c r="STJ123" s="371"/>
      <c r="STK123" s="371"/>
      <c r="STL123" s="371"/>
      <c r="STM123" s="371"/>
      <c r="STN123" s="371"/>
      <c r="STO123" s="371"/>
      <c r="STP123" s="371"/>
      <c r="STQ123" s="371"/>
      <c r="STR123" s="371"/>
      <c r="STS123" s="371"/>
      <c r="STT123" s="371"/>
      <c r="STU123" s="371"/>
      <c r="STV123" s="371"/>
      <c r="STW123" s="371"/>
      <c r="STX123" s="371"/>
      <c r="STY123" s="371"/>
      <c r="STZ123" s="371"/>
      <c r="SUA123" s="371"/>
      <c r="SUB123" s="371"/>
      <c r="SUC123" s="371"/>
      <c r="SUD123" s="371"/>
      <c r="SUE123" s="371"/>
      <c r="SUF123" s="371"/>
      <c r="SUG123" s="371"/>
      <c r="SUH123" s="371"/>
      <c r="SUI123" s="371"/>
      <c r="SUJ123" s="371"/>
      <c r="SUK123" s="371"/>
      <c r="SUL123" s="371"/>
      <c r="SUM123" s="371"/>
      <c r="SUN123" s="371"/>
      <c r="SUO123" s="371"/>
      <c r="SUP123" s="371"/>
      <c r="SUQ123" s="371"/>
      <c r="SUR123" s="371"/>
      <c r="SUS123" s="371"/>
      <c r="SUT123" s="371"/>
      <c r="SUU123" s="371"/>
      <c r="SUV123" s="371"/>
      <c r="SUW123" s="371"/>
      <c r="SUX123" s="371"/>
      <c r="SUY123" s="371"/>
      <c r="SUZ123" s="371"/>
      <c r="SVA123" s="371"/>
      <c r="SVB123" s="371"/>
      <c r="SVC123" s="371"/>
      <c r="SVD123" s="371"/>
      <c r="SVE123" s="371"/>
      <c r="SVF123" s="371"/>
      <c r="SVG123" s="371"/>
      <c r="SVH123" s="371"/>
      <c r="SVI123" s="371"/>
      <c r="SVJ123" s="371"/>
      <c r="SVK123" s="371"/>
      <c r="SVL123" s="371"/>
      <c r="SVM123" s="371"/>
      <c r="SVN123" s="371"/>
      <c r="SVO123" s="371"/>
      <c r="SVP123" s="371"/>
      <c r="SVQ123" s="371"/>
      <c r="SVR123" s="371"/>
      <c r="SVS123" s="371"/>
      <c r="SVT123" s="371"/>
      <c r="SVU123" s="371"/>
      <c r="SVV123" s="371"/>
      <c r="SVW123" s="371"/>
      <c r="SVX123" s="371"/>
      <c r="SVY123" s="371"/>
      <c r="SVZ123" s="371"/>
      <c r="SWA123" s="371"/>
      <c r="SWB123" s="371"/>
      <c r="SWC123" s="371"/>
      <c r="SWD123" s="371"/>
      <c r="SWE123" s="371"/>
      <c r="SWF123" s="371"/>
      <c r="SWG123" s="371"/>
      <c r="SWH123" s="371"/>
      <c r="SWI123" s="371"/>
      <c r="SWJ123" s="371"/>
      <c r="SWK123" s="371"/>
      <c r="SWL123" s="371"/>
      <c r="SWM123" s="371"/>
      <c r="SWN123" s="371"/>
      <c r="SWO123" s="371"/>
      <c r="SWP123" s="371"/>
      <c r="SWQ123" s="371"/>
      <c r="SWR123" s="371"/>
      <c r="SWS123" s="371"/>
      <c r="SWT123" s="371"/>
      <c r="SWU123" s="371"/>
      <c r="SWV123" s="371"/>
      <c r="SWW123" s="371"/>
      <c r="SWX123" s="371"/>
      <c r="SWY123" s="371"/>
      <c r="SWZ123" s="371"/>
      <c r="SXA123" s="371"/>
      <c r="SXB123" s="371"/>
      <c r="SXC123" s="371"/>
      <c r="SXD123" s="371"/>
      <c r="SXE123" s="371"/>
      <c r="SXF123" s="371"/>
      <c r="SXG123" s="371"/>
      <c r="SXH123" s="371"/>
      <c r="SXI123" s="371"/>
      <c r="SXJ123" s="371"/>
      <c r="SXK123" s="371"/>
      <c r="SXL123" s="371"/>
      <c r="SXM123" s="371"/>
      <c r="SXN123" s="371"/>
      <c r="SXO123" s="371"/>
      <c r="SXP123" s="371"/>
      <c r="SXQ123" s="371"/>
      <c r="SXR123" s="371"/>
      <c r="SXS123" s="371"/>
      <c r="SXT123" s="371"/>
      <c r="SXU123" s="371"/>
      <c r="SXV123" s="371"/>
      <c r="SXW123" s="371"/>
      <c r="SXX123" s="371"/>
      <c r="SXY123" s="371"/>
      <c r="SXZ123" s="371"/>
      <c r="SYA123" s="371"/>
      <c r="SYB123" s="371"/>
      <c r="SYC123" s="371"/>
      <c r="SYD123" s="371"/>
      <c r="SYE123" s="371"/>
      <c r="SYF123" s="371"/>
      <c r="SYG123" s="371"/>
      <c r="SYH123" s="371"/>
      <c r="SYI123" s="371"/>
      <c r="SYJ123" s="371"/>
      <c r="SYK123" s="371"/>
      <c r="SYL123" s="371"/>
      <c r="SYM123" s="371"/>
      <c r="SYN123" s="371"/>
      <c r="SYO123" s="371"/>
      <c r="SYP123" s="371"/>
      <c r="SYQ123" s="371"/>
      <c r="SYR123" s="371"/>
      <c r="SYS123" s="371"/>
      <c r="SYT123" s="371"/>
      <c r="SYU123" s="371"/>
      <c r="SYV123" s="371"/>
      <c r="SYW123" s="371"/>
      <c r="SYX123" s="371"/>
      <c r="SYY123" s="371"/>
      <c r="SYZ123" s="371"/>
      <c r="SZA123" s="371"/>
      <c r="SZB123" s="371"/>
      <c r="SZC123" s="371"/>
      <c r="SZD123" s="371"/>
      <c r="SZE123" s="371"/>
      <c r="SZF123" s="371"/>
      <c r="SZG123" s="371"/>
      <c r="SZH123" s="371"/>
      <c r="SZI123" s="371"/>
      <c r="SZJ123" s="371"/>
      <c r="SZK123" s="371"/>
      <c r="SZL123" s="371"/>
      <c r="SZM123" s="371"/>
      <c r="SZN123" s="371"/>
      <c r="SZO123" s="371"/>
      <c r="SZP123" s="371"/>
      <c r="SZQ123" s="371"/>
      <c r="SZR123" s="371"/>
      <c r="SZS123" s="371"/>
      <c r="SZT123" s="371"/>
      <c r="SZU123" s="371"/>
      <c r="SZV123" s="371"/>
      <c r="SZW123" s="371"/>
      <c r="SZX123" s="371"/>
      <c r="SZY123" s="371"/>
      <c r="SZZ123" s="371"/>
      <c r="TAA123" s="371"/>
      <c r="TAB123" s="371"/>
      <c r="TAC123" s="371"/>
      <c r="TAD123" s="371"/>
      <c r="TAE123" s="371"/>
      <c r="TAF123" s="371"/>
      <c r="TAG123" s="371"/>
      <c r="TAH123" s="371"/>
      <c r="TAI123" s="371"/>
      <c r="TAJ123" s="371"/>
      <c r="TAK123" s="371"/>
      <c r="TAL123" s="371"/>
      <c r="TAM123" s="371"/>
      <c r="TAN123" s="371"/>
      <c r="TAO123" s="371"/>
      <c r="TAP123" s="371"/>
      <c r="TAQ123" s="371"/>
      <c r="TAR123" s="371"/>
      <c r="TAS123" s="371"/>
      <c r="TAT123" s="371"/>
      <c r="TAU123" s="371"/>
      <c r="TAV123" s="371"/>
      <c r="TAW123" s="371"/>
      <c r="TAX123" s="371"/>
      <c r="TAY123" s="371"/>
      <c r="TAZ123" s="371"/>
      <c r="TBA123" s="371"/>
      <c r="TBB123" s="371"/>
      <c r="TBC123" s="371"/>
      <c r="TBD123" s="371"/>
      <c r="TBE123" s="371"/>
      <c r="TBF123" s="371"/>
      <c r="TBG123" s="371"/>
      <c r="TBH123" s="371"/>
      <c r="TBI123" s="371"/>
      <c r="TBJ123" s="371"/>
      <c r="TBK123" s="371"/>
      <c r="TBL123" s="371"/>
      <c r="TBM123" s="371"/>
      <c r="TBN123" s="371"/>
      <c r="TBO123" s="371"/>
      <c r="TBP123" s="371"/>
      <c r="TBQ123" s="371"/>
      <c r="TBR123" s="371"/>
      <c r="TBS123" s="371"/>
      <c r="TBT123" s="371"/>
      <c r="TBU123" s="371"/>
      <c r="TBV123" s="371"/>
      <c r="TBW123" s="371"/>
      <c r="TBX123" s="371"/>
      <c r="TBY123" s="371"/>
      <c r="TBZ123" s="371"/>
      <c r="TCA123" s="371"/>
      <c r="TCB123" s="371"/>
      <c r="TCC123" s="371"/>
      <c r="TCD123" s="371"/>
      <c r="TCE123" s="371"/>
      <c r="TCF123" s="371"/>
      <c r="TCG123" s="371"/>
      <c r="TCH123" s="371"/>
      <c r="TCI123" s="371"/>
      <c r="TCJ123" s="371"/>
      <c r="TCK123" s="371"/>
      <c r="TCL123" s="371"/>
      <c r="TCM123" s="371"/>
      <c r="TCN123" s="371"/>
      <c r="TCO123" s="371"/>
      <c r="TCP123" s="371"/>
      <c r="TCQ123" s="371"/>
      <c r="TCR123" s="371"/>
      <c r="TCS123" s="371"/>
      <c r="TCT123" s="371"/>
      <c r="TCU123" s="371"/>
      <c r="TCV123" s="371"/>
      <c r="TCW123" s="371"/>
      <c r="TCX123" s="371"/>
      <c r="TCY123" s="371"/>
      <c r="TCZ123" s="371"/>
      <c r="TDA123" s="371"/>
      <c r="TDB123" s="371"/>
      <c r="TDC123" s="371"/>
      <c r="TDD123" s="371"/>
      <c r="TDE123" s="371"/>
      <c r="TDF123" s="371"/>
      <c r="TDG123" s="371"/>
      <c r="TDH123" s="371"/>
      <c r="TDI123" s="371"/>
      <c r="TDJ123" s="371"/>
      <c r="TDK123" s="371"/>
      <c r="TDL123" s="371"/>
      <c r="TDM123" s="371"/>
      <c r="TDN123" s="371"/>
      <c r="TDO123" s="371"/>
      <c r="TDP123" s="371"/>
      <c r="TDQ123" s="371"/>
      <c r="TDR123" s="371"/>
      <c r="TDS123" s="371"/>
      <c r="TDT123" s="371"/>
      <c r="TDU123" s="371"/>
      <c r="TDV123" s="371"/>
      <c r="TDW123" s="371"/>
      <c r="TDX123" s="371"/>
      <c r="TDY123" s="371"/>
      <c r="TDZ123" s="371"/>
      <c r="TEA123" s="371"/>
      <c r="TEB123" s="371"/>
      <c r="TEC123" s="371"/>
      <c r="TED123" s="371"/>
      <c r="TEE123" s="371"/>
      <c r="TEF123" s="371"/>
      <c r="TEG123" s="371"/>
      <c r="TEH123" s="371"/>
      <c r="TEI123" s="371"/>
      <c r="TEJ123" s="371"/>
      <c r="TEK123" s="371"/>
      <c r="TEL123" s="371"/>
      <c r="TEM123" s="371"/>
      <c r="TEN123" s="371"/>
      <c r="TEO123" s="371"/>
      <c r="TEP123" s="371"/>
      <c r="TEQ123" s="371"/>
      <c r="TER123" s="371"/>
      <c r="TES123" s="371"/>
      <c r="TET123" s="371"/>
      <c r="TEU123" s="371"/>
      <c r="TEV123" s="371"/>
      <c r="TEW123" s="371"/>
      <c r="TEX123" s="371"/>
      <c r="TEY123" s="371"/>
      <c r="TEZ123" s="371"/>
      <c r="TFA123" s="371"/>
      <c r="TFB123" s="371"/>
      <c r="TFC123" s="371"/>
      <c r="TFD123" s="371"/>
      <c r="TFE123" s="371"/>
      <c r="TFF123" s="371"/>
      <c r="TFG123" s="371"/>
      <c r="TFH123" s="371"/>
      <c r="TFI123" s="371"/>
      <c r="TFJ123" s="371"/>
      <c r="TFK123" s="371"/>
      <c r="TFL123" s="371"/>
      <c r="TFM123" s="371"/>
      <c r="TFN123" s="371"/>
      <c r="TFO123" s="371"/>
      <c r="TFP123" s="371"/>
      <c r="TFQ123" s="371"/>
      <c r="TFR123" s="371"/>
      <c r="TFS123" s="371"/>
      <c r="TFT123" s="371"/>
      <c r="TFU123" s="371"/>
      <c r="TFV123" s="371"/>
      <c r="TFW123" s="371"/>
      <c r="TFX123" s="371"/>
      <c r="TFY123" s="371"/>
      <c r="TFZ123" s="371"/>
      <c r="TGA123" s="371"/>
      <c r="TGB123" s="371"/>
      <c r="TGC123" s="371"/>
      <c r="TGD123" s="371"/>
      <c r="TGE123" s="371"/>
      <c r="TGF123" s="371"/>
      <c r="TGG123" s="371"/>
      <c r="TGH123" s="371"/>
      <c r="TGI123" s="371"/>
      <c r="TGJ123" s="371"/>
      <c r="TGK123" s="371"/>
      <c r="TGL123" s="371"/>
      <c r="TGM123" s="371"/>
      <c r="TGN123" s="371"/>
      <c r="TGO123" s="371"/>
      <c r="TGP123" s="371"/>
      <c r="TGQ123" s="371"/>
      <c r="TGR123" s="371"/>
      <c r="TGS123" s="371"/>
      <c r="TGT123" s="371"/>
      <c r="TGU123" s="371"/>
      <c r="TGV123" s="371"/>
      <c r="TGW123" s="371"/>
      <c r="TGX123" s="371"/>
      <c r="TGY123" s="371"/>
      <c r="TGZ123" s="371"/>
      <c r="THA123" s="371"/>
      <c r="THB123" s="371"/>
      <c r="THC123" s="371"/>
      <c r="THD123" s="371"/>
      <c r="THE123" s="371"/>
      <c r="THF123" s="371"/>
      <c r="THG123" s="371"/>
      <c r="THH123" s="371"/>
      <c r="THI123" s="371"/>
      <c r="THJ123" s="371"/>
      <c r="THK123" s="371"/>
      <c r="THL123" s="371"/>
      <c r="THM123" s="371"/>
      <c r="THN123" s="371"/>
      <c r="THO123" s="371"/>
      <c r="THP123" s="371"/>
      <c r="THQ123" s="371"/>
      <c r="THR123" s="371"/>
      <c r="THS123" s="371"/>
      <c r="THT123" s="371"/>
      <c r="THU123" s="371"/>
      <c r="THV123" s="371"/>
      <c r="THW123" s="371"/>
      <c r="THX123" s="371"/>
      <c r="THY123" s="371"/>
      <c r="THZ123" s="371"/>
      <c r="TIA123" s="371"/>
      <c r="TIB123" s="371"/>
      <c r="TIC123" s="371"/>
      <c r="TID123" s="371"/>
      <c r="TIE123" s="371"/>
      <c r="TIF123" s="371"/>
      <c r="TIG123" s="371"/>
      <c r="TIH123" s="371"/>
      <c r="TII123" s="371"/>
      <c r="TIJ123" s="371"/>
      <c r="TIK123" s="371"/>
      <c r="TIL123" s="371"/>
      <c r="TIM123" s="371"/>
      <c r="TIN123" s="371"/>
      <c r="TIO123" s="371"/>
      <c r="TIP123" s="371"/>
      <c r="TIQ123" s="371"/>
      <c r="TIR123" s="371"/>
      <c r="TIS123" s="371"/>
      <c r="TIT123" s="371"/>
      <c r="TIU123" s="371"/>
      <c r="TIV123" s="371"/>
      <c r="TIW123" s="371"/>
      <c r="TIX123" s="371"/>
      <c r="TIY123" s="371"/>
      <c r="TIZ123" s="371"/>
      <c r="TJA123" s="371"/>
      <c r="TJB123" s="371"/>
      <c r="TJC123" s="371"/>
      <c r="TJD123" s="371"/>
      <c r="TJE123" s="371"/>
      <c r="TJF123" s="371"/>
      <c r="TJG123" s="371"/>
      <c r="TJH123" s="371"/>
      <c r="TJI123" s="371"/>
      <c r="TJJ123" s="371"/>
      <c r="TJK123" s="371"/>
      <c r="TJL123" s="371"/>
      <c r="TJM123" s="371"/>
      <c r="TJN123" s="371"/>
      <c r="TJO123" s="371"/>
      <c r="TJP123" s="371"/>
      <c r="TJQ123" s="371"/>
      <c r="TJR123" s="371"/>
      <c r="TJS123" s="371"/>
      <c r="TJT123" s="371"/>
      <c r="TJU123" s="371"/>
      <c r="TJV123" s="371"/>
      <c r="TJW123" s="371"/>
      <c r="TJX123" s="371"/>
      <c r="TJY123" s="371"/>
      <c r="TJZ123" s="371"/>
      <c r="TKA123" s="371"/>
      <c r="TKB123" s="371"/>
      <c r="TKC123" s="371"/>
      <c r="TKD123" s="371"/>
      <c r="TKE123" s="371"/>
      <c r="TKF123" s="371"/>
      <c r="TKG123" s="371"/>
      <c r="TKH123" s="371"/>
      <c r="TKI123" s="371"/>
      <c r="TKJ123" s="371"/>
      <c r="TKK123" s="371"/>
      <c r="TKL123" s="371"/>
      <c r="TKM123" s="371"/>
      <c r="TKN123" s="371"/>
      <c r="TKO123" s="371"/>
      <c r="TKP123" s="371"/>
      <c r="TKQ123" s="371"/>
      <c r="TKR123" s="371"/>
      <c r="TKS123" s="371"/>
      <c r="TKT123" s="371"/>
      <c r="TKU123" s="371"/>
      <c r="TKV123" s="371"/>
      <c r="TKW123" s="371"/>
      <c r="TKX123" s="371"/>
      <c r="TKY123" s="371"/>
      <c r="TKZ123" s="371"/>
      <c r="TLA123" s="371"/>
      <c r="TLB123" s="371"/>
      <c r="TLC123" s="371"/>
      <c r="TLD123" s="371"/>
      <c r="TLE123" s="371"/>
      <c r="TLF123" s="371"/>
      <c r="TLG123" s="371"/>
      <c r="TLH123" s="371"/>
      <c r="TLI123" s="371"/>
      <c r="TLJ123" s="371"/>
      <c r="TLK123" s="371"/>
      <c r="TLL123" s="371"/>
      <c r="TLM123" s="371"/>
      <c r="TLN123" s="371"/>
      <c r="TLO123" s="371"/>
      <c r="TLP123" s="371"/>
      <c r="TLQ123" s="371"/>
      <c r="TLR123" s="371"/>
      <c r="TLS123" s="371"/>
      <c r="TLT123" s="371"/>
      <c r="TLU123" s="371"/>
      <c r="TLV123" s="371"/>
      <c r="TLW123" s="371"/>
      <c r="TLX123" s="371"/>
      <c r="TLY123" s="371"/>
      <c r="TLZ123" s="371"/>
      <c r="TMA123" s="371"/>
      <c r="TMB123" s="371"/>
      <c r="TMC123" s="371"/>
      <c r="TMD123" s="371"/>
      <c r="TME123" s="371"/>
      <c r="TMF123" s="371"/>
      <c r="TMG123" s="371"/>
      <c r="TMH123" s="371"/>
      <c r="TMI123" s="371"/>
      <c r="TMJ123" s="371"/>
      <c r="TMK123" s="371"/>
      <c r="TML123" s="371"/>
      <c r="TMM123" s="371"/>
      <c r="TMN123" s="371"/>
      <c r="TMO123" s="371"/>
      <c r="TMP123" s="371"/>
      <c r="TMQ123" s="371"/>
      <c r="TMR123" s="371"/>
      <c r="TMS123" s="371"/>
      <c r="TMT123" s="371"/>
      <c r="TMU123" s="371"/>
      <c r="TMV123" s="371"/>
      <c r="TMW123" s="371"/>
      <c r="TMX123" s="371"/>
      <c r="TMY123" s="371"/>
      <c r="TMZ123" s="371"/>
      <c r="TNA123" s="371"/>
      <c r="TNB123" s="371"/>
      <c r="TNC123" s="371"/>
      <c r="TND123" s="371"/>
      <c r="TNE123" s="371"/>
      <c r="TNF123" s="371"/>
      <c r="TNG123" s="371"/>
      <c r="TNH123" s="371"/>
      <c r="TNI123" s="371"/>
      <c r="TNJ123" s="371"/>
      <c r="TNK123" s="371"/>
      <c r="TNL123" s="371"/>
      <c r="TNM123" s="371"/>
      <c r="TNN123" s="371"/>
      <c r="TNO123" s="371"/>
      <c r="TNP123" s="371"/>
      <c r="TNQ123" s="371"/>
      <c r="TNR123" s="371"/>
      <c r="TNS123" s="371"/>
      <c r="TNT123" s="371"/>
      <c r="TNU123" s="371"/>
      <c r="TNV123" s="371"/>
      <c r="TNW123" s="371"/>
      <c r="TNX123" s="371"/>
      <c r="TNY123" s="371"/>
      <c r="TNZ123" s="371"/>
      <c r="TOA123" s="371"/>
      <c r="TOB123" s="371"/>
      <c r="TOC123" s="371"/>
      <c r="TOD123" s="371"/>
      <c r="TOE123" s="371"/>
      <c r="TOF123" s="371"/>
      <c r="TOG123" s="371"/>
      <c r="TOH123" s="371"/>
      <c r="TOI123" s="371"/>
      <c r="TOJ123" s="371"/>
      <c r="TOK123" s="371"/>
      <c r="TOL123" s="371"/>
      <c r="TOM123" s="371"/>
      <c r="TON123" s="371"/>
      <c r="TOO123" s="371"/>
      <c r="TOP123" s="371"/>
      <c r="TOQ123" s="371"/>
      <c r="TOR123" s="371"/>
      <c r="TOS123" s="371"/>
      <c r="TOT123" s="371"/>
      <c r="TOU123" s="371"/>
      <c r="TOV123" s="371"/>
      <c r="TOW123" s="371"/>
      <c r="TOX123" s="371"/>
      <c r="TOY123" s="371"/>
      <c r="TOZ123" s="371"/>
      <c r="TPA123" s="371"/>
      <c r="TPB123" s="371"/>
      <c r="TPC123" s="371"/>
      <c r="TPD123" s="371"/>
      <c r="TPE123" s="371"/>
      <c r="TPF123" s="371"/>
      <c r="TPG123" s="371"/>
      <c r="TPH123" s="371"/>
      <c r="TPI123" s="371"/>
      <c r="TPJ123" s="371"/>
      <c r="TPK123" s="371"/>
      <c r="TPL123" s="371"/>
      <c r="TPM123" s="371"/>
      <c r="TPN123" s="371"/>
      <c r="TPO123" s="371"/>
      <c r="TPP123" s="371"/>
      <c r="TPQ123" s="371"/>
      <c r="TPR123" s="371"/>
      <c r="TPS123" s="371"/>
      <c r="TPT123" s="371"/>
      <c r="TPU123" s="371"/>
      <c r="TPV123" s="371"/>
      <c r="TPW123" s="371"/>
      <c r="TPX123" s="371"/>
      <c r="TPY123" s="371"/>
      <c r="TPZ123" s="371"/>
      <c r="TQA123" s="371"/>
      <c r="TQB123" s="371"/>
      <c r="TQC123" s="371"/>
      <c r="TQD123" s="371"/>
      <c r="TQE123" s="371"/>
      <c r="TQF123" s="371"/>
      <c r="TQG123" s="371"/>
      <c r="TQH123" s="371"/>
      <c r="TQI123" s="371"/>
      <c r="TQJ123" s="371"/>
      <c r="TQK123" s="371"/>
      <c r="TQL123" s="371"/>
      <c r="TQM123" s="371"/>
      <c r="TQN123" s="371"/>
      <c r="TQO123" s="371"/>
      <c r="TQP123" s="371"/>
      <c r="TQQ123" s="371"/>
      <c r="TQR123" s="371"/>
      <c r="TQS123" s="371"/>
      <c r="TQT123" s="371"/>
      <c r="TQU123" s="371"/>
      <c r="TQV123" s="371"/>
      <c r="TQW123" s="371"/>
      <c r="TQX123" s="371"/>
      <c r="TQY123" s="371"/>
      <c r="TQZ123" s="371"/>
      <c r="TRA123" s="371"/>
      <c r="TRB123" s="371"/>
      <c r="TRC123" s="371"/>
      <c r="TRD123" s="371"/>
      <c r="TRE123" s="371"/>
      <c r="TRF123" s="371"/>
      <c r="TRG123" s="371"/>
      <c r="TRH123" s="371"/>
      <c r="TRI123" s="371"/>
      <c r="TRJ123" s="371"/>
      <c r="TRK123" s="371"/>
      <c r="TRL123" s="371"/>
      <c r="TRM123" s="371"/>
      <c r="TRN123" s="371"/>
      <c r="TRO123" s="371"/>
      <c r="TRP123" s="371"/>
      <c r="TRQ123" s="371"/>
      <c r="TRR123" s="371"/>
      <c r="TRS123" s="371"/>
      <c r="TRT123" s="371"/>
      <c r="TRU123" s="371"/>
      <c r="TRV123" s="371"/>
      <c r="TRW123" s="371"/>
      <c r="TRX123" s="371"/>
      <c r="TRY123" s="371"/>
      <c r="TRZ123" s="371"/>
      <c r="TSA123" s="371"/>
      <c r="TSB123" s="371"/>
      <c r="TSC123" s="371"/>
      <c r="TSD123" s="371"/>
      <c r="TSE123" s="371"/>
      <c r="TSF123" s="371"/>
      <c r="TSG123" s="371"/>
      <c r="TSH123" s="371"/>
      <c r="TSI123" s="371"/>
      <c r="TSJ123" s="371"/>
      <c r="TSK123" s="371"/>
      <c r="TSL123" s="371"/>
      <c r="TSM123" s="371"/>
      <c r="TSN123" s="371"/>
      <c r="TSO123" s="371"/>
      <c r="TSP123" s="371"/>
      <c r="TSQ123" s="371"/>
      <c r="TSR123" s="371"/>
      <c r="TSS123" s="371"/>
      <c r="TST123" s="371"/>
      <c r="TSU123" s="371"/>
      <c r="TSV123" s="371"/>
      <c r="TSW123" s="371"/>
      <c r="TSX123" s="371"/>
      <c r="TSY123" s="371"/>
      <c r="TSZ123" s="371"/>
      <c r="TTA123" s="371"/>
      <c r="TTB123" s="371"/>
      <c r="TTC123" s="371"/>
      <c r="TTD123" s="371"/>
      <c r="TTE123" s="371"/>
      <c r="TTF123" s="371"/>
      <c r="TTG123" s="371"/>
      <c r="TTH123" s="371"/>
      <c r="TTI123" s="371"/>
      <c r="TTJ123" s="371"/>
      <c r="TTK123" s="371"/>
      <c r="TTL123" s="371"/>
      <c r="TTM123" s="371"/>
      <c r="TTN123" s="371"/>
      <c r="TTO123" s="371"/>
      <c r="TTP123" s="371"/>
      <c r="TTQ123" s="371"/>
      <c r="TTR123" s="371"/>
      <c r="TTS123" s="371"/>
      <c r="TTT123" s="371"/>
      <c r="TTU123" s="371"/>
      <c r="TTV123" s="371"/>
      <c r="TTW123" s="371"/>
      <c r="TTX123" s="371"/>
      <c r="TTY123" s="371"/>
      <c r="TTZ123" s="371"/>
      <c r="TUA123" s="371"/>
      <c r="TUB123" s="371"/>
      <c r="TUC123" s="371"/>
      <c r="TUD123" s="371"/>
      <c r="TUE123" s="371"/>
      <c r="TUF123" s="371"/>
      <c r="TUG123" s="371"/>
      <c r="TUH123" s="371"/>
      <c r="TUI123" s="371"/>
      <c r="TUJ123" s="371"/>
      <c r="TUK123" s="371"/>
      <c r="TUL123" s="371"/>
      <c r="TUM123" s="371"/>
      <c r="TUN123" s="371"/>
      <c r="TUO123" s="371"/>
      <c r="TUP123" s="371"/>
      <c r="TUQ123" s="371"/>
      <c r="TUR123" s="371"/>
      <c r="TUS123" s="371"/>
      <c r="TUT123" s="371"/>
      <c r="TUU123" s="371"/>
      <c r="TUV123" s="371"/>
      <c r="TUW123" s="371"/>
      <c r="TUX123" s="371"/>
      <c r="TUY123" s="371"/>
      <c r="TUZ123" s="371"/>
      <c r="TVA123" s="371"/>
      <c r="TVB123" s="371"/>
      <c r="TVC123" s="371"/>
      <c r="TVD123" s="371"/>
      <c r="TVE123" s="371"/>
      <c r="TVF123" s="371"/>
      <c r="TVG123" s="371"/>
      <c r="TVH123" s="371"/>
      <c r="TVI123" s="371"/>
      <c r="TVJ123" s="371"/>
      <c r="TVK123" s="371"/>
      <c r="TVL123" s="371"/>
      <c r="TVM123" s="371"/>
      <c r="TVN123" s="371"/>
      <c r="TVO123" s="371"/>
      <c r="TVP123" s="371"/>
      <c r="TVQ123" s="371"/>
      <c r="TVR123" s="371"/>
      <c r="TVS123" s="371"/>
      <c r="TVT123" s="371"/>
      <c r="TVU123" s="371"/>
      <c r="TVV123" s="371"/>
      <c r="TVW123" s="371"/>
      <c r="TVX123" s="371"/>
      <c r="TVY123" s="371"/>
      <c r="TVZ123" s="371"/>
      <c r="TWA123" s="371"/>
      <c r="TWB123" s="371"/>
      <c r="TWC123" s="371"/>
      <c r="TWD123" s="371"/>
      <c r="TWE123" s="371"/>
      <c r="TWF123" s="371"/>
      <c r="TWG123" s="371"/>
      <c r="TWH123" s="371"/>
      <c r="TWI123" s="371"/>
      <c r="TWJ123" s="371"/>
      <c r="TWK123" s="371"/>
      <c r="TWL123" s="371"/>
      <c r="TWM123" s="371"/>
      <c r="TWN123" s="371"/>
      <c r="TWO123" s="371"/>
      <c r="TWP123" s="371"/>
      <c r="TWQ123" s="371"/>
      <c r="TWR123" s="371"/>
      <c r="TWS123" s="371"/>
      <c r="TWT123" s="371"/>
      <c r="TWU123" s="371"/>
      <c r="TWV123" s="371"/>
      <c r="TWW123" s="371"/>
      <c r="TWX123" s="371"/>
      <c r="TWY123" s="371"/>
      <c r="TWZ123" s="371"/>
      <c r="TXA123" s="371"/>
      <c r="TXB123" s="371"/>
      <c r="TXC123" s="371"/>
      <c r="TXD123" s="371"/>
      <c r="TXE123" s="371"/>
      <c r="TXF123" s="371"/>
      <c r="TXG123" s="371"/>
      <c r="TXH123" s="371"/>
      <c r="TXI123" s="371"/>
      <c r="TXJ123" s="371"/>
      <c r="TXK123" s="371"/>
      <c r="TXL123" s="371"/>
      <c r="TXM123" s="371"/>
      <c r="TXN123" s="371"/>
      <c r="TXO123" s="371"/>
      <c r="TXP123" s="371"/>
      <c r="TXQ123" s="371"/>
      <c r="TXR123" s="371"/>
      <c r="TXS123" s="371"/>
      <c r="TXT123" s="371"/>
      <c r="TXU123" s="371"/>
      <c r="TXV123" s="371"/>
      <c r="TXW123" s="371"/>
      <c r="TXX123" s="371"/>
      <c r="TXY123" s="371"/>
      <c r="TXZ123" s="371"/>
      <c r="TYA123" s="371"/>
      <c r="TYB123" s="371"/>
      <c r="TYC123" s="371"/>
      <c r="TYD123" s="371"/>
      <c r="TYE123" s="371"/>
      <c r="TYF123" s="371"/>
      <c r="TYG123" s="371"/>
      <c r="TYH123" s="371"/>
      <c r="TYI123" s="371"/>
      <c r="TYJ123" s="371"/>
      <c r="TYK123" s="371"/>
      <c r="TYL123" s="371"/>
      <c r="TYM123" s="371"/>
      <c r="TYN123" s="371"/>
      <c r="TYO123" s="371"/>
      <c r="TYP123" s="371"/>
      <c r="TYQ123" s="371"/>
      <c r="TYR123" s="371"/>
      <c r="TYS123" s="371"/>
      <c r="TYT123" s="371"/>
      <c r="TYU123" s="371"/>
      <c r="TYV123" s="371"/>
      <c r="TYW123" s="371"/>
      <c r="TYX123" s="371"/>
      <c r="TYY123" s="371"/>
      <c r="TYZ123" s="371"/>
      <c r="TZA123" s="371"/>
      <c r="TZB123" s="371"/>
      <c r="TZC123" s="371"/>
      <c r="TZD123" s="371"/>
      <c r="TZE123" s="371"/>
      <c r="TZF123" s="371"/>
      <c r="TZG123" s="371"/>
      <c r="TZH123" s="371"/>
      <c r="TZI123" s="371"/>
      <c r="TZJ123" s="371"/>
      <c r="TZK123" s="371"/>
      <c r="TZL123" s="371"/>
      <c r="TZM123" s="371"/>
      <c r="TZN123" s="371"/>
      <c r="TZO123" s="371"/>
      <c r="TZP123" s="371"/>
      <c r="TZQ123" s="371"/>
      <c r="TZR123" s="371"/>
      <c r="TZS123" s="371"/>
      <c r="TZT123" s="371"/>
      <c r="TZU123" s="371"/>
      <c r="TZV123" s="371"/>
      <c r="TZW123" s="371"/>
      <c r="TZX123" s="371"/>
      <c r="TZY123" s="371"/>
      <c r="TZZ123" s="371"/>
      <c r="UAA123" s="371"/>
      <c r="UAB123" s="371"/>
      <c r="UAC123" s="371"/>
      <c r="UAD123" s="371"/>
      <c r="UAE123" s="371"/>
      <c r="UAF123" s="371"/>
      <c r="UAG123" s="371"/>
      <c r="UAH123" s="371"/>
      <c r="UAI123" s="371"/>
      <c r="UAJ123" s="371"/>
      <c r="UAK123" s="371"/>
      <c r="UAL123" s="371"/>
      <c r="UAM123" s="371"/>
      <c r="UAN123" s="371"/>
      <c r="UAO123" s="371"/>
      <c r="UAP123" s="371"/>
      <c r="UAQ123" s="371"/>
      <c r="UAR123" s="371"/>
      <c r="UAS123" s="371"/>
      <c r="UAT123" s="371"/>
      <c r="UAU123" s="371"/>
      <c r="UAV123" s="371"/>
      <c r="UAW123" s="371"/>
      <c r="UAX123" s="371"/>
      <c r="UAY123" s="371"/>
      <c r="UAZ123" s="371"/>
      <c r="UBA123" s="371"/>
      <c r="UBB123" s="371"/>
      <c r="UBC123" s="371"/>
      <c r="UBD123" s="371"/>
      <c r="UBE123" s="371"/>
      <c r="UBF123" s="371"/>
      <c r="UBG123" s="371"/>
      <c r="UBH123" s="371"/>
      <c r="UBI123" s="371"/>
      <c r="UBJ123" s="371"/>
      <c r="UBK123" s="371"/>
      <c r="UBL123" s="371"/>
      <c r="UBM123" s="371"/>
      <c r="UBN123" s="371"/>
      <c r="UBO123" s="371"/>
      <c r="UBP123" s="371"/>
      <c r="UBQ123" s="371"/>
      <c r="UBR123" s="371"/>
      <c r="UBS123" s="371"/>
      <c r="UBT123" s="371"/>
      <c r="UBU123" s="371"/>
      <c r="UBV123" s="371"/>
      <c r="UBW123" s="371"/>
      <c r="UBX123" s="371"/>
      <c r="UBY123" s="371"/>
      <c r="UBZ123" s="371"/>
      <c r="UCA123" s="371"/>
      <c r="UCB123" s="371"/>
      <c r="UCC123" s="371"/>
      <c r="UCD123" s="371"/>
      <c r="UCE123" s="371"/>
      <c r="UCF123" s="371"/>
      <c r="UCG123" s="371"/>
      <c r="UCH123" s="371"/>
      <c r="UCI123" s="371"/>
      <c r="UCJ123" s="371"/>
      <c r="UCK123" s="371"/>
      <c r="UCL123" s="371"/>
      <c r="UCM123" s="371"/>
      <c r="UCN123" s="371"/>
      <c r="UCO123" s="371"/>
      <c r="UCP123" s="371"/>
      <c r="UCQ123" s="371"/>
      <c r="UCR123" s="371"/>
      <c r="UCS123" s="371"/>
      <c r="UCT123" s="371"/>
      <c r="UCU123" s="371"/>
      <c r="UCV123" s="371"/>
      <c r="UCW123" s="371"/>
      <c r="UCX123" s="371"/>
      <c r="UCY123" s="371"/>
      <c r="UCZ123" s="371"/>
      <c r="UDA123" s="371"/>
      <c r="UDB123" s="371"/>
      <c r="UDC123" s="371"/>
      <c r="UDD123" s="371"/>
      <c r="UDE123" s="371"/>
      <c r="UDF123" s="371"/>
      <c r="UDG123" s="371"/>
      <c r="UDH123" s="371"/>
      <c r="UDI123" s="371"/>
      <c r="UDJ123" s="371"/>
      <c r="UDK123" s="371"/>
      <c r="UDL123" s="371"/>
      <c r="UDM123" s="371"/>
      <c r="UDN123" s="371"/>
      <c r="UDO123" s="371"/>
      <c r="UDP123" s="371"/>
      <c r="UDQ123" s="371"/>
      <c r="UDR123" s="371"/>
      <c r="UDS123" s="371"/>
      <c r="UDT123" s="371"/>
      <c r="UDU123" s="371"/>
      <c r="UDV123" s="371"/>
      <c r="UDW123" s="371"/>
      <c r="UDX123" s="371"/>
      <c r="UDY123" s="371"/>
      <c r="UDZ123" s="371"/>
      <c r="UEA123" s="371"/>
      <c r="UEB123" s="371"/>
      <c r="UEC123" s="371"/>
      <c r="UED123" s="371"/>
      <c r="UEE123" s="371"/>
      <c r="UEF123" s="371"/>
      <c r="UEG123" s="371"/>
      <c r="UEH123" s="371"/>
      <c r="UEI123" s="371"/>
      <c r="UEJ123" s="371"/>
      <c r="UEK123" s="371"/>
      <c r="UEL123" s="371"/>
      <c r="UEM123" s="371"/>
      <c r="UEN123" s="371"/>
      <c r="UEO123" s="371"/>
      <c r="UEP123" s="371"/>
      <c r="UEQ123" s="371"/>
      <c r="UER123" s="371"/>
      <c r="UES123" s="371"/>
      <c r="UET123" s="371"/>
      <c r="UEU123" s="371"/>
      <c r="UEV123" s="371"/>
      <c r="UEW123" s="371"/>
      <c r="UEX123" s="371"/>
      <c r="UEY123" s="371"/>
      <c r="UEZ123" s="371"/>
      <c r="UFA123" s="371"/>
      <c r="UFB123" s="371"/>
      <c r="UFC123" s="371"/>
      <c r="UFD123" s="371"/>
      <c r="UFE123" s="371"/>
      <c r="UFF123" s="371"/>
      <c r="UFG123" s="371"/>
      <c r="UFH123" s="371"/>
      <c r="UFI123" s="371"/>
      <c r="UFJ123" s="371"/>
      <c r="UFK123" s="371"/>
      <c r="UFL123" s="371"/>
      <c r="UFM123" s="371"/>
      <c r="UFN123" s="371"/>
      <c r="UFO123" s="371"/>
      <c r="UFP123" s="371"/>
      <c r="UFQ123" s="371"/>
      <c r="UFR123" s="371"/>
      <c r="UFS123" s="371"/>
      <c r="UFT123" s="371"/>
      <c r="UFU123" s="371"/>
      <c r="UFV123" s="371"/>
      <c r="UFW123" s="371"/>
      <c r="UFX123" s="371"/>
      <c r="UFY123" s="371"/>
      <c r="UFZ123" s="371"/>
      <c r="UGA123" s="371"/>
      <c r="UGB123" s="371"/>
      <c r="UGC123" s="371"/>
      <c r="UGD123" s="371"/>
      <c r="UGE123" s="371"/>
      <c r="UGF123" s="371"/>
      <c r="UGG123" s="371"/>
      <c r="UGH123" s="371"/>
      <c r="UGI123" s="371"/>
      <c r="UGJ123" s="371"/>
      <c r="UGK123" s="371"/>
      <c r="UGL123" s="371"/>
      <c r="UGM123" s="371"/>
      <c r="UGN123" s="371"/>
      <c r="UGO123" s="371"/>
      <c r="UGP123" s="371"/>
      <c r="UGQ123" s="371"/>
      <c r="UGR123" s="371"/>
      <c r="UGS123" s="371"/>
      <c r="UGT123" s="371"/>
      <c r="UGU123" s="371"/>
      <c r="UGV123" s="371"/>
      <c r="UGW123" s="371"/>
      <c r="UGX123" s="371"/>
      <c r="UGY123" s="371"/>
      <c r="UGZ123" s="371"/>
      <c r="UHA123" s="371"/>
      <c r="UHB123" s="371"/>
      <c r="UHC123" s="371"/>
      <c r="UHD123" s="371"/>
      <c r="UHE123" s="371"/>
      <c r="UHF123" s="371"/>
      <c r="UHG123" s="371"/>
      <c r="UHH123" s="371"/>
      <c r="UHI123" s="371"/>
      <c r="UHJ123" s="371"/>
      <c r="UHK123" s="371"/>
      <c r="UHL123" s="371"/>
      <c r="UHM123" s="371"/>
      <c r="UHN123" s="371"/>
      <c r="UHO123" s="371"/>
      <c r="UHP123" s="371"/>
      <c r="UHQ123" s="371"/>
      <c r="UHR123" s="371"/>
      <c r="UHS123" s="371"/>
      <c r="UHT123" s="371"/>
      <c r="UHU123" s="371"/>
      <c r="UHV123" s="371"/>
      <c r="UHW123" s="371"/>
      <c r="UHX123" s="371"/>
      <c r="UHY123" s="371"/>
      <c r="UHZ123" s="371"/>
      <c r="UIA123" s="371"/>
      <c r="UIB123" s="371"/>
      <c r="UIC123" s="371"/>
      <c r="UID123" s="371"/>
      <c r="UIE123" s="371"/>
      <c r="UIF123" s="371"/>
      <c r="UIG123" s="371"/>
      <c r="UIH123" s="371"/>
      <c r="UII123" s="371"/>
      <c r="UIJ123" s="371"/>
      <c r="UIK123" s="371"/>
      <c r="UIL123" s="371"/>
      <c r="UIM123" s="371"/>
      <c r="UIN123" s="371"/>
      <c r="UIO123" s="371"/>
      <c r="UIP123" s="371"/>
      <c r="UIQ123" s="371"/>
      <c r="UIR123" s="371"/>
      <c r="UIS123" s="371"/>
      <c r="UIT123" s="371"/>
      <c r="UIU123" s="371"/>
      <c r="UIV123" s="371"/>
      <c r="UIW123" s="371"/>
      <c r="UIX123" s="371"/>
      <c r="UIY123" s="371"/>
      <c r="UIZ123" s="371"/>
      <c r="UJA123" s="371"/>
      <c r="UJB123" s="371"/>
      <c r="UJC123" s="371"/>
      <c r="UJD123" s="371"/>
      <c r="UJE123" s="371"/>
      <c r="UJF123" s="371"/>
      <c r="UJG123" s="371"/>
      <c r="UJH123" s="371"/>
      <c r="UJI123" s="371"/>
      <c r="UJJ123" s="371"/>
      <c r="UJK123" s="371"/>
      <c r="UJL123" s="371"/>
      <c r="UJM123" s="371"/>
      <c r="UJN123" s="371"/>
      <c r="UJO123" s="371"/>
      <c r="UJP123" s="371"/>
      <c r="UJQ123" s="371"/>
      <c r="UJR123" s="371"/>
      <c r="UJS123" s="371"/>
      <c r="UJT123" s="371"/>
      <c r="UJU123" s="371"/>
      <c r="UJV123" s="371"/>
      <c r="UJW123" s="371"/>
      <c r="UJX123" s="371"/>
      <c r="UJY123" s="371"/>
      <c r="UJZ123" s="371"/>
      <c r="UKA123" s="371"/>
      <c r="UKB123" s="371"/>
      <c r="UKC123" s="371"/>
      <c r="UKD123" s="371"/>
      <c r="UKE123" s="371"/>
      <c r="UKF123" s="371"/>
      <c r="UKG123" s="371"/>
      <c r="UKH123" s="371"/>
      <c r="UKI123" s="371"/>
      <c r="UKJ123" s="371"/>
      <c r="UKK123" s="371"/>
      <c r="UKL123" s="371"/>
      <c r="UKM123" s="371"/>
      <c r="UKN123" s="371"/>
      <c r="UKO123" s="371"/>
      <c r="UKP123" s="371"/>
      <c r="UKQ123" s="371"/>
      <c r="UKR123" s="371"/>
      <c r="UKS123" s="371"/>
      <c r="UKT123" s="371"/>
      <c r="UKU123" s="371"/>
      <c r="UKV123" s="371"/>
      <c r="UKW123" s="371"/>
      <c r="UKX123" s="371"/>
      <c r="UKY123" s="371"/>
      <c r="UKZ123" s="371"/>
      <c r="ULA123" s="371"/>
      <c r="ULB123" s="371"/>
      <c r="ULC123" s="371"/>
      <c r="ULD123" s="371"/>
      <c r="ULE123" s="371"/>
      <c r="ULF123" s="371"/>
      <c r="ULG123" s="371"/>
      <c r="ULH123" s="371"/>
      <c r="ULI123" s="371"/>
      <c r="ULJ123" s="371"/>
      <c r="ULK123" s="371"/>
      <c r="ULL123" s="371"/>
      <c r="ULM123" s="371"/>
      <c r="ULN123" s="371"/>
      <c r="ULO123" s="371"/>
      <c r="ULP123" s="371"/>
      <c r="ULQ123" s="371"/>
      <c r="ULR123" s="371"/>
      <c r="ULS123" s="371"/>
      <c r="ULT123" s="371"/>
      <c r="ULU123" s="371"/>
      <c r="ULV123" s="371"/>
      <c r="ULW123" s="371"/>
      <c r="ULX123" s="371"/>
      <c r="ULY123" s="371"/>
      <c r="ULZ123" s="371"/>
      <c r="UMA123" s="371"/>
      <c r="UMB123" s="371"/>
      <c r="UMC123" s="371"/>
      <c r="UMD123" s="371"/>
      <c r="UME123" s="371"/>
      <c r="UMF123" s="371"/>
      <c r="UMG123" s="371"/>
      <c r="UMH123" s="371"/>
      <c r="UMI123" s="371"/>
      <c r="UMJ123" s="371"/>
      <c r="UMK123" s="371"/>
      <c r="UML123" s="371"/>
      <c r="UMM123" s="371"/>
      <c r="UMN123" s="371"/>
      <c r="UMO123" s="371"/>
      <c r="UMP123" s="371"/>
      <c r="UMQ123" s="371"/>
      <c r="UMR123" s="371"/>
      <c r="UMS123" s="371"/>
      <c r="UMT123" s="371"/>
      <c r="UMU123" s="371"/>
      <c r="UMV123" s="371"/>
      <c r="UMW123" s="371"/>
      <c r="UMX123" s="371"/>
      <c r="UMY123" s="371"/>
      <c r="UMZ123" s="371"/>
      <c r="UNA123" s="371"/>
      <c r="UNB123" s="371"/>
      <c r="UNC123" s="371"/>
      <c r="UND123" s="371"/>
      <c r="UNE123" s="371"/>
      <c r="UNF123" s="371"/>
      <c r="UNG123" s="371"/>
      <c r="UNH123" s="371"/>
      <c r="UNI123" s="371"/>
      <c r="UNJ123" s="371"/>
      <c r="UNK123" s="371"/>
      <c r="UNL123" s="371"/>
      <c r="UNM123" s="371"/>
      <c r="UNN123" s="371"/>
      <c r="UNO123" s="371"/>
      <c r="UNP123" s="371"/>
      <c r="UNQ123" s="371"/>
      <c r="UNR123" s="371"/>
      <c r="UNS123" s="371"/>
      <c r="UNT123" s="371"/>
      <c r="UNU123" s="371"/>
      <c r="UNV123" s="371"/>
      <c r="UNW123" s="371"/>
      <c r="UNX123" s="371"/>
      <c r="UNY123" s="371"/>
      <c r="UNZ123" s="371"/>
      <c r="UOA123" s="371"/>
      <c r="UOB123" s="371"/>
      <c r="UOC123" s="371"/>
      <c r="UOD123" s="371"/>
      <c r="UOE123" s="371"/>
      <c r="UOF123" s="371"/>
      <c r="UOG123" s="371"/>
      <c r="UOH123" s="371"/>
      <c r="UOI123" s="371"/>
      <c r="UOJ123" s="371"/>
      <c r="UOK123" s="371"/>
      <c r="UOL123" s="371"/>
      <c r="UOM123" s="371"/>
      <c r="UON123" s="371"/>
      <c r="UOO123" s="371"/>
      <c r="UOP123" s="371"/>
      <c r="UOQ123" s="371"/>
      <c r="UOR123" s="371"/>
      <c r="UOS123" s="371"/>
      <c r="UOT123" s="371"/>
      <c r="UOU123" s="371"/>
      <c r="UOV123" s="371"/>
      <c r="UOW123" s="371"/>
      <c r="UOX123" s="371"/>
      <c r="UOY123" s="371"/>
      <c r="UOZ123" s="371"/>
      <c r="UPA123" s="371"/>
      <c r="UPB123" s="371"/>
      <c r="UPC123" s="371"/>
      <c r="UPD123" s="371"/>
      <c r="UPE123" s="371"/>
      <c r="UPF123" s="371"/>
      <c r="UPG123" s="371"/>
      <c r="UPH123" s="371"/>
      <c r="UPI123" s="371"/>
      <c r="UPJ123" s="371"/>
      <c r="UPK123" s="371"/>
      <c r="UPL123" s="371"/>
      <c r="UPM123" s="371"/>
      <c r="UPN123" s="371"/>
      <c r="UPO123" s="371"/>
      <c r="UPP123" s="371"/>
      <c r="UPQ123" s="371"/>
      <c r="UPR123" s="371"/>
      <c r="UPS123" s="371"/>
      <c r="UPT123" s="371"/>
      <c r="UPU123" s="371"/>
      <c r="UPV123" s="371"/>
      <c r="UPW123" s="371"/>
      <c r="UPX123" s="371"/>
      <c r="UPY123" s="371"/>
      <c r="UPZ123" s="371"/>
      <c r="UQA123" s="371"/>
      <c r="UQB123" s="371"/>
      <c r="UQC123" s="371"/>
      <c r="UQD123" s="371"/>
      <c r="UQE123" s="371"/>
      <c r="UQF123" s="371"/>
      <c r="UQG123" s="371"/>
      <c r="UQH123" s="371"/>
      <c r="UQI123" s="371"/>
      <c r="UQJ123" s="371"/>
      <c r="UQK123" s="371"/>
      <c r="UQL123" s="371"/>
      <c r="UQM123" s="371"/>
      <c r="UQN123" s="371"/>
      <c r="UQO123" s="371"/>
      <c r="UQP123" s="371"/>
      <c r="UQQ123" s="371"/>
      <c r="UQR123" s="371"/>
      <c r="UQS123" s="371"/>
      <c r="UQT123" s="371"/>
      <c r="UQU123" s="371"/>
      <c r="UQV123" s="371"/>
      <c r="UQW123" s="371"/>
      <c r="UQX123" s="371"/>
      <c r="UQY123" s="371"/>
      <c r="UQZ123" s="371"/>
      <c r="URA123" s="371"/>
      <c r="URB123" s="371"/>
      <c r="URC123" s="371"/>
      <c r="URD123" s="371"/>
      <c r="URE123" s="371"/>
      <c r="URF123" s="371"/>
      <c r="URG123" s="371"/>
      <c r="URH123" s="371"/>
      <c r="URI123" s="371"/>
      <c r="URJ123" s="371"/>
      <c r="URK123" s="371"/>
      <c r="URL123" s="371"/>
      <c r="URM123" s="371"/>
      <c r="URN123" s="371"/>
      <c r="URO123" s="371"/>
      <c r="URP123" s="371"/>
      <c r="URQ123" s="371"/>
      <c r="URR123" s="371"/>
      <c r="URS123" s="371"/>
      <c r="URT123" s="371"/>
      <c r="URU123" s="371"/>
      <c r="URV123" s="371"/>
      <c r="URW123" s="371"/>
      <c r="URX123" s="371"/>
      <c r="URY123" s="371"/>
      <c r="URZ123" s="371"/>
      <c r="USA123" s="371"/>
      <c r="USB123" s="371"/>
      <c r="USC123" s="371"/>
      <c r="USD123" s="371"/>
      <c r="USE123" s="371"/>
      <c r="USF123" s="371"/>
      <c r="USG123" s="371"/>
      <c r="USH123" s="371"/>
      <c r="USI123" s="371"/>
      <c r="USJ123" s="371"/>
      <c r="USK123" s="371"/>
      <c r="USL123" s="371"/>
      <c r="USM123" s="371"/>
      <c r="USN123" s="371"/>
      <c r="USO123" s="371"/>
      <c r="USP123" s="371"/>
      <c r="USQ123" s="371"/>
      <c r="USR123" s="371"/>
      <c r="USS123" s="371"/>
      <c r="UST123" s="371"/>
      <c r="USU123" s="371"/>
      <c r="USV123" s="371"/>
      <c r="USW123" s="371"/>
      <c r="USX123" s="371"/>
      <c r="USY123" s="371"/>
      <c r="USZ123" s="371"/>
      <c r="UTA123" s="371"/>
      <c r="UTB123" s="371"/>
      <c r="UTC123" s="371"/>
      <c r="UTD123" s="371"/>
      <c r="UTE123" s="371"/>
      <c r="UTF123" s="371"/>
      <c r="UTG123" s="371"/>
      <c r="UTH123" s="371"/>
      <c r="UTI123" s="371"/>
      <c r="UTJ123" s="371"/>
      <c r="UTK123" s="371"/>
      <c r="UTL123" s="371"/>
      <c r="UTM123" s="371"/>
      <c r="UTN123" s="371"/>
      <c r="UTO123" s="371"/>
      <c r="UTP123" s="371"/>
      <c r="UTQ123" s="371"/>
      <c r="UTR123" s="371"/>
      <c r="UTS123" s="371"/>
      <c r="UTT123" s="371"/>
      <c r="UTU123" s="371"/>
      <c r="UTV123" s="371"/>
      <c r="UTW123" s="371"/>
      <c r="UTX123" s="371"/>
      <c r="UTY123" s="371"/>
      <c r="UTZ123" s="371"/>
      <c r="UUA123" s="371"/>
      <c r="UUB123" s="371"/>
      <c r="UUC123" s="371"/>
      <c r="UUD123" s="371"/>
      <c r="UUE123" s="371"/>
      <c r="UUF123" s="371"/>
      <c r="UUG123" s="371"/>
      <c r="UUH123" s="371"/>
      <c r="UUI123" s="371"/>
      <c r="UUJ123" s="371"/>
      <c r="UUK123" s="371"/>
      <c r="UUL123" s="371"/>
      <c r="UUM123" s="371"/>
      <c r="UUN123" s="371"/>
      <c r="UUO123" s="371"/>
      <c r="UUP123" s="371"/>
      <c r="UUQ123" s="371"/>
      <c r="UUR123" s="371"/>
      <c r="UUS123" s="371"/>
      <c r="UUT123" s="371"/>
      <c r="UUU123" s="371"/>
      <c r="UUV123" s="371"/>
      <c r="UUW123" s="371"/>
      <c r="UUX123" s="371"/>
      <c r="UUY123" s="371"/>
      <c r="UUZ123" s="371"/>
      <c r="UVA123" s="371"/>
      <c r="UVB123" s="371"/>
      <c r="UVC123" s="371"/>
      <c r="UVD123" s="371"/>
      <c r="UVE123" s="371"/>
      <c r="UVF123" s="371"/>
      <c r="UVG123" s="371"/>
      <c r="UVH123" s="371"/>
      <c r="UVI123" s="371"/>
      <c r="UVJ123" s="371"/>
      <c r="UVK123" s="371"/>
      <c r="UVL123" s="371"/>
      <c r="UVM123" s="371"/>
      <c r="UVN123" s="371"/>
      <c r="UVO123" s="371"/>
      <c r="UVP123" s="371"/>
      <c r="UVQ123" s="371"/>
      <c r="UVR123" s="371"/>
      <c r="UVS123" s="371"/>
      <c r="UVT123" s="371"/>
      <c r="UVU123" s="371"/>
      <c r="UVV123" s="371"/>
      <c r="UVW123" s="371"/>
      <c r="UVX123" s="371"/>
      <c r="UVY123" s="371"/>
      <c r="UVZ123" s="371"/>
      <c r="UWA123" s="371"/>
      <c r="UWB123" s="371"/>
      <c r="UWC123" s="371"/>
      <c r="UWD123" s="371"/>
      <c r="UWE123" s="371"/>
      <c r="UWF123" s="371"/>
      <c r="UWG123" s="371"/>
      <c r="UWH123" s="371"/>
      <c r="UWI123" s="371"/>
      <c r="UWJ123" s="371"/>
      <c r="UWK123" s="371"/>
      <c r="UWL123" s="371"/>
      <c r="UWM123" s="371"/>
      <c r="UWN123" s="371"/>
      <c r="UWO123" s="371"/>
      <c r="UWP123" s="371"/>
      <c r="UWQ123" s="371"/>
      <c r="UWR123" s="371"/>
      <c r="UWS123" s="371"/>
      <c r="UWT123" s="371"/>
      <c r="UWU123" s="371"/>
      <c r="UWV123" s="371"/>
      <c r="UWW123" s="371"/>
      <c r="UWX123" s="371"/>
      <c r="UWY123" s="371"/>
      <c r="UWZ123" s="371"/>
      <c r="UXA123" s="371"/>
      <c r="UXB123" s="371"/>
      <c r="UXC123" s="371"/>
      <c r="UXD123" s="371"/>
      <c r="UXE123" s="371"/>
      <c r="UXF123" s="371"/>
      <c r="UXG123" s="371"/>
      <c r="UXH123" s="371"/>
      <c r="UXI123" s="371"/>
      <c r="UXJ123" s="371"/>
      <c r="UXK123" s="371"/>
      <c r="UXL123" s="371"/>
      <c r="UXM123" s="371"/>
      <c r="UXN123" s="371"/>
      <c r="UXO123" s="371"/>
      <c r="UXP123" s="371"/>
      <c r="UXQ123" s="371"/>
      <c r="UXR123" s="371"/>
      <c r="UXS123" s="371"/>
      <c r="UXT123" s="371"/>
      <c r="UXU123" s="371"/>
      <c r="UXV123" s="371"/>
      <c r="UXW123" s="371"/>
      <c r="UXX123" s="371"/>
      <c r="UXY123" s="371"/>
      <c r="UXZ123" s="371"/>
      <c r="UYA123" s="371"/>
      <c r="UYB123" s="371"/>
      <c r="UYC123" s="371"/>
      <c r="UYD123" s="371"/>
      <c r="UYE123" s="371"/>
      <c r="UYF123" s="371"/>
      <c r="UYG123" s="371"/>
      <c r="UYH123" s="371"/>
      <c r="UYI123" s="371"/>
      <c r="UYJ123" s="371"/>
      <c r="UYK123" s="371"/>
      <c r="UYL123" s="371"/>
      <c r="UYM123" s="371"/>
      <c r="UYN123" s="371"/>
      <c r="UYO123" s="371"/>
      <c r="UYP123" s="371"/>
      <c r="UYQ123" s="371"/>
      <c r="UYR123" s="371"/>
      <c r="UYS123" s="371"/>
      <c r="UYT123" s="371"/>
      <c r="UYU123" s="371"/>
      <c r="UYV123" s="371"/>
      <c r="UYW123" s="371"/>
      <c r="UYX123" s="371"/>
      <c r="UYY123" s="371"/>
      <c r="UYZ123" s="371"/>
      <c r="UZA123" s="371"/>
      <c r="UZB123" s="371"/>
      <c r="UZC123" s="371"/>
      <c r="UZD123" s="371"/>
      <c r="UZE123" s="371"/>
      <c r="UZF123" s="371"/>
      <c r="UZG123" s="371"/>
      <c r="UZH123" s="371"/>
      <c r="UZI123" s="371"/>
      <c r="UZJ123" s="371"/>
      <c r="UZK123" s="371"/>
      <c r="UZL123" s="371"/>
      <c r="UZM123" s="371"/>
      <c r="UZN123" s="371"/>
      <c r="UZO123" s="371"/>
      <c r="UZP123" s="371"/>
      <c r="UZQ123" s="371"/>
      <c r="UZR123" s="371"/>
      <c r="UZS123" s="371"/>
      <c r="UZT123" s="371"/>
      <c r="UZU123" s="371"/>
      <c r="UZV123" s="371"/>
      <c r="UZW123" s="371"/>
      <c r="UZX123" s="371"/>
      <c r="UZY123" s="371"/>
      <c r="UZZ123" s="371"/>
      <c r="VAA123" s="371"/>
      <c r="VAB123" s="371"/>
      <c r="VAC123" s="371"/>
      <c r="VAD123" s="371"/>
      <c r="VAE123" s="371"/>
      <c r="VAF123" s="371"/>
      <c r="VAG123" s="371"/>
      <c r="VAH123" s="371"/>
      <c r="VAI123" s="371"/>
      <c r="VAJ123" s="371"/>
      <c r="VAK123" s="371"/>
      <c r="VAL123" s="371"/>
      <c r="VAM123" s="371"/>
      <c r="VAN123" s="371"/>
      <c r="VAO123" s="371"/>
      <c r="VAP123" s="371"/>
      <c r="VAQ123" s="371"/>
      <c r="VAR123" s="371"/>
      <c r="VAS123" s="371"/>
      <c r="VAT123" s="371"/>
      <c r="VAU123" s="371"/>
      <c r="VAV123" s="371"/>
      <c r="VAW123" s="371"/>
      <c r="VAX123" s="371"/>
      <c r="VAY123" s="371"/>
      <c r="VAZ123" s="371"/>
      <c r="VBA123" s="371"/>
      <c r="VBB123" s="371"/>
      <c r="VBC123" s="371"/>
      <c r="VBD123" s="371"/>
      <c r="VBE123" s="371"/>
      <c r="VBF123" s="371"/>
      <c r="VBG123" s="371"/>
      <c r="VBH123" s="371"/>
      <c r="VBI123" s="371"/>
      <c r="VBJ123" s="371"/>
      <c r="VBK123" s="371"/>
      <c r="VBL123" s="371"/>
      <c r="VBM123" s="371"/>
      <c r="VBN123" s="371"/>
      <c r="VBO123" s="371"/>
      <c r="VBP123" s="371"/>
      <c r="VBQ123" s="371"/>
      <c r="VBR123" s="371"/>
      <c r="VBS123" s="371"/>
      <c r="VBT123" s="371"/>
      <c r="VBU123" s="371"/>
      <c r="VBV123" s="371"/>
      <c r="VBW123" s="371"/>
      <c r="VBX123" s="371"/>
      <c r="VBY123" s="371"/>
      <c r="VBZ123" s="371"/>
      <c r="VCA123" s="371"/>
      <c r="VCB123" s="371"/>
      <c r="VCC123" s="371"/>
      <c r="VCD123" s="371"/>
      <c r="VCE123" s="371"/>
      <c r="VCF123" s="371"/>
      <c r="VCG123" s="371"/>
      <c r="VCH123" s="371"/>
      <c r="VCI123" s="371"/>
      <c r="VCJ123" s="371"/>
      <c r="VCK123" s="371"/>
      <c r="VCL123" s="371"/>
      <c r="VCM123" s="371"/>
      <c r="VCN123" s="371"/>
      <c r="VCO123" s="371"/>
      <c r="VCP123" s="371"/>
      <c r="VCQ123" s="371"/>
      <c r="VCR123" s="371"/>
      <c r="VCS123" s="371"/>
      <c r="VCT123" s="371"/>
      <c r="VCU123" s="371"/>
      <c r="VCV123" s="371"/>
      <c r="VCW123" s="371"/>
      <c r="VCX123" s="371"/>
      <c r="VCY123" s="371"/>
      <c r="VCZ123" s="371"/>
      <c r="VDA123" s="371"/>
      <c r="VDB123" s="371"/>
      <c r="VDC123" s="371"/>
      <c r="VDD123" s="371"/>
      <c r="VDE123" s="371"/>
      <c r="VDF123" s="371"/>
      <c r="VDG123" s="371"/>
      <c r="VDH123" s="371"/>
      <c r="VDI123" s="371"/>
      <c r="VDJ123" s="371"/>
      <c r="VDK123" s="371"/>
      <c r="VDL123" s="371"/>
      <c r="VDM123" s="371"/>
      <c r="VDN123" s="371"/>
      <c r="VDO123" s="371"/>
      <c r="VDP123" s="371"/>
      <c r="VDQ123" s="371"/>
      <c r="VDR123" s="371"/>
      <c r="VDS123" s="371"/>
      <c r="VDT123" s="371"/>
      <c r="VDU123" s="371"/>
      <c r="VDV123" s="371"/>
      <c r="VDW123" s="371"/>
      <c r="VDX123" s="371"/>
      <c r="VDY123" s="371"/>
      <c r="VDZ123" s="371"/>
      <c r="VEA123" s="371"/>
      <c r="VEB123" s="371"/>
      <c r="VEC123" s="371"/>
      <c r="VED123" s="371"/>
      <c r="VEE123" s="371"/>
      <c r="VEF123" s="371"/>
      <c r="VEG123" s="371"/>
      <c r="VEH123" s="371"/>
      <c r="VEI123" s="371"/>
      <c r="VEJ123" s="371"/>
      <c r="VEK123" s="371"/>
      <c r="VEL123" s="371"/>
      <c r="VEM123" s="371"/>
      <c r="VEN123" s="371"/>
      <c r="VEO123" s="371"/>
      <c r="VEP123" s="371"/>
      <c r="VEQ123" s="371"/>
      <c r="VER123" s="371"/>
      <c r="VES123" s="371"/>
      <c r="VET123" s="371"/>
      <c r="VEU123" s="371"/>
      <c r="VEV123" s="371"/>
      <c r="VEW123" s="371"/>
      <c r="VEX123" s="371"/>
      <c r="VEY123" s="371"/>
      <c r="VEZ123" s="371"/>
      <c r="VFA123" s="371"/>
      <c r="VFB123" s="371"/>
      <c r="VFC123" s="371"/>
      <c r="VFD123" s="371"/>
      <c r="VFE123" s="371"/>
      <c r="VFF123" s="371"/>
      <c r="VFG123" s="371"/>
      <c r="VFH123" s="371"/>
      <c r="VFI123" s="371"/>
      <c r="VFJ123" s="371"/>
      <c r="VFK123" s="371"/>
      <c r="VFL123" s="371"/>
      <c r="VFM123" s="371"/>
      <c r="VFN123" s="371"/>
      <c r="VFO123" s="371"/>
      <c r="VFP123" s="371"/>
      <c r="VFQ123" s="371"/>
      <c r="VFR123" s="371"/>
      <c r="VFS123" s="371"/>
      <c r="VFT123" s="371"/>
      <c r="VFU123" s="371"/>
      <c r="VFV123" s="371"/>
      <c r="VFW123" s="371"/>
      <c r="VFX123" s="371"/>
      <c r="VFY123" s="371"/>
      <c r="VFZ123" s="371"/>
      <c r="VGA123" s="371"/>
      <c r="VGB123" s="371"/>
      <c r="VGC123" s="371"/>
      <c r="VGD123" s="371"/>
      <c r="VGE123" s="371"/>
      <c r="VGF123" s="371"/>
      <c r="VGG123" s="371"/>
      <c r="VGH123" s="371"/>
      <c r="VGI123" s="371"/>
      <c r="VGJ123" s="371"/>
      <c r="VGK123" s="371"/>
      <c r="VGL123" s="371"/>
      <c r="VGM123" s="371"/>
      <c r="VGN123" s="371"/>
      <c r="VGO123" s="371"/>
      <c r="VGP123" s="371"/>
      <c r="VGQ123" s="371"/>
      <c r="VGR123" s="371"/>
      <c r="VGS123" s="371"/>
      <c r="VGT123" s="371"/>
      <c r="VGU123" s="371"/>
      <c r="VGV123" s="371"/>
      <c r="VGW123" s="371"/>
      <c r="VGX123" s="371"/>
      <c r="VGY123" s="371"/>
      <c r="VGZ123" s="371"/>
      <c r="VHA123" s="371"/>
      <c r="VHB123" s="371"/>
      <c r="VHC123" s="371"/>
      <c r="VHD123" s="371"/>
      <c r="VHE123" s="371"/>
      <c r="VHF123" s="371"/>
      <c r="VHG123" s="371"/>
      <c r="VHH123" s="371"/>
      <c r="VHI123" s="371"/>
      <c r="VHJ123" s="371"/>
      <c r="VHK123" s="371"/>
      <c r="VHL123" s="371"/>
      <c r="VHM123" s="371"/>
      <c r="VHN123" s="371"/>
      <c r="VHO123" s="371"/>
      <c r="VHP123" s="371"/>
      <c r="VHQ123" s="371"/>
      <c r="VHR123" s="371"/>
      <c r="VHS123" s="371"/>
      <c r="VHT123" s="371"/>
      <c r="VHU123" s="371"/>
      <c r="VHV123" s="371"/>
      <c r="VHW123" s="371"/>
      <c r="VHX123" s="371"/>
      <c r="VHY123" s="371"/>
      <c r="VHZ123" s="371"/>
      <c r="VIA123" s="371"/>
      <c r="VIB123" s="371"/>
      <c r="VIC123" s="371"/>
      <c r="VID123" s="371"/>
      <c r="VIE123" s="371"/>
      <c r="VIF123" s="371"/>
      <c r="VIG123" s="371"/>
      <c r="VIH123" s="371"/>
      <c r="VII123" s="371"/>
      <c r="VIJ123" s="371"/>
      <c r="VIK123" s="371"/>
      <c r="VIL123" s="371"/>
      <c r="VIM123" s="371"/>
      <c r="VIN123" s="371"/>
      <c r="VIO123" s="371"/>
      <c r="VIP123" s="371"/>
      <c r="VIQ123" s="371"/>
      <c r="VIR123" s="371"/>
      <c r="VIS123" s="371"/>
      <c r="VIT123" s="371"/>
      <c r="VIU123" s="371"/>
      <c r="VIV123" s="371"/>
      <c r="VIW123" s="371"/>
      <c r="VIX123" s="371"/>
      <c r="VIY123" s="371"/>
      <c r="VIZ123" s="371"/>
      <c r="VJA123" s="371"/>
      <c r="VJB123" s="371"/>
      <c r="VJC123" s="371"/>
      <c r="VJD123" s="371"/>
      <c r="VJE123" s="371"/>
      <c r="VJF123" s="371"/>
      <c r="VJG123" s="371"/>
      <c r="VJH123" s="371"/>
      <c r="VJI123" s="371"/>
      <c r="VJJ123" s="371"/>
      <c r="VJK123" s="371"/>
      <c r="VJL123" s="371"/>
      <c r="VJM123" s="371"/>
      <c r="VJN123" s="371"/>
      <c r="VJO123" s="371"/>
      <c r="VJP123" s="371"/>
      <c r="VJQ123" s="371"/>
      <c r="VJR123" s="371"/>
      <c r="VJS123" s="371"/>
      <c r="VJT123" s="371"/>
      <c r="VJU123" s="371"/>
      <c r="VJV123" s="371"/>
      <c r="VJW123" s="371"/>
      <c r="VJX123" s="371"/>
      <c r="VJY123" s="371"/>
      <c r="VJZ123" s="371"/>
      <c r="VKA123" s="371"/>
      <c r="VKB123" s="371"/>
      <c r="VKC123" s="371"/>
      <c r="VKD123" s="371"/>
      <c r="VKE123" s="371"/>
      <c r="VKF123" s="371"/>
      <c r="VKG123" s="371"/>
      <c r="VKH123" s="371"/>
      <c r="VKI123" s="371"/>
      <c r="VKJ123" s="371"/>
      <c r="VKK123" s="371"/>
      <c r="VKL123" s="371"/>
      <c r="VKM123" s="371"/>
      <c r="VKN123" s="371"/>
      <c r="VKO123" s="371"/>
      <c r="VKP123" s="371"/>
      <c r="VKQ123" s="371"/>
      <c r="VKR123" s="371"/>
      <c r="VKS123" s="371"/>
      <c r="VKT123" s="371"/>
      <c r="VKU123" s="371"/>
      <c r="VKV123" s="371"/>
      <c r="VKW123" s="371"/>
      <c r="VKX123" s="371"/>
      <c r="VKY123" s="371"/>
      <c r="VKZ123" s="371"/>
      <c r="VLA123" s="371"/>
      <c r="VLB123" s="371"/>
      <c r="VLC123" s="371"/>
      <c r="VLD123" s="371"/>
      <c r="VLE123" s="371"/>
      <c r="VLF123" s="371"/>
      <c r="VLG123" s="371"/>
      <c r="VLH123" s="371"/>
      <c r="VLI123" s="371"/>
      <c r="VLJ123" s="371"/>
      <c r="VLK123" s="371"/>
      <c r="VLL123" s="371"/>
      <c r="VLM123" s="371"/>
      <c r="VLN123" s="371"/>
      <c r="VLO123" s="371"/>
      <c r="VLP123" s="371"/>
      <c r="VLQ123" s="371"/>
      <c r="VLR123" s="371"/>
      <c r="VLS123" s="371"/>
      <c r="VLT123" s="371"/>
      <c r="VLU123" s="371"/>
      <c r="VLV123" s="371"/>
      <c r="VLW123" s="371"/>
      <c r="VLX123" s="371"/>
      <c r="VLY123" s="371"/>
      <c r="VLZ123" s="371"/>
      <c r="VMA123" s="371"/>
      <c r="VMB123" s="371"/>
      <c r="VMC123" s="371"/>
      <c r="VMD123" s="371"/>
      <c r="VME123" s="371"/>
      <c r="VMF123" s="371"/>
      <c r="VMG123" s="371"/>
      <c r="VMH123" s="371"/>
      <c r="VMI123" s="371"/>
      <c r="VMJ123" s="371"/>
      <c r="VMK123" s="371"/>
      <c r="VML123" s="371"/>
      <c r="VMM123" s="371"/>
      <c r="VMN123" s="371"/>
      <c r="VMO123" s="371"/>
      <c r="VMP123" s="371"/>
      <c r="VMQ123" s="371"/>
      <c r="VMR123" s="371"/>
      <c r="VMS123" s="371"/>
      <c r="VMT123" s="371"/>
      <c r="VMU123" s="371"/>
      <c r="VMV123" s="371"/>
      <c r="VMW123" s="371"/>
      <c r="VMX123" s="371"/>
      <c r="VMY123" s="371"/>
      <c r="VMZ123" s="371"/>
      <c r="VNA123" s="371"/>
      <c r="VNB123" s="371"/>
      <c r="VNC123" s="371"/>
      <c r="VND123" s="371"/>
      <c r="VNE123" s="371"/>
      <c r="VNF123" s="371"/>
      <c r="VNG123" s="371"/>
      <c r="VNH123" s="371"/>
      <c r="VNI123" s="371"/>
      <c r="VNJ123" s="371"/>
      <c r="VNK123" s="371"/>
      <c r="VNL123" s="371"/>
      <c r="VNM123" s="371"/>
      <c r="VNN123" s="371"/>
      <c r="VNO123" s="371"/>
      <c r="VNP123" s="371"/>
      <c r="VNQ123" s="371"/>
      <c r="VNR123" s="371"/>
      <c r="VNS123" s="371"/>
      <c r="VNT123" s="371"/>
      <c r="VNU123" s="371"/>
      <c r="VNV123" s="371"/>
      <c r="VNW123" s="371"/>
      <c r="VNX123" s="371"/>
      <c r="VNY123" s="371"/>
      <c r="VNZ123" s="371"/>
      <c r="VOA123" s="371"/>
      <c r="VOB123" s="371"/>
      <c r="VOC123" s="371"/>
      <c r="VOD123" s="371"/>
      <c r="VOE123" s="371"/>
      <c r="VOF123" s="371"/>
      <c r="VOG123" s="371"/>
      <c r="VOH123" s="371"/>
      <c r="VOI123" s="371"/>
      <c r="VOJ123" s="371"/>
      <c r="VOK123" s="371"/>
      <c r="VOL123" s="371"/>
      <c r="VOM123" s="371"/>
      <c r="VON123" s="371"/>
      <c r="VOO123" s="371"/>
      <c r="VOP123" s="371"/>
      <c r="VOQ123" s="371"/>
      <c r="VOR123" s="371"/>
      <c r="VOS123" s="371"/>
      <c r="VOT123" s="371"/>
      <c r="VOU123" s="371"/>
      <c r="VOV123" s="371"/>
      <c r="VOW123" s="371"/>
      <c r="VOX123" s="371"/>
      <c r="VOY123" s="371"/>
      <c r="VOZ123" s="371"/>
      <c r="VPA123" s="371"/>
      <c r="VPB123" s="371"/>
      <c r="VPC123" s="371"/>
      <c r="VPD123" s="371"/>
      <c r="VPE123" s="371"/>
      <c r="VPF123" s="371"/>
      <c r="VPG123" s="371"/>
      <c r="VPH123" s="371"/>
      <c r="VPI123" s="371"/>
      <c r="VPJ123" s="371"/>
      <c r="VPK123" s="371"/>
      <c r="VPL123" s="371"/>
      <c r="VPM123" s="371"/>
      <c r="VPN123" s="371"/>
      <c r="VPO123" s="371"/>
      <c r="VPP123" s="371"/>
      <c r="VPQ123" s="371"/>
      <c r="VPR123" s="371"/>
      <c r="VPS123" s="371"/>
      <c r="VPT123" s="371"/>
      <c r="VPU123" s="371"/>
      <c r="VPV123" s="371"/>
      <c r="VPW123" s="371"/>
      <c r="VPX123" s="371"/>
      <c r="VPY123" s="371"/>
      <c r="VPZ123" s="371"/>
      <c r="VQA123" s="371"/>
      <c r="VQB123" s="371"/>
      <c r="VQC123" s="371"/>
      <c r="VQD123" s="371"/>
      <c r="VQE123" s="371"/>
      <c r="VQF123" s="371"/>
      <c r="VQG123" s="371"/>
      <c r="VQH123" s="371"/>
      <c r="VQI123" s="371"/>
      <c r="VQJ123" s="371"/>
      <c r="VQK123" s="371"/>
      <c r="VQL123" s="371"/>
      <c r="VQM123" s="371"/>
      <c r="VQN123" s="371"/>
      <c r="VQO123" s="371"/>
      <c r="VQP123" s="371"/>
      <c r="VQQ123" s="371"/>
      <c r="VQR123" s="371"/>
      <c r="VQS123" s="371"/>
      <c r="VQT123" s="371"/>
      <c r="VQU123" s="371"/>
      <c r="VQV123" s="371"/>
      <c r="VQW123" s="371"/>
      <c r="VQX123" s="371"/>
      <c r="VQY123" s="371"/>
      <c r="VQZ123" s="371"/>
      <c r="VRA123" s="371"/>
      <c r="VRB123" s="371"/>
      <c r="VRC123" s="371"/>
      <c r="VRD123" s="371"/>
      <c r="VRE123" s="371"/>
      <c r="VRF123" s="371"/>
      <c r="VRG123" s="371"/>
      <c r="VRH123" s="371"/>
      <c r="VRI123" s="371"/>
      <c r="VRJ123" s="371"/>
      <c r="VRK123" s="371"/>
      <c r="VRL123" s="371"/>
      <c r="VRM123" s="371"/>
      <c r="VRN123" s="371"/>
      <c r="VRO123" s="371"/>
      <c r="VRP123" s="371"/>
      <c r="VRQ123" s="371"/>
      <c r="VRR123" s="371"/>
      <c r="VRS123" s="371"/>
      <c r="VRT123" s="371"/>
      <c r="VRU123" s="371"/>
      <c r="VRV123" s="371"/>
      <c r="VRW123" s="371"/>
      <c r="VRX123" s="371"/>
      <c r="VRY123" s="371"/>
      <c r="VRZ123" s="371"/>
      <c r="VSA123" s="371"/>
      <c r="VSB123" s="371"/>
      <c r="VSC123" s="371"/>
      <c r="VSD123" s="371"/>
      <c r="VSE123" s="371"/>
      <c r="VSF123" s="371"/>
      <c r="VSG123" s="371"/>
      <c r="VSH123" s="371"/>
      <c r="VSI123" s="371"/>
      <c r="VSJ123" s="371"/>
      <c r="VSK123" s="371"/>
      <c r="VSL123" s="371"/>
      <c r="VSM123" s="371"/>
      <c r="VSN123" s="371"/>
      <c r="VSO123" s="371"/>
      <c r="VSP123" s="371"/>
      <c r="VSQ123" s="371"/>
      <c r="VSR123" s="371"/>
      <c r="VSS123" s="371"/>
      <c r="VST123" s="371"/>
      <c r="VSU123" s="371"/>
      <c r="VSV123" s="371"/>
      <c r="VSW123" s="371"/>
      <c r="VSX123" s="371"/>
      <c r="VSY123" s="371"/>
      <c r="VSZ123" s="371"/>
      <c r="VTA123" s="371"/>
      <c r="VTB123" s="371"/>
      <c r="VTC123" s="371"/>
      <c r="VTD123" s="371"/>
      <c r="VTE123" s="371"/>
      <c r="VTF123" s="371"/>
      <c r="VTG123" s="371"/>
      <c r="VTH123" s="371"/>
      <c r="VTI123" s="371"/>
      <c r="VTJ123" s="371"/>
      <c r="VTK123" s="371"/>
      <c r="VTL123" s="371"/>
      <c r="VTM123" s="371"/>
      <c r="VTN123" s="371"/>
      <c r="VTO123" s="371"/>
      <c r="VTP123" s="371"/>
      <c r="VTQ123" s="371"/>
      <c r="VTR123" s="371"/>
      <c r="VTS123" s="371"/>
      <c r="VTT123" s="371"/>
      <c r="VTU123" s="371"/>
      <c r="VTV123" s="371"/>
      <c r="VTW123" s="371"/>
      <c r="VTX123" s="371"/>
      <c r="VTY123" s="371"/>
      <c r="VTZ123" s="371"/>
      <c r="VUA123" s="371"/>
      <c r="VUB123" s="371"/>
      <c r="VUC123" s="371"/>
      <c r="VUD123" s="371"/>
      <c r="VUE123" s="371"/>
      <c r="VUF123" s="371"/>
      <c r="VUG123" s="371"/>
      <c r="VUH123" s="371"/>
      <c r="VUI123" s="371"/>
      <c r="VUJ123" s="371"/>
      <c r="VUK123" s="371"/>
      <c r="VUL123" s="371"/>
      <c r="VUM123" s="371"/>
      <c r="VUN123" s="371"/>
      <c r="VUO123" s="371"/>
      <c r="VUP123" s="371"/>
      <c r="VUQ123" s="371"/>
      <c r="VUR123" s="371"/>
      <c r="VUS123" s="371"/>
      <c r="VUT123" s="371"/>
      <c r="VUU123" s="371"/>
      <c r="VUV123" s="371"/>
      <c r="VUW123" s="371"/>
      <c r="VUX123" s="371"/>
      <c r="VUY123" s="371"/>
      <c r="VUZ123" s="371"/>
      <c r="VVA123" s="371"/>
      <c r="VVB123" s="371"/>
      <c r="VVC123" s="371"/>
      <c r="VVD123" s="371"/>
      <c r="VVE123" s="371"/>
      <c r="VVF123" s="371"/>
      <c r="VVG123" s="371"/>
      <c r="VVH123" s="371"/>
      <c r="VVI123" s="371"/>
      <c r="VVJ123" s="371"/>
      <c r="VVK123" s="371"/>
      <c r="VVL123" s="371"/>
      <c r="VVM123" s="371"/>
      <c r="VVN123" s="371"/>
      <c r="VVO123" s="371"/>
      <c r="VVP123" s="371"/>
      <c r="VVQ123" s="371"/>
      <c r="VVR123" s="371"/>
      <c r="VVS123" s="371"/>
      <c r="VVT123" s="371"/>
      <c r="VVU123" s="371"/>
      <c r="VVV123" s="371"/>
      <c r="VVW123" s="371"/>
      <c r="VVX123" s="371"/>
      <c r="VVY123" s="371"/>
      <c r="VVZ123" s="371"/>
      <c r="VWA123" s="371"/>
      <c r="VWB123" s="371"/>
      <c r="VWC123" s="371"/>
      <c r="VWD123" s="371"/>
      <c r="VWE123" s="371"/>
      <c r="VWF123" s="371"/>
      <c r="VWG123" s="371"/>
      <c r="VWH123" s="371"/>
      <c r="VWI123" s="371"/>
      <c r="VWJ123" s="371"/>
      <c r="VWK123" s="371"/>
      <c r="VWL123" s="371"/>
      <c r="VWM123" s="371"/>
      <c r="VWN123" s="371"/>
      <c r="VWO123" s="371"/>
      <c r="VWP123" s="371"/>
      <c r="VWQ123" s="371"/>
      <c r="VWR123" s="371"/>
      <c r="VWS123" s="371"/>
      <c r="VWT123" s="371"/>
      <c r="VWU123" s="371"/>
      <c r="VWV123" s="371"/>
      <c r="VWW123" s="371"/>
      <c r="VWX123" s="371"/>
      <c r="VWY123" s="371"/>
      <c r="VWZ123" s="371"/>
      <c r="VXA123" s="371"/>
      <c r="VXB123" s="371"/>
      <c r="VXC123" s="371"/>
      <c r="VXD123" s="371"/>
      <c r="VXE123" s="371"/>
      <c r="VXF123" s="371"/>
      <c r="VXG123" s="371"/>
      <c r="VXH123" s="371"/>
      <c r="VXI123" s="371"/>
      <c r="VXJ123" s="371"/>
      <c r="VXK123" s="371"/>
      <c r="VXL123" s="371"/>
      <c r="VXM123" s="371"/>
      <c r="VXN123" s="371"/>
      <c r="VXO123" s="371"/>
      <c r="VXP123" s="371"/>
      <c r="VXQ123" s="371"/>
      <c r="VXR123" s="371"/>
      <c r="VXS123" s="371"/>
      <c r="VXT123" s="371"/>
      <c r="VXU123" s="371"/>
      <c r="VXV123" s="371"/>
      <c r="VXW123" s="371"/>
      <c r="VXX123" s="371"/>
      <c r="VXY123" s="371"/>
      <c r="VXZ123" s="371"/>
      <c r="VYA123" s="371"/>
      <c r="VYB123" s="371"/>
      <c r="VYC123" s="371"/>
      <c r="VYD123" s="371"/>
      <c r="VYE123" s="371"/>
      <c r="VYF123" s="371"/>
      <c r="VYG123" s="371"/>
      <c r="VYH123" s="371"/>
      <c r="VYI123" s="371"/>
      <c r="VYJ123" s="371"/>
      <c r="VYK123" s="371"/>
      <c r="VYL123" s="371"/>
      <c r="VYM123" s="371"/>
      <c r="VYN123" s="371"/>
      <c r="VYO123" s="371"/>
      <c r="VYP123" s="371"/>
      <c r="VYQ123" s="371"/>
      <c r="VYR123" s="371"/>
      <c r="VYS123" s="371"/>
      <c r="VYT123" s="371"/>
      <c r="VYU123" s="371"/>
      <c r="VYV123" s="371"/>
      <c r="VYW123" s="371"/>
      <c r="VYX123" s="371"/>
      <c r="VYY123" s="371"/>
      <c r="VYZ123" s="371"/>
      <c r="VZA123" s="371"/>
      <c r="VZB123" s="371"/>
      <c r="VZC123" s="371"/>
      <c r="VZD123" s="371"/>
      <c r="VZE123" s="371"/>
      <c r="VZF123" s="371"/>
      <c r="VZG123" s="371"/>
      <c r="VZH123" s="371"/>
      <c r="VZI123" s="371"/>
      <c r="VZJ123" s="371"/>
      <c r="VZK123" s="371"/>
      <c r="VZL123" s="371"/>
      <c r="VZM123" s="371"/>
      <c r="VZN123" s="371"/>
      <c r="VZO123" s="371"/>
      <c r="VZP123" s="371"/>
      <c r="VZQ123" s="371"/>
      <c r="VZR123" s="371"/>
      <c r="VZS123" s="371"/>
      <c r="VZT123" s="371"/>
      <c r="VZU123" s="371"/>
      <c r="VZV123" s="371"/>
      <c r="VZW123" s="371"/>
      <c r="VZX123" s="371"/>
      <c r="VZY123" s="371"/>
      <c r="VZZ123" s="371"/>
      <c r="WAA123" s="371"/>
      <c r="WAB123" s="371"/>
      <c r="WAC123" s="371"/>
      <c r="WAD123" s="371"/>
      <c r="WAE123" s="371"/>
      <c r="WAF123" s="371"/>
      <c r="WAG123" s="371"/>
      <c r="WAH123" s="371"/>
      <c r="WAI123" s="371"/>
      <c r="WAJ123" s="371"/>
      <c r="WAK123" s="371"/>
      <c r="WAL123" s="371"/>
      <c r="WAM123" s="371"/>
      <c r="WAN123" s="371"/>
      <c r="WAO123" s="371"/>
      <c r="WAP123" s="371"/>
      <c r="WAQ123" s="371"/>
      <c r="WAR123" s="371"/>
      <c r="WAS123" s="371"/>
      <c r="WAT123" s="371"/>
      <c r="WAU123" s="371"/>
      <c r="WAV123" s="371"/>
      <c r="WAW123" s="371"/>
      <c r="WAX123" s="371"/>
      <c r="WAY123" s="371"/>
      <c r="WAZ123" s="371"/>
      <c r="WBA123" s="371"/>
      <c r="WBB123" s="371"/>
      <c r="WBC123" s="371"/>
      <c r="WBD123" s="371"/>
      <c r="WBE123" s="371"/>
      <c r="WBF123" s="371"/>
      <c r="WBG123" s="371"/>
      <c r="WBH123" s="371"/>
      <c r="WBI123" s="371"/>
      <c r="WBJ123" s="371"/>
      <c r="WBK123" s="371"/>
      <c r="WBL123" s="371"/>
      <c r="WBM123" s="371"/>
      <c r="WBN123" s="371"/>
      <c r="WBO123" s="371"/>
      <c r="WBP123" s="371"/>
      <c r="WBQ123" s="371"/>
      <c r="WBR123" s="371"/>
      <c r="WBS123" s="371"/>
      <c r="WBT123" s="371"/>
      <c r="WBU123" s="371"/>
      <c r="WBV123" s="371"/>
      <c r="WBW123" s="371"/>
      <c r="WBX123" s="371"/>
      <c r="WBY123" s="371"/>
      <c r="WBZ123" s="371"/>
      <c r="WCA123" s="371"/>
      <c r="WCB123" s="371"/>
      <c r="WCC123" s="371"/>
      <c r="WCD123" s="371"/>
      <c r="WCE123" s="371"/>
      <c r="WCF123" s="371"/>
      <c r="WCG123" s="371"/>
      <c r="WCH123" s="371"/>
      <c r="WCI123" s="371"/>
      <c r="WCJ123" s="371"/>
      <c r="WCK123" s="371"/>
      <c r="WCL123" s="371"/>
      <c r="WCM123" s="371"/>
      <c r="WCN123" s="371"/>
      <c r="WCO123" s="371"/>
      <c r="WCP123" s="371"/>
      <c r="WCQ123" s="371"/>
      <c r="WCR123" s="371"/>
      <c r="WCS123" s="371"/>
      <c r="WCT123" s="371"/>
      <c r="WCU123" s="371"/>
      <c r="WCV123" s="371"/>
      <c r="WCW123" s="371"/>
      <c r="WCX123" s="371"/>
      <c r="WCY123" s="371"/>
      <c r="WCZ123" s="371"/>
      <c r="WDA123" s="371"/>
      <c r="WDB123" s="371"/>
      <c r="WDC123" s="371"/>
      <c r="WDD123" s="371"/>
      <c r="WDE123" s="371"/>
      <c r="WDF123" s="371"/>
      <c r="WDG123" s="371"/>
      <c r="WDH123" s="371"/>
      <c r="WDI123" s="371"/>
      <c r="WDJ123" s="371"/>
      <c r="WDK123" s="371"/>
      <c r="WDL123" s="371"/>
      <c r="WDM123" s="371"/>
      <c r="WDN123" s="371"/>
      <c r="WDO123" s="371"/>
      <c r="WDP123" s="371"/>
      <c r="WDQ123" s="371"/>
      <c r="WDR123" s="371"/>
      <c r="WDS123" s="371"/>
      <c r="WDT123" s="371"/>
      <c r="WDU123" s="371"/>
      <c r="WDV123" s="371"/>
      <c r="WDW123" s="371"/>
      <c r="WDX123" s="371"/>
      <c r="WDY123" s="371"/>
      <c r="WDZ123" s="371"/>
      <c r="WEA123" s="371"/>
      <c r="WEB123" s="371"/>
      <c r="WEC123" s="371"/>
      <c r="WED123" s="371"/>
      <c r="WEE123" s="371"/>
      <c r="WEF123" s="371"/>
      <c r="WEG123" s="371"/>
      <c r="WEH123" s="371"/>
      <c r="WEI123" s="371"/>
      <c r="WEJ123" s="371"/>
      <c r="WEK123" s="371"/>
      <c r="WEL123" s="371"/>
      <c r="WEM123" s="371"/>
      <c r="WEN123" s="371"/>
      <c r="WEO123" s="371"/>
      <c r="WEP123" s="371"/>
      <c r="WEQ123" s="371"/>
      <c r="WER123" s="371"/>
      <c r="WES123" s="371"/>
      <c r="WET123" s="371"/>
      <c r="WEU123" s="371"/>
      <c r="WEV123" s="371"/>
      <c r="WEW123" s="371"/>
      <c r="WEX123" s="371"/>
      <c r="WEY123" s="371"/>
      <c r="WEZ123" s="371"/>
      <c r="WFA123" s="371"/>
      <c r="WFB123" s="371"/>
      <c r="WFC123" s="371"/>
      <c r="WFD123" s="371"/>
      <c r="WFE123" s="371"/>
      <c r="WFF123" s="371"/>
      <c r="WFG123" s="371"/>
      <c r="WFH123" s="371"/>
      <c r="WFI123" s="371"/>
      <c r="WFJ123" s="371"/>
      <c r="WFK123" s="371"/>
      <c r="WFL123" s="371"/>
      <c r="WFM123" s="371"/>
      <c r="WFN123" s="371"/>
      <c r="WFO123" s="371"/>
      <c r="WFP123" s="371"/>
      <c r="WFQ123" s="371"/>
      <c r="WFR123" s="371"/>
      <c r="WFS123" s="371"/>
      <c r="WFT123" s="371"/>
      <c r="WFU123" s="371"/>
      <c r="WFV123" s="371"/>
      <c r="WFW123" s="371"/>
      <c r="WFX123" s="371"/>
      <c r="WFY123" s="371"/>
      <c r="WFZ123" s="371"/>
      <c r="WGA123" s="371"/>
      <c r="WGB123" s="371"/>
      <c r="WGC123" s="371"/>
      <c r="WGD123" s="371"/>
      <c r="WGE123" s="371"/>
      <c r="WGF123" s="371"/>
      <c r="WGG123" s="371"/>
      <c r="WGH123" s="371"/>
      <c r="WGI123" s="371"/>
      <c r="WGJ123" s="371"/>
      <c r="WGK123" s="371"/>
      <c r="WGL123" s="371"/>
      <c r="WGM123" s="371"/>
      <c r="WGN123" s="371"/>
      <c r="WGO123" s="371"/>
      <c r="WGP123" s="371"/>
      <c r="WGQ123" s="371"/>
      <c r="WGR123" s="371"/>
      <c r="WGS123" s="371"/>
      <c r="WGT123" s="371"/>
      <c r="WGU123" s="371"/>
      <c r="WGV123" s="371"/>
      <c r="WGW123" s="371"/>
      <c r="WGX123" s="371"/>
      <c r="WGY123" s="371"/>
      <c r="WGZ123" s="371"/>
      <c r="WHA123" s="371"/>
      <c r="WHB123" s="371"/>
      <c r="WHC123" s="371"/>
      <c r="WHD123" s="371"/>
      <c r="WHE123" s="371"/>
      <c r="WHF123" s="371"/>
      <c r="WHG123" s="371"/>
      <c r="WHH123" s="371"/>
      <c r="WHI123" s="371"/>
      <c r="WHJ123" s="371"/>
      <c r="WHK123" s="371"/>
      <c r="WHL123" s="371"/>
      <c r="WHM123" s="371"/>
      <c r="WHN123" s="371"/>
      <c r="WHO123" s="371"/>
      <c r="WHP123" s="371"/>
      <c r="WHQ123" s="371"/>
      <c r="WHR123" s="371"/>
      <c r="WHS123" s="371"/>
      <c r="WHT123" s="371"/>
      <c r="WHU123" s="371"/>
      <c r="WHV123" s="371"/>
      <c r="WHW123" s="371"/>
      <c r="WHX123" s="371"/>
      <c r="WHY123" s="371"/>
      <c r="WHZ123" s="371"/>
      <c r="WIA123" s="371"/>
      <c r="WIB123" s="371"/>
      <c r="WIC123" s="371"/>
      <c r="WID123" s="371"/>
      <c r="WIE123" s="371"/>
      <c r="WIF123" s="371"/>
      <c r="WIG123" s="371"/>
      <c r="WIH123" s="371"/>
      <c r="WII123" s="371"/>
      <c r="WIJ123" s="371"/>
      <c r="WIK123" s="371"/>
      <c r="WIL123" s="371"/>
      <c r="WIM123" s="371"/>
      <c r="WIN123" s="371"/>
      <c r="WIO123" s="371"/>
      <c r="WIP123" s="371"/>
      <c r="WIQ123" s="371"/>
      <c r="WIR123" s="371"/>
      <c r="WIS123" s="371"/>
      <c r="WIT123" s="371"/>
      <c r="WIU123" s="371"/>
      <c r="WIV123" s="371"/>
      <c r="WIW123" s="371"/>
      <c r="WIX123" s="371"/>
      <c r="WIY123" s="371"/>
      <c r="WIZ123" s="371"/>
      <c r="WJA123" s="371"/>
      <c r="WJB123" s="371"/>
      <c r="WJC123" s="371"/>
      <c r="WJD123" s="371"/>
      <c r="WJE123" s="371"/>
      <c r="WJF123" s="371"/>
      <c r="WJG123" s="371"/>
      <c r="WJH123" s="371"/>
      <c r="WJI123" s="371"/>
      <c r="WJJ123" s="371"/>
      <c r="WJK123" s="371"/>
      <c r="WJL123" s="371"/>
      <c r="WJM123" s="371"/>
      <c r="WJN123" s="371"/>
      <c r="WJO123" s="371"/>
      <c r="WJP123" s="371"/>
      <c r="WJQ123" s="371"/>
      <c r="WJR123" s="371"/>
      <c r="WJS123" s="371"/>
      <c r="WJT123" s="371"/>
      <c r="WJU123" s="371"/>
      <c r="WJV123" s="371"/>
      <c r="WJW123" s="371"/>
      <c r="WJX123" s="371"/>
      <c r="WJY123" s="371"/>
      <c r="WJZ123" s="371"/>
      <c r="WKA123" s="371"/>
      <c r="WKB123" s="371"/>
      <c r="WKC123" s="371"/>
      <c r="WKD123" s="371"/>
      <c r="WKE123" s="371"/>
      <c r="WKF123" s="371"/>
      <c r="WKG123" s="371"/>
      <c r="WKH123" s="371"/>
      <c r="WKI123" s="371"/>
      <c r="WKJ123" s="371"/>
      <c r="WKK123" s="371"/>
      <c r="WKL123" s="371"/>
      <c r="WKM123" s="371"/>
      <c r="WKN123" s="371"/>
      <c r="WKO123" s="371"/>
      <c r="WKP123" s="371"/>
      <c r="WKQ123" s="371"/>
      <c r="WKR123" s="371"/>
      <c r="WKS123" s="371"/>
      <c r="WKT123" s="371"/>
      <c r="WKU123" s="371"/>
      <c r="WKV123" s="371"/>
      <c r="WKW123" s="371"/>
      <c r="WKX123" s="371"/>
      <c r="WKY123" s="371"/>
      <c r="WKZ123" s="371"/>
      <c r="WLA123" s="371"/>
      <c r="WLB123" s="371"/>
      <c r="WLC123" s="371"/>
      <c r="WLD123" s="371"/>
      <c r="WLE123" s="371"/>
      <c r="WLF123" s="371"/>
      <c r="WLG123" s="371"/>
      <c r="WLH123" s="371"/>
      <c r="WLI123" s="371"/>
      <c r="WLJ123" s="371"/>
      <c r="WLK123" s="371"/>
      <c r="WLL123" s="371"/>
      <c r="WLM123" s="371"/>
      <c r="WLN123" s="371"/>
      <c r="WLO123" s="371"/>
      <c r="WLP123" s="371"/>
      <c r="WLQ123" s="371"/>
      <c r="WLR123" s="371"/>
      <c r="WLS123" s="371"/>
      <c r="WLT123" s="371"/>
      <c r="WLU123" s="371"/>
      <c r="WLV123" s="371"/>
      <c r="WLW123" s="371"/>
      <c r="WLX123" s="371"/>
      <c r="WLY123" s="371"/>
      <c r="WLZ123" s="371"/>
      <c r="WMA123" s="371"/>
      <c r="WMB123" s="371"/>
      <c r="WMC123" s="371"/>
      <c r="WMD123" s="371"/>
      <c r="WME123" s="371"/>
      <c r="WMF123" s="371"/>
      <c r="WMG123" s="371"/>
      <c r="WMH123" s="371"/>
      <c r="WMI123" s="371"/>
      <c r="WMJ123" s="371"/>
      <c r="WMK123" s="371"/>
      <c r="WML123" s="371"/>
      <c r="WMM123" s="371"/>
      <c r="WMN123" s="371"/>
      <c r="WMO123" s="371"/>
      <c r="WMP123" s="371"/>
      <c r="WMQ123" s="371"/>
      <c r="WMR123" s="371"/>
      <c r="WMS123" s="371"/>
      <c r="WMT123" s="371"/>
      <c r="WMU123" s="371"/>
      <c r="WMV123" s="371"/>
      <c r="WMW123" s="371"/>
      <c r="WMX123" s="371"/>
      <c r="WMY123" s="371"/>
      <c r="WMZ123" s="371"/>
      <c r="WNA123" s="371"/>
      <c r="WNB123" s="371"/>
      <c r="WNC123" s="371"/>
      <c r="WND123" s="371"/>
      <c r="WNE123" s="371"/>
      <c r="WNF123" s="371"/>
      <c r="WNG123" s="371"/>
      <c r="WNH123" s="371"/>
      <c r="WNI123" s="371"/>
      <c r="WNJ123" s="371"/>
      <c r="WNK123" s="371"/>
      <c r="WNL123" s="371"/>
      <c r="WNM123" s="371"/>
      <c r="WNN123" s="371"/>
      <c r="WNO123" s="371"/>
      <c r="WNP123" s="371"/>
      <c r="WNQ123" s="371"/>
      <c r="WNR123" s="371"/>
      <c r="WNS123" s="371"/>
      <c r="WNT123" s="371"/>
      <c r="WNU123" s="371"/>
      <c r="WNV123" s="371"/>
      <c r="WNW123" s="371"/>
      <c r="WNX123" s="371"/>
      <c r="WNY123" s="371"/>
      <c r="WNZ123" s="371"/>
      <c r="WOA123" s="371"/>
      <c r="WOB123" s="371"/>
      <c r="WOC123" s="371"/>
      <c r="WOD123" s="371"/>
      <c r="WOE123" s="371"/>
      <c r="WOF123" s="371"/>
      <c r="WOG123" s="371"/>
      <c r="WOH123" s="371"/>
      <c r="WOI123" s="371"/>
      <c r="WOJ123" s="371"/>
      <c r="WOK123" s="371"/>
      <c r="WOL123" s="371"/>
      <c r="WOM123" s="371"/>
      <c r="WON123" s="371"/>
      <c r="WOO123" s="371"/>
      <c r="WOP123" s="371"/>
      <c r="WOQ123" s="371"/>
      <c r="WOR123" s="371"/>
      <c r="WOS123" s="371"/>
      <c r="WOT123" s="371"/>
      <c r="WOU123" s="371"/>
      <c r="WOV123" s="371"/>
      <c r="WOW123" s="371"/>
      <c r="WOX123" s="371"/>
      <c r="WOY123" s="371"/>
      <c r="WOZ123" s="371"/>
      <c r="WPA123" s="371"/>
      <c r="WPB123" s="371"/>
      <c r="WPC123" s="371"/>
      <c r="WPD123" s="371"/>
      <c r="WPE123" s="371"/>
      <c r="WPF123" s="371"/>
      <c r="WPG123" s="371"/>
      <c r="WPH123" s="371"/>
      <c r="WPI123" s="371"/>
      <c r="WPJ123" s="371"/>
      <c r="WPK123" s="371"/>
      <c r="WPL123" s="371"/>
      <c r="WPM123" s="371"/>
      <c r="WPN123" s="371"/>
      <c r="WPO123" s="371"/>
      <c r="WPP123" s="371"/>
      <c r="WPQ123" s="371"/>
      <c r="WPR123" s="371"/>
      <c r="WPS123" s="371"/>
      <c r="WPT123" s="371"/>
      <c r="WPU123" s="371"/>
      <c r="WPV123" s="371"/>
      <c r="WPW123" s="371"/>
      <c r="WPX123" s="371"/>
      <c r="WPY123" s="371"/>
      <c r="WPZ123" s="371"/>
      <c r="WQA123" s="371"/>
      <c r="WQB123" s="371"/>
      <c r="WQC123" s="371"/>
      <c r="WQD123" s="371"/>
      <c r="WQE123" s="371"/>
      <c r="WQF123" s="371"/>
      <c r="WQG123" s="371"/>
      <c r="WQH123" s="371"/>
      <c r="WQI123" s="371"/>
      <c r="WQJ123" s="371"/>
      <c r="WQK123" s="371"/>
      <c r="WQL123" s="371"/>
      <c r="WQM123" s="371"/>
      <c r="WQN123" s="371"/>
      <c r="WQO123" s="371"/>
      <c r="WQP123" s="371"/>
      <c r="WQQ123" s="371"/>
      <c r="WQR123" s="371"/>
      <c r="WQS123" s="371"/>
      <c r="WQT123" s="371"/>
      <c r="WQU123" s="371"/>
      <c r="WQV123" s="371"/>
      <c r="WQW123" s="371"/>
      <c r="WQX123" s="371"/>
      <c r="WQY123" s="371"/>
      <c r="WQZ123" s="371"/>
      <c r="WRA123" s="371"/>
      <c r="WRB123" s="371"/>
      <c r="WRC123" s="371"/>
      <c r="WRD123" s="371"/>
      <c r="WRE123" s="371"/>
      <c r="WRF123" s="371"/>
      <c r="WRG123" s="371"/>
      <c r="WRH123" s="371"/>
      <c r="WRI123" s="371"/>
      <c r="WRJ123" s="371"/>
      <c r="WRK123" s="371"/>
      <c r="WRL123" s="371"/>
      <c r="WRM123" s="371"/>
      <c r="WRN123" s="371"/>
      <c r="WRO123" s="371"/>
      <c r="WRP123" s="371"/>
      <c r="WRQ123" s="371"/>
      <c r="WRR123" s="371"/>
      <c r="WRS123" s="371"/>
      <c r="WRT123" s="371"/>
      <c r="WRU123" s="371"/>
      <c r="WRV123" s="371"/>
      <c r="WRW123" s="371"/>
      <c r="WRX123" s="371"/>
      <c r="WRY123" s="371"/>
      <c r="WRZ123" s="371"/>
      <c r="WSA123" s="371"/>
      <c r="WSB123" s="371"/>
      <c r="WSC123" s="371"/>
      <c r="WSD123" s="371"/>
      <c r="WSE123" s="371"/>
      <c r="WSF123" s="371"/>
      <c r="WSG123" s="371"/>
      <c r="WSH123" s="371"/>
      <c r="WSI123" s="371"/>
      <c r="WSJ123" s="371"/>
      <c r="WSK123" s="371"/>
      <c r="WSL123" s="371"/>
      <c r="WSM123" s="371"/>
      <c r="WSN123" s="371"/>
      <c r="WSO123" s="371"/>
      <c r="WSP123" s="371"/>
      <c r="WSQ123" s="371"/>
      <c r="WSR123" s="371"/>
      <c r="WSS123" s="371"/>
      <c r="WST123" s="371"/>
      <c r="WSU123" s="371"/>
      <c r="WSV123" s="371"/>
      <c r="WSW123" s="371"/>
      <c r="WSX123" s="371"/>
      <c r="WSY123" s="371"/>
      <c r="WSZ123" s="371"/>
      <c r="WTA123" s="371"/>
      <c r="WTB123" s="371"/>
      <c r="WTC123" s="371"/>
      <c r="WTD123" s="371"/>
      <c r="WTE123" s="371"/>
      <c r="WTF123" s="371"/>
      <c r="WTG123" s="371"/>
      <c r="WTH123" s="371"/>
      <c r="WTI123" s="371"/>
      <c r="WTJ123" s="371"/>
      <c r="WTK123" s="371"/>
      <c r="WTL123" s="371"/>
      <c r="WTM123" s="371"/>
      <c r="WTN123" s="371"/>
      <c r="WTO123" s="371"/>
      <c r="WTP123" s="371"/>
      <c r="WTQ123" s="371"/>
      <c r="WTR123" s="371"/>
      <c r="WTS123" s="371"/>
      <c r="WTT123" s="371"/>
      <c r="WTU123" s="371"/>
      <c r="WTV123" s="371"/>
      <c r="WTW123" s="371"/>
      <c r="WTX123" s="371"/>
      <c r="WTY123" s="371"/>
      <c r="WTZ123" s="371"/>
      <c r="WUA123" s="371"/>
      <c r="WUB123" s="371"/>
      <c r="WUC123" s="371"/>
      <c r="WUD123" s="371"/>
      <c r="WUE123" s="371"/>
      <c r="WUF123" s="371"/>
      <c r="WUG123" s="371"/>
      <c r="WUH123" s="371"/>
      <c r="WUI123" s="371"/>
      <c r="WUJ123" s="371"/>
      <c r="WUK123" s="371"/>
      <c r="WUL123" s="371"/>
      <c r="WUM123" s="371"/>
      <c r="WUN123" s="371"/>
      <c r="WUO123" s="371"/>
      <c r="WUP123" s="371"/>
      <c r="WUQ123" s="371"/>
      <c r="WUR123" s="371"/>
      <c r="WUS123" s="371"/>
      <c r="WUT123" s="371"/>
      <c r="WUU123" s="371"/>
      <c r="WUV123" s="371"/>
      <c r="WUW123" s="371"/>
      <c r="WUX123" s="371"/>
      <c r="WUY123" s="371"/>
      <c r="WUZ123" s="371"/>
      <c r="WVA123" s="371"/>
      <c r="WVB123" s="371"/>
      <c r="WVC123" s="371"/>
      <c r="WVD123" s="371"/>
      <c r="WVE123" s="371"/>
      <c r="WVF123" s="371"/>
      <c r="WVG123" s="371"/>
      <c r="WVH123" s="371"/>
      <c r="WVI123" s="371"/>
      <c r="WVJ123" s="371"/>
      <c r="WVK123" s="371"/>
      <c r="WVL123" s="371"/>
      <c r="WVM123" s="371"/>
      <c r="WVN123" s="371"/>
      <c r="WVO123" s="371"/>
      <c r="WVP123" s="371"/>
      <c r="WVQ123" s="371"/>
      <c r="WVR123" s="371"/>
      <c r="WVS123" s="371"/>
      <c r="WVT123" s="371"/>
      <c r="WVU123" s="371"/>
      <c r="WVV123" s="371"/>
      <c r="WVW123" s="371"/>
      <c r="WVX123" s="371"/>
      <c r="WVY123" s="371"/>
      <c r="WVZ123" s="371"/>
      <c r="WWA123" s="371"/>
      <c r="WWB123" s="371"/>
      <c r="WWC123" s="371"/>
      <c r="WWD123" s="371"/>
      <c r="WWE123" s="371"/>
      <c r="WWF123" s="371"/>
      <c r="WWG123" s="371"/>
      <c r="WWH123" s="371"/>
      <c r="WWI123" s="371"/>
      <c r="WWJ123" s="371"/>
      <c r="WWK123" s="371"/>
      <c r="WWL123" s="371"/>
      <c r="WWM123" s="371"/>
      <c r="WWN123" s="371"/>
      <c r="WWO123" s="371"/>
      <c r="WWP123" s="371"/>
      <c r="WWQ123" s="371"/>
      <c r="WWR123" s="371"/>
      <c r="WWS123" s="371"/>
      <c r="WWT123" s="371"/>
      <c r="WWU123" s="371"/>
      <c r="WWV123" s="371"/>
      <c r="WWW123" s="371"/>
      <c r="WWX123" s="371"/>
      <c r="WWY123" s="371"/>
      <c r="WWZ123" s="371"/>
      <c r="WXA123" s="371"/>
      <c r="WXB123" s="371"/>
      <c r="WXC123" s="371"/>
      <c r="WXD123" s="371"/>
      <c r="WXE123" s="371"/>
      <c r="WXF123" s="371"/>
      <c r="WXG123" s="371"/>
      <c r="WXH123" s="371"/>
      <c r="WXI123" s="371"/>
      <c r="WXJ123" s="371"/>
      <c r="WXK123" s="371"/>
      <c r="WXL123" s="371"/>
      <c r="WXM123" s="371"/>
      <c r="WXN123" s="371"/>
      <c r="WXO123" s="371"/>
      <c r="WXP123" s="371"/>
      <c r="WXQ123" s="371"/>
      <c r="WXR123" s="371"/>
      <c r="WXS123" s="371"/>
      <c r="WXT123" s="371"/>
      <c r="WXU123" s="371"/>
      <c r="WXV123" s="371"/>
      <c r="WXW123" s="371"/>
      <c r="WXX123" s="371"/>
      <c r="WXY123" s="371"/>
      <c r="WXZ123" s="371"/>
      <c r="WYA123" s="371"/>
      <c r="WYB123" s="371"/>
      <c r="WYC123" s="371"/>
      <c r="WYD123" s="371"/>
      <c r="WYE123" s="371"/>
      <c r="WYF123" s="371"/>
      <c r="WYG123" s="371"/>
      <c r="WYH123" s="371"/>
      <c r="WYI123" s="371"/>
      <c r="WYJ123" s="371"/>
      <c r="WYK123" s="371"/>
      <c r="WYL123" s="371"/>
      <c r="WYM123" s="371"/>
      <c r="WYN123" s="371"/>
      <c r="WYO123" s="371"/>
      <c r="WYP123" s="371"/>
      <c r="WYQ123" s="371"/>
      <c r="WYR123" s="371"/>
      <c r="WYS123" s="371"/>
      <c r="WYT123" s="371"/>
      <c r="WYU123" s="371"/>
      <c r="WYV123" s="371"/>
      <c r="WYW123" s="371"/>
      <c r="WYX123" s="371"/>
      <c r="WYY123" s="371"/>
      <c r="WYZ123" s="371"/>
      <c r="WZA123" s="371"/>
      <c r="WZB123" s="371"/>
      <c r="WZC123" s="371"/>
      <c r="WZD123" s="371"/>
      <c r="WZE123" s="371"/>
      <c r="WZF123" s="371"/>
      <c r="WZG123" s="371"/>
      <c r="WZH123" s="371"/>
      <c r="WZI123" s="371"/>
      <c r="WZJ123" s="371"/>
      <c r="WZK123" s="371"/>
      <c r="WZL123" s="371"/>
      <c r="WZM123" s="371"/>
      <c r="WZN123" s="371"/>
      <c r="WZO123" s="371"/>
      <c r="WZP123" s="371"/>
      <c r="WZQ123" s="371"/>
      <c r="WZR123" s="371"/>
      <c r="WZS123" s="371"/>
      <c r="WZT123" s="371"/>
      <c r="WZU123" s="371"/>
      <c r="WZV123" s="371"/>
      <c r="WZW123" s="371"/>
      <c r="WZX123" s="371"/>
      <c r="WZY123" s="371"/>
      <c r="WZZ123" s="371"/>
      <c r="XAA123" s="371"/>
      <c r="XAB123" s="371"/>
      <c r="XAC123" s="371"/>
      <c r="XAD123" s="371"/>
      <c r="XAE123" s="371"/>
      <c r="XAF123" s="371"/>
      <c r="XAG123" s="371"/>
      <c r="XAH123" s="371"/>
      <c r="XAI123" s="371"/>
      <c r="XAJ123" s="371"/>
      <c r="XAK123" s="371"/>
      <c r="XAL123" s="371"/>
      <c r="XAM123" s="371"/>
      <c r="XAN123" s="371"/>
      <c r="XAO123" s="371"/>
      <c r="XAP123" s="371"/>
      <c r="XAQ123" s="371"/>
      <c r="XAR123" s="371"/>
      <c r="XAS123" s="371"/>
      <c r="XAT123" s="371"/>
      <c r="XAU123" s="371"/>
      <c r="XAV123" s="371"/>
      <c r="XAW123" s="371"/>
      <c r="XAX123" s="371"/>
      <c r="XAY123" s="371"/>
      <c r="XAZ123" s="371"/>
      <c r="XBA123" s="371"/>
      <c r="XBB123" s="371"/>
      <c r="XBC123" s="371"/>
      <c r="XBD123" s="371"/>
      <c r="XBE123" s="371"/>
      <c r="XBF123" s="371"/>
      <c r="XBG123" s="371"/>
      <c r="XBH123" s="371"/>
      <c r="XBI123" s="371"/>
      <c r="XBJ123" s="371"/>
      <c r="XBK123" s="371"/>
      <c r="XBL123" s="371"/>
      <c r="XBM123" s="371"/>
      <c r="XBN123" s="371"/>
      <c r="XBO123" s="371"/>
      <c r="XBP123" s="371"/>
      <c r="XBQ123" s="371"/>
      <c r="XBR123" s="371"/>
      <c r="XBS123" s="371"/>
      <c r="XBT123" s="371"/>
      <c r="XBU123" s="371"/>
      <c r="XBV123" s="371"/>
      <c r="XBW123" s="371"/>
      <c r="XBX123" s="371"/>
      <c r="XBY123" s="371"/>
      <c r="XBZ123" s="371"/>
      <c r="XCA123" s="371"/>
      <c r="XCB123" s="371"/>
      <c r="XCC123" s="371"/>
      <c r="XCD123" s="371"/>
      <c r="XCE123" s="371"/>
      <c r="XCF123" s="371"/>
      <c r="XCG123" s="371"/>
      <c r="XCH123" s="371"/>
      <c r="XCI123" s="371"/>
      <c r="XCJ123" s="371"/>
      <c r="XCK123" s="371"/>
      <c r="XCL123" s="371"/>
    </row>
  </sheetData>
  <autoFilter ref="A9:CR120"/>
  <mergeCells count="72">
    <mergeCell ref="A82:A83"/>
    <mergeCell ref="B82:B83"/>
    <mergeCell ref="BP82:BP83"/>
    <mergeCell ref="BQ82:BQ83"/>
    <mergeCell ref="A41:A43"/>
    <mergeCell ref="B41:B43"/>
    <mergeCell ref="BP41:BP43"/>
    <mergeCell ref="BQ41:BQ43"/>
    <mergeCell ref="A51:A52"/>
    <mergeCell ref="B51:B52"/>
    <mergeCell ref="BP35:BP36"/>
    <mergeCell ref="A39:A40"/>
    <mergeCell ref="B39:B40"/>
    <mergeCell ref="BP39:BP40"/>
    <mergeCell ref="BQ39:BQ40"/>
    <mergeCell ref="A35:A36"/>
    <mergeCell ref="B35:B36"/>
    <mergeCell ref="BF7:BF8"/>
    <mergeCell ref="BG7:BG8"/>
    <mergeCell ref="BH7:BH8"/>
    <mergeCell ref="BI7:BI8"/>
    <mergeCell ref="BJ7:BJ8"/>
    <mergeCell ref="AC7:AC8"/>
    <mergeCell ref="BE7:BE8"/>
    <mergeCell ref="AE7:AT7"/>
    <mergeCell ref="AU7:AU8"/>
    <mergeCell ref="AV7:AV8"/>
    <mergeCell ref="AW7:AW8"/>
    <mergeCell ref="AX7:AX8"/>
    <mergeCell ref="AY7:AY8"/>
    <mergeCell ref="AZ7:AZ8"/>
    <mergeCell ref="BA7:BA8"/>
    <mergeCell ref="BB7:BB8"/>
    <mergeCell ref="BC7:BC8"/>
    <mergeCell ref="BD7:BD8"/>
    <mergeCell ref="X7:X8"/>
    <mergeCell ref="Y7:Y8"/>
    <mergeCell ref="Z7:Z8"/>
    <mergeCell ref="AA7:AA8"/>
    <mergeCell ref="AB7:AB8"/>
    <mergeCell ref="BR5:BT8"/>
    <mergeCell ref="F6:T6"/>
    <mergeCell ref="U6:BF6"/>
    <mergeCell ref="BG6:BJ6"/>
    <mergeCell ref="F7:F8"/>
    <mergeCell ref="G7:J7"/>
    <mergeCell ref="K7:K8"/>
    <mergeCell ref="L7:L8"/>
    <mergeCell ref="M7:Q7"/>
    <mergeCell ref="R7:R8"/>
    <mergeCell ref="BK5:BK8"/>
    <mergeCell ref="BL5:BL8"/>
    <mergeCell ref="BM5:BM8"/>
    <mergeCell ref="BN5:BN8"/>
    <mergeCell ref="BP5:BP8"/>
    <mergeCell ref="BQ5:BQ8"/>
    <mergeCell ref="A1:BO1"/>
    <mergeCell ref="A2:BP2"/>
    <mergeCell ref="A3:BP3"/>
    <mergeCell ref="A4:BQ4"/>
    <mergeCell ref="A5:A8"/>
    <mergeCell ref="B5:B8"/>
    <mergeCell ref="C5:C8"/>
    <mergeCell ref="D5:D8"/>
    <mergeCell ref="E5:E8"/>
    <mergeCell ref="F5:BJ5"/>
    <mergeCell ref="AD7:AD8"/>
    <mergeCell ref="S7:S8"/>
    <mergeCell ref="T7:T8"/>
    <mergeCell ref="U7:U8"/>
    <mergeCell ref="V7:V8"/>
    <mergeCell ref="W7:W8"/>
  </mergeCells>
  <conditionalFormatting sqref="K30">
    <cfRule type="duplicateValues" dxfId="16" priority="7" stopIfTrue="1"/>
  </conditionalFormatting>
  <pageMargins left="0.48" right="0.2" top="0.43307086614173201" bottom="0.35433070866141703" header="0.31496062992126" footer="0.31496062992126"/>
  <pageSetup paperSize="9" scale="65" orientation="landscape" r:id="rId1"/>
  <colBreaks count="1" manualBreakCount="1">
    <brk id="69" max="17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05"/>
  <sheetViews>
    <sheetView showZeros="0" zoomScale="66" zoomScaleNormal="66" zoomScaleSheetLayoutView="70" workbookViewId="0">
      <pane xSplit="5" ySplit="9" topLeftCell="F72" activePane="bottomRight" state="frozen"/>
      <selection pane="topRight" activeCell="F1" sqref="F1"/>
      <selection pane="bottomLeft" activeCell="A10" sqref="A10"/>
      <selection pane="bottomRight" activeCell="BL78" sqref="BL78"/>
    </sheetView>
  </sheetViews>
  <sheetFormatPr defaultColWidth="8.88671875" defaultRowHeight="18.75"/>
  <cols>
    <col min="1" max="1" width="8.44140625" style="55" customWidth="1"/>
    <col min="2" max="2" width="33.88671875" style="55" customWidth="1"/>
    <col min="3" max="4" width="9.33203125" style="55" customWidth="1"/>
    <col min="5" max="5" width="9.44140625" style="55" customWidth="1"/>
    <col min="6" max="6" width="8.88671875" style="55" customWidth="1"/>
    <col min="7" max="19" width="7.6640625" style="55" customWidth="1"/>
    <col min="20" max="20" width="6.21875" style="55" customWidth="1"/>
    <col min="21" max="21" width="9.33203125" style="55" customWidth="1"/>
    <col min="22" max="29" width="9" style="55" hidden="1" customWidth="1"/>
    <col min="30" max="30" width="6.21875" style="55" hidden="1" customWidth="1"/>
    <col min="31" max="31" width="7" style="55" hidden="1" customWidth="1"/>
    <col min="32" max="32" width="7.21875" style="55" hidden="1" customWidth="1"/>
    <col min="33" max="45" width="9" style="55" hidden="1" customWidth="1"/>
    <col min="46" max="46" width="5.77734375" style="55" hidden="1" customWidth="1"/>
    <col min="47" max="49" width="9" style="55" hidden="1" customWidth="1"/>
    <col min="50" max="50" width="5.6640625" style="55" hidden="1" customWidth="1"/>
    <col min="51" max="51" width="9" style="55" hidden="1" customWidth="1"/>
    <col min="52" max="53" width="6.44140625" style="55" hidden="1" customWidth="1"/>
    <col min="54" max="54" width="9" style="55" hidden="1" customWidth="1"/>
    <col min="55" max="55" width="7.6640625" style="55" hidden="1" customWidth="1"/>
    <col min="56" max="56" width="7" style="55" hidden="1" customWidth="1"/>
    <col min="57" max="57" width="7.77734375" style="55" hidden="1" customWidth="1"/>
    <col min="58" max="58" width="6.33203125" style="55" hidden="1" customWidth="1"/>
    <col min="59" max="59" width="8.88671875" style="55" customWidth="1"/>
    <col min="60" max="62" width="8.6640625" style="55" hidden="1" customWidth="1"/>
    <col min="63" max="63" width="14.44140625" style="55" hidden="1" customWidth="1"/>
    <col min="64" max="64" width="17" style="55" customWidth="1"/>
    <col min="65" max="65" width="10.21875" style="55" hidden="1" customWidth="1"/>
    <col min="66" max="66" width="11.77734375" style="55" customWidth="1"/>
    <col min="67" max="67" width="0.21875" style="131" customWidth="1"/>
    <col min="68" max="68" width="28" style="131" customWidth="1"/>
    <col min="69" max="69" width="17.5546875" style="55" hidden="1" customWidth="1"/>
    <col min="70" max="70" width="15.77734375" style="55" hidden="1" customWidth="1"/>
    <col min="71" max="71" width="15.109375" style="55" hidden="1" customWidth="1"/>
    <col min="72" max="72" width="14.6640625" style="55" hidden="1" customWidth="1"/>
    <col min="73" max="86" width="8.88671875" style="55" hidden="1" customWidth="1"/>
    <col min="87" max="88" width="8.88671875" style="55" customWidth="1"/>
    <col min="89" max="89" width="3.5546875" style="55" customWidth="1"/>
    <col min="90" max="90" width="15.109375" style="55" customWidth="1"/>
    <col min="91" max="91" width="17.6640625" style="55" customWidth="1"/>
    <col min="92" max="95" width="8.88671875" style="55" customWidth="1"/>
    <col min="96" max="16384" width="8.88671875" style="55"/>
  </cols>
  <sheetData>
    <row r="1" spans="1:95" ht="19.5" customHeight="1">
      <c r="A1" s="769" t="s">
        <v>331</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809"/>
    </row>
    <row r="2" spans="1:95" ht="27.75" customHeight="1">
      <c r="A2" s="770" t="s">
        <v>556</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c r="AZ2" s="770"/>
      <c r="BA2" s="770"/>
      <c r="BB2" s="770"/>
      <c r="BC2" s="770"/>
      <c r="BD2" s="770"/>
      <c r="BE2" s="770"/>
      <c r="BF2" s="770"/>
      <c r="BG2" s="770"/>
      <c r="BH2" s="770"/>
      <c r="BI2" s="770"/>
      <c r="BJ2" s="770"/>
      <c r="BK2" s="770"/>
      <c r="BL2" s="770"/>
      <c r="BM2" s="770"/>
      <c r="BN2" s="770"/>
      <c r="BO2" s="770"/>
      <c r="BP2" s="770"/>
      <c r="BQ2" s="199"/>
    </row>
    <row r="3" spans="1:95" ht="24.75" customHeight="1">
      <c r="A3" s="771" t="s">
        <v>0</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771"/>
      <c r="AR3" s="771"/>
      <c r="AS3" s="771"/>
      <c r="AT3" s="771"/>
      <c r="AU3" s="771"/>
      <c r="AV3" s="771"/>
      <c r="AW3" s="771"/>
      <c r="AX3" s="771"/>
      <c r="AY3" s="771"/>
      <c r="AZ3" s="771"/>
      <c r="BA3" s="771"/>
      <c r="BB3" s="771"/>
      <c r="BC3" s="771"/>
      <c r="BD3" s="771"/>
      <c r="BE3" s="771"/>
      <c r="BF3" s="771"/>
      <c r="BG3" s="771"/>
      <c r="BH3" s="771"/>
      <c r="BI3" s="771"/>
      <c r="BJ3" s="771"/>
      <c r="BK3" s="771"/>
      <c r="BL3" s="771"/>
      <c r="BM3" s="771"/>
      <c r="BN3" s="771"/>
      <c r="BO3" s="771"/>
      <c r="BP3" s="771"/>
      <c r="BQ3" s="200"/>
    </row>
    <row r="4" spans="1:95" ht="19.5" customHeight="1">
      <c r="A4" s="772" t="s">
        <v>330</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2"/>
      <c r="BO4" s="772"/>
      <c r="BP4" s="772"/>
      <c r="BQ4" s="772"/>
    </row>
    <row r="5" spans="1:95" ht="20.100000000000001" customHeight="1">
      <c r="A5" s="765" t="s">
        <v>1</v>
      </c>
      <c r="B5" s="773" t="s">
        <v>2</v>
      </c>
      <c r="C5" s="765" t="s">
        <v>408</v>
      </c>
      <c r="D5" s="765" t="s">
        <v>4</v>
      </c>
      <c r="E5" s="765" t="s">
        <v>5</v>
      </c>
      <c r="F5" s="765" t="s">
        <v>6</v>
      </c>
      <c r="G5" s="774"/>
      <c r="H5" s="774"/>
      <c r="I5" s="774"/>
      <c r="J5" s="774"/>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c r="AL5" s="765"/>
      <c r="AM5" s="765"/>
      <c r="AN5" s="765"/>
      <c r="AO5" s="765"/>
      <c r="AP5" s="765"/>
      <c r="AQ5" s="765"/>
      <c r="AR5" s="765"/>
      <c r="AS5" s="765"/>
      <c r="AT5" s="765"/>
      <c r="AU5" s="765"/>
      <c r="AV5" s="765"/>
      <c r="AW5" s="765"/>
      <c r="AX5" s="765"/>
      <c r="AY5" s="765"/>
      <c r="AZ5" s="765"/>
      <c r="BA5" s="765"/>
      <c r="BB5" s="765"/>
      <c r="BC5" s="765"/>
      <c r="BD5" s="765"/>
      <c r="BE5" s="765"/>
      <c r="BF5" s="765"/>
      <c r="BG5" s="765"/>
      <c r="BH5" s="765"/>
      <c r="BI5" s="765"/>
      <c r="BJ5" s="765"/>
      <c r="BK5" s="765" t="s">
        <v>329</v>
      </c>
      <c r="BL5" s="765" t="s">
        <v>7</v>
      </c>
      <c r="BM5" s="765" t="s">
        <v>9</v>
      </c>
      <c r="BN5" s="765" t="s">
        <v>8</v>
      </c>
      <c r="BO5" s="129"/>
      <c r="BP5" s="765" t="s">
        <v>339</v>
      </c>
      <c r="BQ5" s="765" t="s">
        <v>372</v>
      </c>
      <c r="BR5" s="800" t="s">
        <v>495</v>
      </c>
      <c r="BS5" s="801"/>
      <c r="BT5" s="802"/>
    </row>
    <row r="6" spans="1:95" ht="20.100000000000001" hidden="1" customHeight="1">
      <c r="A6" s="765"/>
      <c r="B6" s="773"/>
      <c r="C6" s="765"/>
      <c r="D6" s="765"/>
      <c r="E6" s="765"/>
      <c r="F6" s="765" t="s">
        <v>10</v>
      </c>
      <c r="G6" s="774"/>
      <c r="H6" s="765"/>
      <c r="I6" s="765"/>
      <c r="J6" s="765"/>
      <c r="K6" s="765"/>
      <c r="L6" s="765"/>
      <c r="M6" s="765"/>
      <c r="N6" s="765"/>
      <c r="O6" s="765"/>
      <c r="P6" s="765"/>
      <c r="Q6" s="765"/>
      <c r="R6" s="765"/>
      <c r="S6" s="765"/>
      <c r="T6" s="765"/>
      <c r="U6" s="765" t="s">
        <v>11</v>
      </c>
      <c r="V6" s="765"/>
      <c r="W6" s="765"/>
      <c r="X6" s="765"/>
      <c r="Y6" s="765"/>
      <c r="Z6" s="765"/>
      <c r="AA6" s="765"/>
      <c r="AB6" s="765"/>
      <c r="AC6" s="765"/>
      <c r="AD6" s="765"/>
      <c r="AE6" s="765"/>
      <c r="AF6" s="765"/>
      <c r="AG6" s="765"/>
      <c r="AH6" s="765"/>
      <c r="AI6" s="765"/>
      <c r="AJ6" s="765"/>
      <c r="AK6" s="765"/>
      <c r="AL6" s="765"/>
      <c r="AM6" s="765"/>
      <c r="AN6" s="765"/>
      <c r="AO6" s="765"/>
      <c r="AP6" s="765"/>
      <c r="AQ6" s="765"/>
      <c r="AR6" s="765"/>
      <c r="AS6" s="765"/>
      <c r="AT6" s="765"/>
      <c r="AU6" s="765"/>
      <c r="AV6" s="765"/>
      <c r="AW6" s="765"/>
      <c r="AX6" s="765"/>
      <c r="AY6" s="765"/>
      <c r="AZ6" s="765"/>
      <c r="BA6" s="765"/>
      <c r="BB6" s="765"/>
      <c r="BC6" s="765"/>
      <c r="BD6" s="765"/>
      <c r="BE6" s="765"/>
      <c r="BF6" s="765"/>
      <c r="BG6" s="765" t="s">
        <v>12</v>
      </c>
      <c r="BH6" s="765"/>
      <c r="BI6" s="765"/>
      <c r="BJ6" s="765"/>
      <c r="BK6" s="765"/>
      <c r="BL6" s="765"/>
      <c r="BM6" s="765"/>
      <c r="BN6" s="765"/>
      <c r="BO6" s="86"/>
      <c r="BP6" s="765"/>
      <c r="BQ6" s="765"/>
      <c r="BR6" s="803"/>
      <c r="BS6" s="804"/>
      <c r="BT6" s="805"/>
    </row>
    <row r="7" spans="1:95" ht="20.100000000000001" hidden="1" customHeight="1">
      <c r="A7" s="765"/>
      <c r="B7" s="773"/>
      <c r="C7" s="765"/>
      <c r="D7" s="765"/>
      <c r="E7" s="765"/>
      <c r="F7" s="765" t="s">
        <v>10</v>
      </c>
      <c r="G7" s="774" t="s">
        <v>14</v>
      </c>
      <c r="H7" s="765"/>
      <c r="I7" s="765"/>
      <c r="J7" s="765"/>
      <c r="K7" s="765" t="s">
        <v>15</v>
      </c>
      <c r="L7" s="765" t="s">
        <v>16</v>
      </c>
      <c r="M7" s="765" t="s">
        <v>17</v>
      </c>
      <c r="N7" s="765"/>
      <c r="O7" s="765"/>
      <c r="P7" s="765"/>
      <c r="Q7" s="765"/>
      <c r="R7" s="765" t="s">
        <v>18</v>
      </c>
      <c r="S7" s="765" t="s">
        <v>19</v>
      </c>
      <c r="T7" s="765" t="s">
        <v>20</v>
      </c>
      <c r="U7" s="765" t="s">
        <v>11</v>
      </c>
      <c r="V7" s="765" t="s">
        <v>21</v>
      </c>
      <c r="W7" s="765" t="s">
        <v>22</v>
      </c>
      <c r="X7" s="765" t="s">
        <v>23</v>
      </c>
      <c r="Y7" s="765" t="s">
        <v>24</v>
      </c>
      <c r="Z7" s="765" t="s">
        <v>25</v>
      </c>
      <c r="AA7" s="765" t="s">
        <v>26</v>
      </c>
      <c r="AB7" s="765" t="s">
        <v>27</v>
      </c>
      <c r="AC7" s="760" t="s">
        <v>28</v>
      </c>
      <c r="AD7" s="765" t="s">
        <v>158</v>
      </c>
      <c r="AE7" s="765" t="s">
        <v>29</v>
      </c>
      <c r="AF7" s="765"/>
      <c r="AG7" s="765"/>
      <c r="AH7" s="765"/>
      <c r="AI7" s="765"/>
      <c r="AJ7" s="765"/>
      <c r="AK7" s="765"/>
      <c r="AL7" s="765"/>
      <c r="AM7" s="765"/>
      <c r="AN7" s="765"/>
      <c r="AO7" s="765"/>
      <c r="AP7" s="765"/>
      <c r="AQ7" s="765"/>
      <c r="AR7" s="765"/>
      <c r="AS7" s="765"/>
      <c r="AT7" s="765"/>
      <c r="AU7" s="760" t="s">
        <v>30</v>
      </c>
      <c r="AV7" s="765" t="s">
        <v>31</v>
      </c>
      <c r="AW7" s="765" t="s">
        <v>32</v>
      </c>
      <c r="AX7" s="765" t="s">
        <v>33</v>
      </c>
      <c r="AY7" s="765" t="s">
        <v>34</v>
      </c>
      <c r="AZ7" s="765" t="s">
        <v>35</v>
      </c>
      <c r="BA7" s="765" t="s">
        <v>36</v>
      </c>
      <c r="BB7" s="765" t="s">
        <v>37</v>
      </c>
      <c r="BC7" s="765" t="s">
        <v>38</v>
      </c>
      <c r="BD7" s="765" t="s">
        <v>39</v>
      </c>
      <c r="BE7" s="765" t="s">
        <v>40</v>
      </c>
      <c r="BF7" s="765" t="s">
        <v>41</v>
      </c>
      <c r="BG7" s="765" t="s">
        <v>12</v>
      </c>
      <c r="BH7" s="765" t="s">
        <v>42</v>
      </c>
      <c r="BI7" s="765" t="s">
        <v>43</v>
      </c>
      <c r="BJ7" s="765" t="s">
        <v>44</v>
      </c>
      <c r="BK7" s="765"/>
      <c r="BL7" s="765"/>
      <c r="BM7" s="765"/>
      <c r="BN7" s="765"/>
      <c r="BO7" s="86"/>
      <c r="BP7" s="765"/>
      <c r="BQ7" s="765"/>
      <c r="BR7" s="803"/>
      <c r="BS7" s="804"/>
      <c r="BT7" s="805"/>
    </row>
    <row r="8" spans="1:95" ht="64.5" customHeight="1">
      <c r="A8" s="765"/>
      <c r="B8" s="773"/>
      <c r="C8" s="765"/>
      <c r="D8" s="765"/>
      <c r="E8" s="765"/>
      <c r="F8" s="765"/>
      <c r="G8" s="83" t="s">
        <v>14</v>
      </c>
      <c r="H8" s="83" t="s">
        <v>45</v>
      </c>
      <c r="I8" s="83" t="s">
        <v>46</v>
      </c>
      <c r="J8" s="83" t="s">
        <v>47</v>
      </c>
      <c r="K8" s="765"/>
      <c r="L8" s="765"/>
      <c r="M8" s="9" t="s">
        <v>13</v>
      </c>
      <c r="N8" s="9" t="s">
        <v>48</v>
      </c>
      <c r="O8" s="9" t="s">
        <v>49</v>
      </c>
      <c r="P8" s="9" t="s">
        <v>50</v>
      </c>
      <c r="Q8" s="6" t="s">
        <v>51</v>
      </c>
      <c r="R8" s="765"/>
      <c r="S8" s="765"/>
      <c r="T8" s="765"/>
      <c r="U8" s="765"/>
      <c r="V8" s="765"/>
      <c r="W8" s="765"/>
      <c r="X8" s="765"/>
      <c r="Y8" s="765"/>
      <c r="Z8" s="765"/>
      <c r="AA8" s="765"/>
      <c r="AB8" s="765"/>
      <c r="AC8" s="760"/>
      <c r="AD8" s="765"/>
      <c r="AE8" s="9" t="s">
        <v>52</v>
      </c>
      <c r="AF8" s="9" t="s">
        <v>53</v>
      </c>
      <c r="AG8" s="9" t="s">
        <v>54</v>
      </c>
      <c r="AH8" s="9" t="s">
        <v>55</v>
      </c>
      <c r="AI8" s="9" t="s">
        <v>56</v>
      </c>
      <c r="AJ8" s="9" t="s">
        <v>57</v>
      </c>
      <c r="AK8" s="9" t="s">
        <v>58</v>
      </c>
      <c r="AL8" s="9" t="s">
        <v>59</v>
      </c>
      <c r="AM8" s="6" t="s">
        <v>60</v>
      </c>
      <c r="AN8" s="9" t="s">
        <v>61</v>
      </c>
      <c r="AO8" s="9" t="s">
        <v>62</v>
      </c>
      <c r="AP8" s="9" t="s">
        <v>63</v>
      </c>
      <c r="AQ8" s="9" t="s">
        <v>64</v>
      </c>
      <c r="AR8" s="9" t="s">
        <v>65</v>
      </c>
      <c r="AS8" s="9" t="s">
        <v>66</v>
      </c>
      <c r="AT8" s="9" t="s">
        <v>67</v>
      </c>
      <c r="AU8" s="760"/>
      <c r="AV8" s="765"/>
      <c r="AW8" s="765"/>
      <c r="AX8" s="765"/>
      <c r="AY8" s="765"/>
      <c r="AZ8" s="765"/>
      <c r="BA8" s="765"/>
      <c r="BB8" s="765"/>
      <c r="BC8" s="765"/>
      <c r="BD8" s="765"/>
      <c r="BE8" s="765"/>
      <c r="BF8" s="765"/>
      <c r="BG8" s="765"/>
      <c r="BH8" s="765"/>
      <c r="BI8" s="765"/>
      <c r="BJ8" s="765"/>
      <c r="BK8" s="765"/>
      <c r="BL8" s="765"/>
      <c r="BM8" s="765"/>
      <c r="BN8" s="765"/>
      <c r="BO8" s="129"/>
      <c r="BP8" s="765"/>
      <c r="BQ8" s="765"/>
      <c r="BR8" s="806"/>
      <c r="BS8" s="807"/>
      <c r="BT8" s="808"/>
    </row>
    <row r="9" spans="1:95" ht="32.25" customHeight="1">
      <c r="A9" s="9"/>
      <c r="B9" s="84"/>
      <c r="C9" s="9"/>
      <c r="D9" s="9"/>
      <c r="E9" s="9"/>
      <c r="F9" s="7" t="s">
        <v>68</v>
      </c>
      <c r="G9" s="8" t="s">
        <v>69</v>
      </c>
      <c r="H9" s="9" t="s">
        <v>70</v>
      </c>
      <c r="I9" s="9" t="s">
        <v>71</v>
      </c>
      <c r="J9" s="9" t="s">
        <v>72</v>
      </c>
      <c r="K9" s="9" t="s">
        <v>73</v>
      </c>
      <c r="L9" s="9" t="s">
        <v>74</v>
      </c>
      <c r="M9" s="9" t="s">
        <v>75</v>
      </c>
      <c r="N9" s="9" t="s">
        <v>76</v>
      </c>
      <c r="O9" s="9" t="s">
        <v>77</v>
      </c>
      <c r="P9" s="9" t="s">
        <v>78</v>
      </c>
      <c r="Q9" s="9" t="s">
        <v>79</v>
      </c>
      <c r="R9" s="9" t="s">
        <v>80</v>
      </c>
      <c r="S9" s="9" t="s">
        <v>81</v>
      </c>
      <c r="T9" s="9" t="s">
        <v>82</v>
      </c>
      <c r="U9" s="10" t="s">
        <v>83</v>
      </c>
      <c r="V9" s="10" t="s">
        <v>84</v>
      </c>
      <c r="W9" s="10" t="s">
        <v>85</v>
      </c>
      <c r="X9" s="9" t="s">
        <v>86</v>
      </c>
      <c r="Y9" s="9" t="s">
        <v>87</v>
      </c>
      <c r="Z9" s="9" t="s">
        <v>88</v>
      </c>
      <c r="AA9" s="9" t="s">
        <v>89</v>
      </c>
      <c r="AB9" s="9" t="s">
        <v>90</v>
      </c>
      <c r="AC9" s="9" t="s">
        <v>91</v>
      </c>
      <c r="AD9" s="9" t="s">
        <v>92</v>
      </c>
      <c r="AE9" s="11" t="s">
        <v>93</v>
      </c>
      <c r="AF9" s="11" t="s">
        <v>94</v>
      </c>
      <c r="AG9" s="11" t="s">
        <v>95</v>
      </c>
      <c r="AH9" s="11" t="s">
        <v>96</v>
      </c>
      <c r="AI9" s="11" t="s">
        <v>97</v>
      </c>
      <c r="AJ9" s="11" t="s">
        <v>98</v>
      </c>
      <c r="AK9" s="11" t="s">
        <v>99</v>
      </c>
      <c r="AL9" s="24" t="s">
        <v>100</v>
      </c>
      <c r="AM9" s="24" t="s">
        <v>101</v>
      </c>
      <c r="AN9" s="24" t="s">
        <v>102</v>
      </c>
      <c r="AO9" s="24" t="s">
        <v>103</v>
      </c>
      <c r="AP9" s="24" t="s">
        <v>104</v>
      </c>
      <c r="AQ9" s="24" t="s">
        <v>105</v>
      </c>
      <c r="AR9" s="24" t="s">
        <v>106</v>
      </c>
      <c r="AS9" s="24" t="s">
        <v>107</v>
      </c>
      <c r="AT9" s="24" t="s">
        <v>108</v>
      </c>
      <c r="AU9" s="24" t="s">
        <v>109</v>
      </c>
      <c r="AV9" s="24" t="s">
        <v>110</v>
      </c>
      <c r="AW9" s="24" t="s">
        <v>111</v>
      </c>
      <c r="AX9" s="24" t="s">
        <v>112</v>
      </c>
      <c r="AY9" s="24" t="s">
        <v>113</v>
      </c>
      <c r="AZ9" s="24" t="s">
        <v>114</v>
      </c>
      <c r="BA9" s="24" t="s">
        <v>115</v>
      </c>
      <c r="BB9" s="24" t="s">
        <v>116</v>
      </c>
      <c r="BC9" s="24" t="s">
        <v>117</v>
      </c>
      <c r="BD9" s="24" t="s">
        <v>118</v>
      </c>
      <c r="BE9" s="24" t="s">
        <v>119</v>
      </c>
      <c r="BF9" s="24" t="s">
        <v>120</v>
      </c>
      <c r="BG9" s="7" t="s">
        <v>121</v>
      </c>
      <c r="BH9" s="12" t="s">
        <v>122</v>
      </c>
      <c r="BI9" s="12" t="s">
        <v>123</v>
      </c>
      <c r="BJ9" s="12" t="s">
        <v>124</v>
      </c>
      <c r="BK9" s="9"/>
      <c r="BL9" s="9"/>
      <c r="BM9" s="9"/>
      <c r="BN9" s="9"/>
      <c r="BO9" s="129"/>
      <c r="BP9" s="129"/>
      <c r="BQ9" s="129"/>
      <c r="BR9" s="205" t="s">
        <v>496</v>
      </c>
      <c r="BS9" s="205" t="s">
        <v>497</v>
      </c>
      <c r="BT9" s="205" t="s">
        <v>498</v>
      </c>
    </row>
    <row r="10" spans="1:95" s="2" customFormat="1" ht="37.5">
      <c r="A10" s="13">
        <v>1</v>
      </c>
      <c r="B10" s="14" t="s">
        <v>125</v>
      </c>
      <c r="C10" s="15">
        <f>D10+E10</f>
        <v>0</v>
      </c>
      <c r="D10" s="15">
        <f t="shared" ref="D10:AI10" si="0">D11+D14</f>
        <v>0</v>
      </c>
      <c r="E10" s="15">
        <f t="shared" si="0"/>
        <v>0</v>
      </c>
      <c r="F10" s="15">
        <f t="shared" si="0"/>
        <v>0</v>
      </c>
      <c r="G10" s="15">
        <f t="shared" si="0"/>
        <v>0</v>
      </c>
      <c r="H10" s="15">
        <f t="shared" si="0"/>
        <v>0</v>
      </c>
      <c r="I10" s="15">
        <f t="shared" si="0"/>
        <v>0</v>
      </c>
      <c r="J10" s="15">
        <f t="shared" si="0"/>
        <v>0</v>
      </c>
      <c r="K10" s="15">
        <f t="shared" si="0"/>
        <v>0</v>
      </c>
      <c r="L10" s="15">
        <f t="shared" si="0"/>
        <v>0</v>
      </c>
      <c r="M10" s="15">
        <f t="shared" si="0"/>
        <v>0</v>
      </c>
      <c r="N10" s="15">
        <f t="shared" si="0"/>
        <v>0</v>
      </c>
      <c r="O10" s="15">
        <f t="shared" si="0"/>
        <v>0</v>
      </c>
      <c r="P10" s="15">
        <f t="shared" si="0"/>
        <v>0</v>
      </c>
      <c r="Q10" s="15">
        <f t="shared" si="0"/>
        <v>0</v>
      </c>
      <c r="R10" s="15">
        <f t="shared" si="0"/>
        <v>0</v>
      </c>
      <c r="S10" s="15">
        <f t="shared" si="0"/>
        <v>0</v>
      </c>
      <c r="T10" s="15">
        <f t="shared" si="0"/>
        <v>0</v>
      </c>
      <c r="U10" s="15">
        <f t="shared" si="0"/>
        <v>0</v>
      </c>
      <c r="V10" s="15">
        <f t="shared" si="0"/>
        <v>0</v>
      </c>
      <c r="W10" s="15">
        <f t="shared" si="0"/>
        <v>0</v>
      </c>
      <c r="X10" s="15">
        <f t="shared" si="0"/>
        <v>0</v>
      </c>
      <c r="Y10" s="15">
        <f t="shared" si="0"/>
        <v>0</v>
      </c>
      <c r="Z10" s="15">
        <f t="shared" si="0"/>
        <v>0</v>
      </c>
      <c r="AA10" s="15">
        <f t="shared" si="0"/>
        <v>0</v>
      </c>
      <c r="AB10" s="15">
        <f t="shared" si="0"/>
        <v>0</v>
      </c>
      <c r="AC10" s="15">
        <f t="shared" si="0"/>
        <v>0</v>
      </c>
      <c r="AD10" s="15">
        <f t="shared" si="0"/>
        <v>0</v>
      </c>
      <c r="AE10" s="15">
        <f t="shared" si="0"/>
        <v>0</v>
      </c>
      <c r="AF10" s="15">
        <f t="shared" si="0"/>
        <v>0</v>
      </c>
      <c r="AG10" s="15">
        <f t="shared" si="0"/>
        <v>0</v>
      </c>
      <c r="AH10" s="15">
        <f t="shared" si="0"/>
        <v>0</v>
      </c>
      <c r="AI10" s="15">
        <f t="shared" si="0"/>
        <v>0</v>
      </c>
      <c r="AJ10" s="15">
        <f t="shared" ref="AJ10:BJ10" si="1">AJ11+AJ14</f>
        <v>0</v>
      </c>
      <c r="AK10" s="15">
        <f t="shared" si="1"/>
        <v>0</v>
      </c>
      <c r="AL10" s="15">
        <f t="shared" si="1"/>
        <v>0</v>
      </c>
      <c r="AM10" s="15">
        <f t="shared" si="1"/>
        <v>0</v>
      </c>
      <c r="AN10" s="15">
        <f t="shared" si="1"/>
        <v>0</v>
      </c>
      <c r="AO10" s="15">
        <f t="shared" si="1"/>
        <v>0</v>
      </c>
      <c r="AP10" s="15">
        <f t="shared" si="1"/>
        <v>0</v>
      </c>
      <c r="AQ10" s="15">
        <f t="shared" si="1"/>
        <v>0</v>
      </c>
      <c r="AR10" s="15">
        <f t="shared" si="1"/>
        <v>0</v>
      </c>
      <c r="AS10" s="15">
        <f t="shared" si="1"/>
        <v>0</v>
      </c>
      <c r="AT10" s="15">
        <f t="shared" si="1"/>
        <v>0</v>
      </c>
      <c r="AU10" s="15">
        <f t="shared" si="1"/>
        <v>0</v>
      </c>
      <c r="AV10" s="15">
        <f t="shared" si="1"/>
        <v>0</v>
      </c>
      <c r="AW10" s="15">
        <f t="shared" si="1"/>
        <v>0</v>
      </c>
      <c r="AX10" s="15">
        <f t="shared" si="1"/>
        <v>0</v>
      </c>
      <c r="AY10" s="15">
        <f t="shared" si="1"/>
        <v>0</v>
      </c>
      <c r="AZ10" s="15">
        <f t="shared" si="1"/>
        <v>0</v>
      </c>
      <c r="BA10" s="15">
        <f t="shared" si="1"/>
        <v>0</v>
      </c>
      <c r="BB10" s="15">
        <f t="shared" si="1"/>
        <v>0</v>
      </c>
      <c r="BC10" s="15">
        <f t="shared" si="1"/>
        <v>0</v>
      </c>
      <c r="BD10" s="15">
        <f t="shared" si="1"/>
        <v>0</v>
      </c>
      <c r="BE10" s="15">
        <f t="shared" si="1"/>
        <v>0</v>
      </c>
      <c r="BF10" s="15">
        <f t="shared" si="1"/>
        <v>0</v>
      </c>
      <c r="BG10" s="15">
        <f t="shared" si="1"/>
        <v>0</v>
      </c>
      <c r="BH10" s="15">
        <f t="shared" si="1"/>
        <v>0</v>
      </c>
      <c r="BI10" s="15">
        <f t="shared" si="1"/>
        <v>0</v>
      </c>
      <c r="BJ10" s="15">
        <f t="shared" si="1"/>
        <v>0</v>
      </c>
      <c r="BK10" s="16"/>
      <c r="BL10" s="16"/>
      <c r="BM10" s="87"/>
      <c r="BN10" s="13"/>
      <c r="BO10" s="86"/>
      <c r="BP10" s="129"/>
      <c r="BQ10" s="86"/>
      <c r="BR10" s="135"/>
      <c r="BS10" s="135"/>
      <c r="BT10" s="135"/>
      <c r="BU10" s="55"/>
      <c r="BV10" s="55"/>
      <c r="BW10" s="55"/>
      <c r="BX10" s="55"/>
      <c r="BY10" s="55"/>
      <c r="BZ10" s="55"/>
      <c r="CA10" s="55"/>
      <c r="CB10" s="55"/>
      <c r="CC10" s="55"/>
      <c r="CD10" s="55"/>
      <c r="CE10" s="55"/>
      <c r="CF10" s="55"/>
      <c r="CG10" s="55"/>
      <c r="CH10" s="55"/>
      <c r="CI10" s="55"/>
      <c r="CJ10" s="55"/>
      <c r="CK10" s="55"/>
      <c r="CL10" s="55"/>
      <c r="CM10" s="55"/>
      <c r="CN10" s="55"/>
      <c r="CO10" s="55"/>
      <c r="CP10" s="55"/>
      <c r="CQ10" s="55"/>
    </row>
    <row r="11" spans="1:95" s="2" customFormat="1" ht="37.5">
      <c r="A11" s="17" t="s">
        <v>126</v>
      </c>
      <c r="B11" s="14" t="s">
        <v>127</v>
      </c>
      <c r="C11" s="15">
        <f>D11+E11</f>
        <v>0</v>
      </c>
      <c r="D11" s="15">
        <f t="shared" ref="D11:AI11" si="2">D12+D13</f>
        <v>0</v>
      </c>
      <c r="E11" s="15">
        <f t="shared" si="2"/>
        <v>0</v>
      </c>
      <c r="F11" s="15">
        <f t="shared" si="2"/>
        <v>0</v>
      </c>
      <c r="G11" s="15">
        <f t="shared" si="2"/>
        <v>0</v>
      </c>
      <c r="H11" s="15">
        <f t="shared" si="2"/>
        <v>0</v>
      </c>
      <c r="I11" s="15">
        <f t="shared" si="2"/>
        <v>0</v>
      </c>
      <c r="J11" s="15">
        <f t="shared" si="2"/>
        <v>0</v>
      </c>
      <c r="K11" s="15">
        <f t="shared" si="2"/>
        <v>0</v>
      </c>
      <c r="L11" s="15">
        <f t="shared" si="2"/>
        <v>0</v>
      </c>
      <c r="M11" s="15">
        <f t="shared" si="2"/>
        <v>0</v>
      </c>
      <c r="N11" s="15">
        <f t="shared" si="2"/>
        <v>0</v>
      </c>
      <c r="O11" s="15">
        <f t="shared" si="2"/>
        <v>0</v>
      </c>
      <c r="P11" s="15">
        <f t="shared" si="2"/>
        <v>0</v>
      </c>
      <c r="Q11" s="15">
        <f t="shared" si="2"/>
        <v>0</v>
      </c>
      <c r="R11" s="15">
        <f t="shared" si="2"/>
        <v>0</v>
      </c>
      <c r="S11" s="15">
        <f t="shared" si="2"/>
        <v>0</v>
      </c>
      <c r="T11" s="15">
        <f t="shared" si="2"/>
        <v>0</v>
      </c>
      <c r="U11" s="15">
        <f t="shared" si="2"/>
        <v>0</v>
      </c>
      <c r="V11" s="15">
        <f t="shared" si="2"/>
        <v>0</v>
      </c>
      <c r="W11" s="15">
        <f t="shared" si="2"/>
        <v>0</v>
      </c>
      <c r="X11" s="15">
        <f t="shared" si="2"/>
        <v>0</v>
      </c>
      <c r="Y11" s="15">
        <f t="shared" si="2"/>
        <v>0</v>
      </c>
      <c r="Z11" s="15">
        <f t="shared" si="2"/>
        <v>0</v>
      </c>
      <c r="AA11" s="15">
        <f t="shared" si="2"/>
        <v>0</v>
      </c>
      <c r="AB11" s="15">
        <f t="shared" si="2"/>
        <v>0</v>
      </c>
      <c r="AC11" s="15">
        <f t="shared" si="2"/>
        <v>0</v>
      </c>
      <c r="AD11" s="15">
        <f t="shared" si="2"/>
        <v>0</v>
      </c>
      <c r="AE11" s="15">
        <f t="shared" si="2"/>
        <v>0</v>
      </c>
      <c r="AF11" s="15">
        <f t="shared" si="2"/>
        <v>0</v>
      </c>
      <c r="AG11" s="15">
        <f t="shared" si="2"/>
        <v>0</v>
      </c>
      <c r="AH11" s="15">
        <f t="shared" si="2"/>
        <v>0</v>
      </c>
      <c r="AI11" s="15">
        <f t="shared" si="2"/>
        <v>0</v>
      </c>
      <c r="AJ11" s="15">
        <f t="shared" ref="AJ11:BJ11" si="3">AJ12+AJ13</f>
        <v>0</v>
      </c>
      <c r="AK11" s="15">
        <f t="shared" si="3"/>
        <v>0</v>
      </c>
      <c r="AL11" s="15">
        <f t="shared" si="3"/>
        <v>0</v>
      </c>
      <c r="AM11" s="15">
        <f t="shared" si="3"/>
        <v>0</v>
      </c>
      <c r="AN11" s="15">
        <f t="shared" si="3"/>
        <v>0</v>
      </c>
      <c r="AO11" s="15">
        <f t="shared" si="3"/>
        <v>0</v>
      </c>
      <c r="AP11" s="15">
        <f t="shared" si="3"/>
        <v>0</v>
      </c>
      <c r="AQ11" s="15">
        <f t="shared" si="3"/>
        <v>0</v>
      </c>
      <c r="AR11" s="15">
        <f t="shared" si="3"/>
        <v>0</v>
      </c>
      <c r="AS11" s="15">
        <f t="shared" si="3"/>
        <v>0</v>
      </c>
      <c r="AT11" s="15">
        <f t="shared" si="3"/>
        <v>0</v>
      </c>
      <c r="AU11" s="15">
        <f t="shared" si="3"/>
        <v>0</v>
      </c>
      <c r="AV11" s="15">
        <f t="shared" si="3"/>
        <v>0</v>
      </c>
      <c r="AW11" s="15">
        <f t="shared" si="3"/>
        <v>0</v>
      </c>
      <c r="AX11" s="15">
        <f t="shared" si="3"/>
        <v>0</v>
      </c>
      <c r="AY11" s="15">
        <f t="shared" si="3"/>
        <v>0</v>
      </c>
      <c r="AZ11" s="15">
        <f t="shared" si="3"/>
        <v>0</v>
      </c>
      <c r="BA11" s="15">
        <f t="shared" si="3"/>
        <v>0</v>
      </c>
      <c r="BB11" s="15">
        <f t="shared" si="3"/>
        <v>0</v>
      </c>
      <c r="BC11" s="15">
        <f t="shared" si="3"/>
        <v>0</v>
      </c>
      <c r="BD11" s="15">
        <f t="shared" si="3"/>
        <v>0</v>
      </c>
      <c r="BE11" s="15">
        <f t="shared" si="3"/>
        <v>0</v>
      </c>
      <c r="BF11" s="15">
        <f t="shared" si="3"/>
        <v>0</v>
      </c>
      <c r="BG11" s="15">
        <f t="shared" si="3"/>
        <v>0</v>
      </c>
      <c r="BH11" s="15">
        <f t="shared" si="3"/>
        <v>0</v>
      </c>
      <c r="BI11" s="15">
        <f t="shared" si="3"/>
        <v>0</v>
      </c>
      <c r="BJ11" s="15">
        <f t="shared" si="3"/>
        <v>0</v>
      </c>
      <c r="BK11" s="9"/>
      <c r="BL11" s="9"/>
      <c r="BM11" s="87"/>
      <c r="BN11" s="17"/>
      <c r="BO11" s="86"/>
      <c r="BP11" s="129"/>
      <c r="BQ11" s="86"/>
      <c r="BR11" s="135"/>
      <c r="BS11" s="135"/>
      <c r="BT11" s="135"/>
      <c r="BU11" s="55"/>
      <c r="BV11" s="55"/>
      <c r="BW11" s="55"/>
      <c r="BX11" s="55"/>
      <c r="BY11" s="55"/>
      <c r="BZ11" s="55"/>
      <c r="CA11" s="55"/>
      <c r="CB11" s="55"/>
      <c r="CC11" s="55"/>
      <c r="CD11" s="55"/>
      <c r="CE11" s="55"/>
      <c r="CF11" s="55"/>
      <c r="CG11" s="55"/>
      <c r="CH11" s="55"/>
      <c r="CI11" s="55"/>
      <c r="CJ11" s="55"/>
      <c r="CK11" s="55"/>
      <c r="CL11" s="55"/>
      <c r="CM11" s="55"/>
      <c r="CN11" s="55"/>
      <c r="CO11" s="55"/>
      <c r="CP11" s="55"/>
      <c r="CQ11" s="55"/>
    </row>
    <row r="12" spans="1:95" s="2" customFormat="1" ht="37.5" hidden="1">
      <c r="A12" s="17" t="s">
        <v>128</v>
      </c>
      <c r="B12" s="14" t="s">
        <v>129</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9"/>
      <c r="BM12" s="87"/>
      <c r="BN12" s="17"/>
      <c r="BO12" s="86"/>
      <c r="BP12" s="129"/>
      <c r="BQ12" s="86"/>
      <c r="BR12" s="135"/>
      <c r="BS12" s="135"/>
      <c r="BT12" s="135"/>
      <c r="BU12" s="55"/>
      <c r="BV12" s="55"/>
      <c r="BW12" s="55"/>
      <c r="BX12" s="55"/>
      <c r="BY12" s="55"/>
      <c r="BZ12" s="55"/>
      <c r="CA12" s="55"/>
      <c r="CB12" s="55"/>
      <c r="CC12" s="55"/>
      <c r="CD12" s="55"/>
      <c r="CE12" s="55"/>
      <c r="CF12" s="55"/>
      <c r="CG12" s="55"/>
      <c r="CH12" s="55"/>
      <c r="CI12" s="55"/>
      <c r="CJ12" s="55"/>
      <c r="CK12" s="55"/>
      <c r="CL12" s="55"/>
      <c r="CM12" s="55"/>
      <c r="CN12" s="55"/>
      <c r="CO12" s="55"/>
      <c r="CP12" s="55"/>
      <c r="CQ12" s="55"/>
    </row>
    <row r="13" spans="1:95" s="2" customFormat="1" ht="37.5" hidden="1">
      <c r="A13" s="17" t="s">
        <v>132</v>
      </c>
      <c r="B13" s="14" t="s">
        <v>133</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9"/>
      <c r="BL13" s="9"/>
      <c r="BM13" s="87"/>
      <c r="BN13" s="17"/>
      <c r="BO13" s="86"/>
      <c r="BP13" s="129"/>
      <c r="BQ13" s="86"/>
      <c r="BR13" s="135"/>
      <c r="BS13" s="135"/>
      <c r="BT13" s="135"/>
      <c r="BU13" s="55"/>
      <c r="BV13" s="55"/>
      <c r="BW13" s="55"/>
      <c r="BX13" s="55"/>
      <c r="BY13" s="55"/>
      <c r="BZ13" s="55"/>
      <c r="CA13" s="55"/>
      <c r="CB13" s="55"/>
      <c r="CC13" s="55"/>
      <c r="CD13" s="55"/>
      <c r="CE13" s="55"/>
      <c r="CF13" s="55"/>
      <c r="CG13" s="55"/>
      <c r="CH13" s="55"/>
      <c r="CI13" s="55"/>
      <c r="CJ13" s="55"/>
      <c r="CK13" s="55"/>
      <c r="CL13" s="55"/>
      <c r="CM13" s="55"/>
      <c r="CN13" s="55"/>
      <c r="CO13" s="55"/>
      <c r="CP13" s="55"/>
      <c r="CQ13" s="55"/>
    </row>
    <row r="14" spans="1:95" s="2" customFormat="1" ht="56.25">
      <c r="A14" s="22" t="s">
        <v>134</v>
      </c>
      <c r="B14" s="14" t="s">
        <v>135</v>
      </c>
      <c r="C14" s="15">
        <f t="shared" ref="C14:C27" si="4">D14+E14</f>
        <v>0</v>
      </c>
      <c r="D14" s="15">
        <v>0</v>
      </c>
      <c r="E14" s="15">
        <v>0</v>
      </c>
      <c r="F14" s="19">
        <v>0</v>
      </c>
      <c r="G14" s="15">
        <v>0</v>
      </c>
      <c r="H14" s="19">
        <v>0</v>
      </c>
      <c r="I14" s="19">
        <v>0</v>
      </c>
      <c r="J14" s="19">
        <v>0</v>
      </c>
      <c r="K14" s="15">
        <v>0</v>
      </c>
      <c r="L14" s="15">
        <v>0</v>
      </c>
      <c r="M14" s="19">
        <v>0</v>
      </c>
      <c r="N14" s="19">
        <v>0</v>
      </c>
      <c r="O14" s="19">
        <v>0</v>
      </c>
      <c r="P14" s="15">
        <v>0</v>
      </c>
      <c r="Q14" s="19">
        <v>0</v>
      </c>
      <c r="R14" s="15">
        <v>0</v>
      </c>
      <c r="S14" s="19">
        <v>0</v>
      </c>
      <c r="T14" s="19">
        <v>0</v>
      </c>
      <c r="U14" s="15">
        <v>0</v>
      </c>
      <c r="V14" s="19">
        <v>0</v>
      </c>
      <c r="W14" s="19">
        <v>0</v>
      </c>
      <c r="X14" s="19">
        <v>0</v>
      </c>
      <c r="Y14" s="19">
        <v>0</v>
      </c>
      <c r="Z14" s="19">
        <v>0</v>
      </c>
      <c r="AA14" s="19">
        <v>0</v>
      </c>
      <c r="AB14" s="19">
        <v>0</v>
      </c>
      <c r="AC14" s="19">
        <v>0</v>
      </c>
      <c r="AD14" s="19">
        <v>0</v>
      </c>
      <c r="AE14" s="19">
        <v>0</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0</v>
      </c>
      <c r="BE14" s="19">
        <v>0</v>
      </c>
      <c r="BF14" s="19">
        <v>0</v>
      </c>
      <c r="BG14" s="1">
        <f t="shared" ref="BG14:BG21" si="5">BH14+BI14+BJ14</f>
        <v>0</v>
      </c>
      <c r="BH14" s="19">
        <v>0</v>
      </c>
      <c r="BI14" s="19">
        <v>0</v>
      </c>
      <c r="BJ14" s="19">
        <v>0</v>
      </c>
      <c r="BK14" s="20"/>
      <c r="BL14" s="9"/>
      <c r="BM14" s="87"/>
      <c r="BN14" s="22"/>
      <c r="BO14" s="86"/>
      <c r="BP14" s="129"/>
      <c r="BQ14" s="86"/>
      <c r="BR14" s="135"/>
      <c r="BS14" s="135"/>
      <c r="BT14" s="135"/>
      <c r="BU14" s="55"/>
      <c r="BV14" s="55"/>
      <c r="BW14" s="55"/>
      <c r="BX14" s="55"/>
      <c r="BY14" s="55"/>
      <c r="BZ14" s="55"/>
      <c r="CA14" s="55"/>
      <c r="CB14" s="55"/>
      <c r="CC14" s="55"/>
      <c r="CD14" s="55"/>
      <c r="CE14" s="55"/>
      <c r="CF14" s="55"/>
      <c r="CG14" s="55"/>
      <c r="CH14" s="55"/>
      <c r="CI14" s="55"/>
      <c r="CJ14" s="55"/>
      <c r="CK14" s="55"/>
      <c r="CL14" s="55"/>
      <c r="CM14" s="55"/>
      <c r="CN14" s="55"/>
      <c r="CO14" s="55"/>
      <c r="CP14" s="55"/>
      <c r="CQ14" s="55"/>
    </row>
    <row r="15" spans="1:95" s="2" customFormat="1" ht="75" hidden="1">
      <c r="A15" s="9" t="s">
        <v>136</v>
      </c>
      <c r="B15" s="14" t="s">
        <v>137</v>
      </c>
      <c r="C15" s="15">
        <f t="shared" si="4"/>
        <v>0</v>
      </c>
      <c r="D15" s="16"/>
      <c r="E15" s="18">
        <v>0</v>
      </c>
      <c r="F15" s="5">
        <v>0</v>
      </c>
      <c r="G15" s="18">
        <v>0</v>
      </c>
      <c r="H15" s="5"/>
      <c r="I15" s="5"/>
      <c r="J15" s="5"/>
      <c r="K15" s="18"/>
      <c r="L15" s="18"/>
      <c r="M15" s="5">
        <v>0</v>
      </c>
      <c r="N15" s="5"/>
      <c r="O15" s="5"/>
      <c r="P15" s="18"/>
      <c r="Q15" s="5"/>
      <c r="R15" s="18"/>
      <c r="S15" s="5"/>
      <c r="T15" s="5"/>
      <c r="U15" s="18">
        <v>0</v>
      </c>
      <c r="V15" s="5"/>
      <c r="W15" s="5"/>
      <c r="X15" s="5"/>
      <c r="Y15" s="5"/>
      <c r="Z15" s="5"/>
      <c r="AA15" s="5"/>
      <c r="AB15" s="5"/>
      <c r="AC15" s="5"/>
      <c r="AD15" s="5">
        <v>0</v>
      </c>
      <c r="AE15" s="5"/>
      <c r="AF15" s="5"/>
      <c r="AG15" s="5"/>
      <c r="AH15" s="5"/>
      <c r="AI15" s="5"/>
      <c r="AJ15" s="5"/>
      <c r="AK15" s="5"/>
      <c r="AL15" s="5"/>
      <c r="AM15" s="5"/>
      <c r="AN15" s="5"/>
      <c r="AO15" s="5"/>
      <c r="AP15" s="5"/>
      <c r="AQ15" s="5"/>
      <c r="AR15" s="5"/>
      <c r="AS15" s="5">
        <v>0</v>
      </c>
      <c r="AT15" s="5"/>
      <c r="AU15" s="5"/>
      <c r="AV15" s="5"/>
      <c r="AW15" s="5"/>
      <c r="AX15" s="5"/>
      <c r="AY15" s="5"/>
      <c r="AZ15" s="5"/>
      <c r="BA15" s="5"/>
      <c r="BB15" s="5"/>
      <c r="BC15" s="5"/>
      <c r="BD15" s="5"/>
      <c r="BE15" s="5"/>
      <c r="BF15" s="5"/>
      <c r="BG15" s="1">
        <f t="shared" si="5"/>
        <v>0</v>
      </c>
      <c r="BH15" s="5"/>
      <c r="BI15" s="5"/>
      <c r="BJ15" s="5"/>
      <c r="BK15" s="20"/>
      <c r="BL15" s="9"/>
      <c r="BM15" s="87"/>
      <c r="BN15" s="9"/>
      <c r="BO15" s="86"/>
      <c r="BP15" s="129"/>
      <c r="BQ15" s="86"/>
      <c r="BR15" s="135"/>
      <c r="BS15" s="135"/>
      <c r="BT15" s="135"/>
      <c r="BU15" s="55"/>
      <c r="BV15" s="55"/>
      <c r="BW15" s="55"/>
      <c r="BX15" s="55"/>
      <c r="BY15" s="55"/>
      <c r="BZ15" s="55"/>
      <c r="CA15" s="55"/>
      <c r="CB15" s="55"/>
      <c r="CC15" s="55"/>
      <c r="CD15" s="55"/>
      <c r="CE15" s="55"/>
      <c r="CF15" s="55"/>
      <c r="CG15" s="55"/>
      <c r="CH15" s="55"/>
      <c r="CI15" s="55"/>
      <c r="CJ15" s="55"/>
      <c r="CK15" s="55"/>
      <c r="CL15" s="55"/>
      <c r="CM15" s="55"/>
      <c r="CN15" s="55"/>
      <c r="CO15" s="55"/>
      <c r="CP15" s="55"/>
      <c r="CQ15" s="55"/>
    </row>
    <row r="16" spans="1:95" s="2" customFormat="1" ht="56.25" hidden="1">
      <c r="A16" s="9" t="s">
        <v>138</v>
      </c>
      <c r="B16" s="14" t="s">
        <v>139</v>
      </c>
      <c r="C16" s="15">
        <f t="shared" si="4"/>
        <v>0</v>
      </c>
      <c r="D16" s="16"/>
      <c r="E16" s="18">
        <v>0</v>
      </c>
      <c r="F16" s="5">
        <v>0</v>
      </c>
      <c r="G16" s="18">
        <v>0</v>
      </c>
      <c r="H16" s="5"/>
      <c r="I16" s="5"/>
      <c r="J16" s="5"/>
      <c r="K16" s="18"/>
      <c r="L16" s="18"/>
      <c r="M16" s="5">
        <v>0</v>
      </c>
      <c r="N16" s="5"/>
      <c r="O16" s="5"/>
      <c r="P16" s="18"/>
      <c r="Q16" s="5"/>
      <c r="R16" s="18"/>
      <c r="S16" s="5"/>
      <c r="T16" s="5"/>
      <c r="U16" s="18">
        <v>0</v>
      </c>
      <c r="V16" s="5"/>
      <c r="W16" s="5"/>
      <c r="X16" s="5"/>
      <c r="Y16" s="5"/>
      <c r="Z16" s="5"/>
      <c r="AA16" s="5"/>
      <c r="AB16" s="5"/>
      <c r="AC16" s="5"/>
      <c r="AD16" s="5">
        <v>0</v>
      </c>
      <c r="AE16" s="5"/>
      <c r="AF16" s="5"/>
      <c r="AG16" s="5"/>
      <c r="AH16" s="5"/>
      <c r="AI16" s="5"/>
      <c r="AJ16" s="5"/>
      <c r="AK16" s="5"/>
      <c r="AL16" s="5"/>
      <c r="AM16" s="5"/>
      <c r="AN16" s="5"/>
      <c r="AO16" s="5"/>
      <c r="AP16" s="5"/>
      <c r="AQ16" s="5"/>
      <c r="AR16" s="5"/>
      <c r="AS16" s="5">
        <v>0</v>
      </c>
      <c r="AT16" s="5"/>
      <c r="AU16" s="5"/>
      <c r="AV16" s="5"/>
      <c r="AW16" s="5"/>
      <c r="AX16" s="5"/>
      <c r="AY16" s="5"/>
      <c r="AZ16" s="5"/>
      <c r="BA16" s="5"/>
      <c r="BB16" s="5"/>
      <c r="BC16" s="5"/>
      <c r="BD16" s="5"/>
      <c r="BE16" s="5"/>
      <c r="BF16" s="5"/>
      <c r="BG16" s="1">
        <f t="shared" si="5"/>
        <v>0</v>
      </c>
      <c r="BH16" s="5"/>
      <c r="BI16" s="5"/>
      <c r="BJ16" s="5"/>
      <c r="BK16" s="21"/>
      <c r="BL16" s="73"/>
      <c r="BM16" s="87"/>
      <c r="BN16" s="9"/>
      <c r="BO16" s="86"/>
      <c r="BP16" s="129"/>
      <c r="BQ16" s="86"/>
      <c r="BR16" s="135"/>
      <c r="BS16" s="135"/>
      <c r="BT16" s="135"/>
      <c r="BU16" s="55"/>
      <c r="BV16" s="55"/>
      <c r="BW16" s="55"/>
      <c r="BX16" s="55"/>
      <c r="BY16" s="55"/>
      <c r="BZ16" s="55"/>
      <c r="CA16" s="55"/>
      <c r="CB16" s="55"/>
      <c r="CC16" s="55"/>
      <c r="CD16" s="55"/>
      <c r="CE16" s="55"/>
      <c r="CF16" s="55"/>
      <c r="CG16" s="55"/>
      <c r="CH16" s="55"/>
      <c r="CI16" s="55"/>
      <c r="CJ16" s="55"/>
      <c r="CK16" s="55"/>
      <c r="CL16" s="55"/>
      <c r="CM16" s="55"/>
      <c r="CN16" s="55"/>
      <c r="CO16" s="55"/>
      <c r="CP16" s="55"/>
      <c r="CQ16" s="55"/>
    </row>
    <row r="17" spans="1:95" s="2" customFormat="1">
      <c r="A17" s="13">
        <v>2</v>
      </c>
      <c r="B17" s="84" t="s">
        <v>140</v>
      </c>
      <c r="C17" s="15">
        <f t="shared" si="4"/>
        <v>479.90348000000006</v>
      </c>
      <c r="D17" s="32">
        <f t="shared" ref="D17:AI17" si="6">D18+D72+D94</f>
        <v>12.9</v>
      </c>
      <c r="E17" s="32">
        <f t="shared" si="6"/>
        <v>467.00348000000008</v>
      </c>
      <c r="F17" s="32">
        <f t="shared" si="6"/>
        <v>365.80348000000004</v>
      </c>
      <c r="G17" s="32">
        <f t="shared" si="6"/>
        <v>0.5</v>
      </c>
      <c r="H17" s="32">
        <f t="shared" si="6"/>
        <v>0.5</v>
      </c>
      <c r="I17" s="32">
        <f t="shared" si="6"/>
        <v>0</v>
      </c>
      <c r="J17" s="32">
        <f t="shared" si="6"/>
        <v>0</v>
      </c>
      <c r="K17" s="32">
        <f t="shared" si="6"/>
        <v>266.24347999999998</v>
      </c>
      <c r="L17" s="32">
        <f t="shared" si="6"/>
        <v>92.08</v>
      </c>
      <c r="M17" s="32">
        <f t="shared" si="6"/>
        <v>6.98</v>
      </c>
      <c r="N17" s="32">
        <f t="shared" si="6"/>
        <v>1.4</v>
      </c>
      <c r="O17" s="32">
        <f t="shared" si="6"/>
        <v>0</v>
      </c>
      <c r="P17" s="32">
        <f t="shared" si="6"/>
        <v>5.58</v>
      </c>
      <c r="Q17" s="32">
        <f t="shared" si="6"/>
        <v>0</v>
      </c>
      <c r="R17" s="32">
        <f t="shared" si="6"/>
        <v>0</v>
      </c>
      <c r="S17" s="32">
        <f t="shared" si="6"/>
        <v>0</v>
      </c>
      <c r="T17" s="32">
        <f t="shared" si="6"/>
        <v>0</v>
      </c>
      <c r="U17" s="32">
        <f t="shared" si="6"/>
        <v>0.30000000000000004</v>
      </c>
      <c r="V17" s="32">
        <f t="shared" si="6"/>
        <v>0</v>
      </c>
      <c r="W17" s="32">
        <f t="shared" si="6"/>
        <v>0</v>
      </c>
      <c r="X17" s="32">
        <f t="shared" si="6"/>
        <v>0</v>
      </c>
      <c r="Y17" s="32">
        <f t="shared" si="6"/>
        <v>0</v>
      </c>
      <c r="Z17" s="32">
        <f t="shared" si="6"/>
        <v>0</v>
      </c>
      <c r="AA17" s="32">
        <f t="shared" si="6"/>
        <v>0</v>
      </c>
      <c r="AB17" s="32">
        <f t="shared" si="6"/>
        <v>0</v>
      </c>
      <c r="AC17" s="32">
        <f t="shared" si="6"/>
        <v>0</v>
      </c>
      <c r="AD17" s="32">
        <f t="shared" si="6"/>
        <v>0</v>
      </c>
      <c r="AE17" s="32">
        <f t="shared" si="6"/>
        <v>0</v>
      </c>
      <c r="AF17" s="32">
        <f t="shared" si="6"/>
        <v>0</v>
      </c>
      <c r="AG17" s="32">
        <f t="shared" si="6"/>
        <v>0</v>
      </c>
      <c r="AH17" s="32">
        <f t="shared" si="6"/>
        <v>0</v>
      </c>
      <c r="AI17" s="32">
        <f t="shared" si="6"/>
        <v>0</v>
      </c>
      <c r="AJ17" s="32">
        <f t="shared" ref="AJ17:BF17" si="7">AJ18+AJ72+AJ94</f>
        <v>0</v>
      </c>
      <c r="AK17" s="32">
        <f t="shared" si="7"/>
        <v>0</v>
      </c>
      <c r="AL17" s="32">
        <f t="shared" si="7"/>
        <v>0</v>
      </c>
      <c r="AM17" s="32">
        <f t="shared" si="7"/>
        <v>0</v>
      </c>
      <c r="AN17" s="32">
        <f t="shared" si="7"/>
        <v>0</v>
      </c>
      <c r="AO17" s="32">
        <f t="shared" si="7"/>
        <v>0</v>
      </c>
      <c r="AP17" s="32">
        <f t="shared" si="7"/>
        <v>0</v>
      </c>
      <c r="AQ17" s="32">
        <f t="shared" si="7"/>
        <v>0</v>
      </c>
      <c r="AR17" s="32">
        <f t="shared" si="7"/>
        <v>0</v>
      </c>
      <c r="AS17" s="32">
        <f t="shared" si="7"/>
        <v>0</v>
      </c>
      <c r="AT17" s="32">
        <f t="shared" si="7"/>
        <v>0</v>
      </c>
      <c r="AU17" s="32">
        <f t="shared" si="7"/>
        <v>0</v>
      </c>
      <c r="AV17" s="32">
        <f t="shared" si="7"/>
        <v>0</v>
      </c>
      <c r="AW17" s="32">
        <f t="shared" si="7"/>
        <v>0</v>
      </c>
      <c r="AX17" s="32">
        <f t="shared" si="7"/>
        <v>0</v>
      </c>
      <c r="AY17" s="32">
        <f t="shared" si="7"/>
        <v>0</v>
      </c>
      <c r="AZ17" s="32">
        <f t="shared" si="7"/>
        <v>0</v>
      </c>
      <c r="BA17" s="32">
        <f t="shared" si="7"/>
        <v>0.1</v>
      </c>
      <c r="BB17" s="32">
        <f t="shared" si="7"/>
        <v>0</v>
      </c>
      <c r="BC17" s="32">
        <f t="shared" si="7"/>
        <v>0</v>
      </c>
      <c r="BD17" s="32">
        <f t="shared" si="7"/>
        <v>0.2</v>
      </c>
      <c r="BE17" s="32">
        <f t="shared" si="7"/>
        <v>0</v>
      </c>
      <c r="BF17" s="32">
        <f t="shared" si="7"/>
        <v>0</v>
      </c>
      <c r="BG17" s="1">
        <f t="shared" si="5"/>
        <v>100.9</v>
      </c>
      <c r="BH17" s="32">
        <f>BH18+BH72+BH94</f>
        <v>0</v>
      </c>
      <c r="BI17" s="32">
        <f>BI18+BI72+BI94</f>
        <v>100.9</v>
      </c>
      <c r="BJ17" s="32">
        <f>BJ18+BJ72+BJ94</f>
        <v>0</v>
      </c>
      <c r="BK17" s="9"/>
      <c r="BL17" s="9"/>
      <c r="BM17" s="87"/>
      <c r="BN17" s="13"/>
      <c r="BO17" s="129"/>
      <c r="BP17" s="129"/>
      <c r="BQ17" s="129"/>
      <c r="BR17" s="135"/>
      <c r="BS17" s="135"/>
      <c r="BT17" s="135"/>
      <c r="BU17" s="55"/>
      <c r="BV17" s="55"/>
      <c r="BW17" s="55"/>
      <c r="BX17" s="55"/>
      <c r="BY17" s="55"/>
      <c r="BZ17" s="55"/>
      <c r="CA17" s="55"/>
      <c r="CB17" s="55"/>
      <c r="CC17" s="55"/>
      <c r="CD17" s="55"/>
      <c r="CE17" s="55"/>
      <c r="CF17" s="55"/>
      <c r="CG17" s="55"/>
      <c r="CH17" s="55"/>
      <c r="CI17" s="55"/>
      <c r="CJ17" s="55"/>
      <c r="CK17" s="55"/>
      <c r="CL17" s="55"/>
      <c r="CM17" s="55"/>
      <c r="CN17" s="55"/>
      <c r="CO17" s="55"/>
      <c r="CP17" s="55"/>
      <c r="CQ17" s="55"/>
    </row>
    <row r="18" spans="1:95" s="3" customFormat="1" ht="56.25">
      <c r="A18" s="179" t="s">
        <v>141</v>
      </c>
      <c r="B18" s="84" t="s">
        <v>142</v>
      </c>
      <c r="C18" s="18">
        <f t="shared" si="4"/>
        <v>36.063480000000006</v>
      </c>
      <c r="D18" s="180">
        <f t="shared" ref="D18:AI18" si="8">D19+D27</f>
        <v>0</v>
      </c>
      <c r="E18" s="180">
        <f t="shared" si="8"/>
        <v>36.063480000000006</v>
      </c>
      <c r="F18" s="180">
        <f t="shared" si="8"/>
        <v>35.763480000000001</v>
      </c>
      <c r="G18" s="180">
        <f t="shared" si="8"/>
        <v>0.5</v>
      </c>
      <c r="H18" s="180">
        <f t="shared" si="8"/>
        <v>0.5</v>
      </c>
      <c r="I18" s="180">
        <f t="shared" si="8"/>
        <v>0</v>
      </c>
      <c r="J18" s="180">
        <f t="shared" si="8"/>
        <v>0</v>
      </c>
      <c r="K18" s="180">
        <f t="shared" si="8"/>
        <v>21.243479999999998</v>
      </c>
      <c r="L18" s="180">
        <f t="shared" si="8"/>
        <v>7.0399999999999991</v>
      </c>
      <c r="M18" s="180">
        <f t="shared" si="8"/>
        <v>6.98</v>
      </c>
      <c r="N18" s="180">
        <f t="shared" si="8"/>
        <v>1.4</v>
      </c>
      <c r="O18" s="180">
        <f t="shared" si="8"/>
        <v>0</v>
      </c>
      <c r="P18" s="180">
        <f t="shared" si="8"/>
        <v>5.58</v>
      </c>
      <c r="Q18" s="180">
        <f t="shared" si="8"/>
        <v>0</v>
      </c>
      <c r="R18" s="180">
        <f t="shared" si="8"/>
        <v>0</v>
      </c>
      <c r="S18" s="180">
        <f t="shared" si="8"/>
        <v>0</v>
      </c>
      <c r="T18" s="180">
        <f t="shared" si="8"/>
        <v>0</v>
      </c>
      <c r="U18" s="180">
        <f t="shared" si="8"/>
        <v>0.30000000000000004</v>
      </c>
      <c r="V18" s="180">
        <f t="shared" si="8"/>
        <v>0</v>
      </c>
      <c r="W18" s="180">
        <f t="shared" si="8"/>
        <v>0</v>
      </c>
      <c r="X18" s="180">
        <f t="shared" si="8"/>
        <v>0</v>
      </c>
      <c r="Y18" s="180">
        <f t="shared" si="8"/>
        <v>0</v>
      </c>
      <c r="Z18" s="180">
        <f t="shared" si="8"/>
        <v>0</v>
      </c>
      <c r="AA18" s="180">
        <f t="shared" si="8"/>
        <v>0</v>
      </c>
      <c r="AB18" s="180">
        <f t="shared" si="8"/>
        <v>0</v>
      </c>
      <c r="AC18" s="180">
        <f t="shared" si="8"/>
        <v>0</v>
      </c>
      <c r="AD18" s="180">
        <f t="shared" si="8"/>
        <v>0</v>
      </c>
      <c r="AE18" s="180">
        <f t="shared" si="8"/>
        <v>0</v>
      </c>
      <c r="AF18" s="180">
        <f t="shared" si="8"/>
        <v>0</v>
      </c>
      <c r="AG18" s="180">
        <f t="shared" si="8"/>
        <v>0</v>
      </c>
      <c r="AH18" s="180">
        <f t="shared" si="8"/>
        <v>0</v>
      </c>
      <c r="AI18" s="180">
        <f t="shared" si="8"/>
        <v>0</v>
      </c>
      <c r="AJ18" s="180">
        <f t="shared" ref="AJ18:BF18" si="9">AJ19+AJ27</f>
        <v>0</v>
      </c>
      <c r="AK18" s="180">
        <f t="shared" si="9"/>
        <v>0</v>
      </c>
      <c r="AL18" s="180">
        <f t="shared" si="9"/>
        <v>0</v>
      </c>
      <c r="AM18" s="180">
        <f t="shared" si="9"/>
        <v>0</v>
      </c>
      <c r="AN18" s="180">
        <f t="shared" si="9"/>
        <v>0</v>
      </c>
      <c r="AO18" s="180">
        <f t="shared" si="9"/>
        <v>0</v>
      </c>
      <c r="AP18" s="180">
        <f t="shared" si="9"/>
        <v>0</v>
      </c>
      <c r="AQ18" s="180">
        <f t="shared" si="9"/>
        <v>0</v>
      </c>
      <c r="AR18" s="180">
        <f t="shared" si="9"/>
        <v>0</v>
      </c>
      <c r="AS18" s="180">
        <f t="shared" si="9"/>
        <v>0</v>
      </c>
      <c r="AT18" s="180">
        <f t="shared" si="9"/>
        <v>0</v>
      </c>
      <c r="AU18" s="180">
        <f t="shared" si="9"/>
        <v>0</v>
      </c>
      <c r="AV18" s="180">
        <f t="shared" si="9"/>
        <v>0</v>
      </c>
      <c r="AW18" s="180">
        <f t="shared" si="9"/>
        <v>0</v>
      </c>
      <c r="AX18" s="180">
        <f t="shared" si="9"/>
        <v>0</v>
      </c>
      <c r="AY18" s="180">
        <f t="shared" si="9"/>
        <v>0</v>
      </c>
      <c r="AZ18" s="180">
        <f t="shared" si="9"/>
        <v>0</v>
      </c>
      <c r="BA18" s="180">
        <f t="shared" si="9"/>
        <v>0.1</v>
      </c>
      <c r="BB18" s="180">
        <f t="shared" si="9"/>
        <v>0</v>
      </c>
      <c r="BC18" s="180">
        <f t="shared" si="9"/>
        <v>0</v>
      </c>
      <c r="BD18" s="180">
        <f t="shared" si="9"/>
        <v>0.2</v>
      </c>
      <c r="BE18" s="180">
        <f t="shared" si="9"/>
        <v>0</v>
      </c>
      <c r="BF18" s="180">
        <f t="shared" si="9"/>
        <v>0</v>
      </c>
      <c r="BG18" s="58">
        <f t="shared" si="5"/>
        <v>0</v>
      </c>
      <c r="BH18" s="180">
        <f>BH19+BH27</f>
        <v>0</v>
      </c>
      <c r="BI18" s="180">
        <f>BI19+BI27</f>
        <v>0</v>
      </c>
      <c r="BJ18" s="180">
        <f>BJ19+BJ27</f>
        <v>0</v>
      </c>
      <c r="BK18" s="9"/>
      <c r="BL18" s="9"/>
      <c r="BM18" s="93"/>
      <c r="BN18" s="179"/>
      <c r="BO18" s="181"/>
      <c r="BP18" s="181"/>
      <c r="BQ18" s="181"/>
      <c r="BR18" s="207"/>
      <c r="BS18" s="207"/>
      <c r="BT18" s="207"/>
      <c r="BU18" s="69"/>
      <c r="BV18" s="69"/>
      <c r="BW18" s="69"/>
      <c r="BX18" s="69"/>
      <c r="BY18" s="69"/>
      <c r="BZ18" s="69"/>
      <c r="CA18" s="69"/>
      <c r="CB18" s="69"/>
      <c r="CC18" s="69"/>
      <c r="CD18" s="69"/>
      <c r="CE18" s="69"/>
      <c r="CF18" s="69"/>
      <c r="CG18" s="69"/>
      <c r="CH18" s="69"/>
      <c r="CI18" s="69"/>
      <c r="CJ18" s="69"/>
      <c r="CK18" s="69"/>
      <c r="CL18" s="69"/>
      <c r="CM18" s="69"/>
      <c r="CN18" s="69"/>
      <c r="CO18" s="69"/>
      <c r="CP18" s="69"/>
      <c r="CQ18" s="69"/>
    </row>
    <row r="19" spans="1:95" s="2" customFormat="1">
      <c r="A19" s="16" t="s">
        <v>143</v>
      </c>
      <c r="B19" s="23" t="s">
        <v>10</v>
      </c>
      <c r="C19" s="15">
        <f t="shared" si="4"/>
        <v>8.67</v>
      </c>
      <c r="D19" s="32">
        <f>D21</f>
        <v>0</v>
      </c>
      <c r="E19" s="32">
        <f>E21</f>
        <v>8.67</v>
      </c>
      <c r="F19" s="32">
        <f>F21</f>
        <v>8.67</v>
      </c>
      <c r="G19" s="58">
        <f t="shared" ref="G19:G28" si="10">H19+I19+J19</f>
        <v>0</v>
      </c>
      <c r="H19" s="32">
        <f t="shared" ref="H19:T19" si="11">H21</f>
        <v>0</v>
      </c>
      <c r="I19" s="32">
        <f t="shared" si="11"/>
        <v>0</v>
      </c>
      <c r="J19" s="32">
        <f t="shared" si="11"/>
        <v>0</v>
      </c>
      <c r="K19" s="32">
        <f t="shared" si="11"/>
        <v>6.67</v>
      </c>
      <c r="L19" s="32">
        <f t="shared" si="11"/>
        <v>2</v>
      </c>
      <c r="M19" s="32">
        <f t="shared" si="11"/>
        <v>0</v>
      </c>
      <c r="N19" s="32">
        <f t="shared" si="11"/>
        <v>0</v>
      </c>
      <c r="O19" s="32">
        <f t="shared" si="11"/>
        <v>0</v>
      </c>
      <c r="P19" s="32">
        <f t="shared" si="11"/>
        <v>0</v>
      </c>
      <c r="Q19" s="32">
        <f t="shared" si="11"/>
        <v>0</v>
      </c>
      <c r="R19" s="32">
        <f t="shared" si="11"/>
        <v>0</v>
      </c>
      <c r="S19" s="32">
        <f t="shared" si="11"/>
        <v>0</v>
      </c>
      <c r="T19" s="32">
        <f t="shared" si="11"/>
        <v>0</v>
      </c>
      <c r="U19" s="58">
        <f t="shared" ref="U19:U28" si="12">V19+W19+X19+Y19+Z19+AA19+AB19+AC19+AD19+AU19+AV19+AW19+AX19+AY19+AZ19+BA19+BB19+BC19+BD19+BE19+BF19</f>
        <v>0</v>
      </c>
      <c r="V19" s="32">
        <f t="shared" ref="V19:BF19" si="13">V21</f>
        <v>0</v>
      </c>
      <c r="W19" s="32">
        <f t="shared" si="13"/>
        <v>0</v>
      </c>
      <c r="X19" s="32">
        <f t="shared" si="13"/>
        <v>0</v>
      </c>
      <c r="Y19" s="32">
        <f t="shared" si="13"/>
        <v>0</v>
      </c>
      <c r="Z19" s="32">
        <f t="shared" si="13"/>
        <v>0</v>
      </c>
      <c r="AA19" s="32">
        <f t="shared" si="13"/>
        <v>0</v>
      </c>
      <c r="AB19" s="32">
        <f t="shared" si="13"/>
        <v>0</v>
      </c>
      <c r="AC19" s="32">
        <f t="shared" si="13"/>
        <v>0</v>
      </c>
      <c r="AD19" s="32">
        <f t="shared" si="13"/>
        <v>0</v>
      </c>
      <c r="AE19" s="32">
        <f t="shared" si="13"/>
        <v>0</v>
      </c>
      <c r="AF19" s="32">
        <f t="shared" si="13"/>
        <v>0</v>
      </c>
      <c r="AG19" s="32">
        <f t="shared" si="13"/>
        <v>0</v>
      </c>
      <c r="AH19" s="32">
        <f t="shared" si="13"/>
        <v>0</v>
      </c>
      <c r="AI19" s="32">
        <f t="shared" si="13"/>
        <v>0</v>
      </c>
      <c r="AJ19" s="32">
        <f t="shared" si="13"/>
        <v>0</v>
      </c>
      <c r="AK19" s="32">
        <f t="shared" si="13"/>
        <v>0</v>
      </c>
      <c r="AL19" s="32">
        <f t="shared" si="13"/>
        <v>0</v>
      </c>
      <c r="AM19" s="32">
        <f t="shared" si="13"/>
        <v>0</v>
      </c>
      <c r="AN19" s="32">
        <f t="shared" si="13"/>
        <v>0</v>
      </c>
      <c r="AO19" s="32">
        <f t="shared" si="13"/>
        <v>0</v>
      </c>
      <c r="AP19" s="32">
        <f t="shared" si="13"/>
        <v>0</v>
      </c>
      <c r="AQ19" s="32">
        <f t="shared" si="13"/>
        <v>0</v>
      </c>
      <c r="AR19" s="32">
        <f t="shared" si="13"/>
        <v>0</v>
      </c>
      <c r="AS19" s="32">
        <f t="shared" si="13"/>
        <v>0</v>
      </c>
      <c r="AT19" s="32">
        <f t="shared" si="13"/>
        <v>0</v>
      </c>
      <c r="AU19" s="32">
        <f t="shared" si="13"/>
        <v>0</v>
      </c>
      <c r="AV19" s="32">
        <f t="shared" si="13"/>
        <v>0</v>
      </c>
      <c r="AW19" s="32">
        <f t="shared" si="13"/>
        <v>0</v>
      </c>
      <c r="AX19" s="32">
        <f t="shared" si="13"/>
        <v>0</v>
      </c>
      <c r="AY19" s="32">
        <f t="shared" si="13"/>
        <v>0</v>
      </c>
      <c r="AZ19" s="32">
        <f t="shared" si="13"/>
        <v>0</v>
      </c>
      <c r="BA19" s="32">
        <f t="shared" si="13"/>
        <v>0</v>
      </c>
      <c r="BB19" s="32">
        <f t="shared" si="13"/>
        <v>0</v>
      </c>
      <c r="BC19" s="32">
        <f t="shared" si="13"/>
        <v>0</v>
      </c>
      <c r="BD19" s="32">
        <f t="shared" si="13"/>
        <v>0</v>
      </c>
      <c r="BE19" s="32">
        <f t="shared" si="13"/>
        <v>0</v>
      </c>
      <c r="BF19" s="32">
        <f t="shared" si="13"/>
        <v>0</v>
      </c>
      <c r="BG19" s="1">
        <f t="shared" si="5"/>
        <v>0</v>
      </c>
      <c r="BH19" s="32">
        <f>BH21</f>
        <v>0</v>
      </c>
      <c r="BI19" s="32">
        <f>BI21</f>
        <v>0</v>
      </c>
      <c r="BJ19" s="32">
        <f>BJ21</f>
        <v>0</v>
      </c>
      <c r="BK19" s="9"/>
      <c r="BL19" s="9"/>
      <c r="BM19" s="87"/>
      <c r="BN19" s="16"/>
      <c r="BO19" s="86"/>
      <c r="BP19" s="129"/>
      <c r="BQ19" s="86"/>
      <c r="BR19" s="135"/>
      <c r="BS19" s="135"/>
      <c r="BT19" s="135"/>
      <c r="BU19" s="55"/>
      <c r="BV19" s="55"/>
      <c r="BW19" s="55"/>
      <c r="BX19" s="55"/>
      <c r="BY19" s="55"/>
      <c r="BZ19" s="55"/>
      <c r="CA19" s="55"/>
      <c r="CB19" s="55"/>
      <c r="CC19" s="55"/>
      <c r="CD19" s="55"/>
      <c r="CE19" s="55"/>
      <c r="CF19" s="55"/>
      <c r="CG19" s="55"/>
      <c r="CH19" s="55"/>
      <c r="CI19" s="55"/>
      <c r="CJ19" s="55"/>
      <c r="CK19" s="55"/>
      <c r="CL19" s="55"/>
      <c r="CM19" s="55"/>
      <c r="CN19" s="55"/>
      <c r="CO19" s="55"/>
      <c r="CP19" s="55"/>
      <c r="CQ19" s="55"/>
    </row>
    <row r="20" spans="1:95" s="2" customFormat="1">
      <c r="A20" s="16" t="s">
        <v>144</v>
      </c>
      <c r="B20" s="23" t="s">
        <v>50</v>
      </c>
      <c r="C20" s="15">
        <f t="shared" si="4"/>
        <v>0</v>
      </c>
      <c r="D20" s="16"/>
      <c r="E20" s="18">
        <v>0</v>
      </c>
      <c r="F20" s="5">
        <v>0</v>
      </c>
      <c r="G20" s="58">
        <f t="shared" si="10"/>
        <v>0</v>
      </c>
      <c r="H20" s="5"/>
      <c r="I20" s="5"/>
      <c r="J20" s="5"/>
      <c r="K20" s="18"/>
      <c r="L20" s="18"/>
      <c r="M20" s="5">
        <v>0</v>
      </c>
      <c r="N20" s="5"/>
      <c r="O20" s="5"/>
      <c r="P20" s="18"/>
      <c r="Q20" s="5"/>
      <c r="R20" s="18"/>
      <c r="S20" s="5"/>
      <c r="T20" s="5"/>
      <c r="U20" s="58">
        <f t="shared" si="12"/>
        <v>0</v>
      </c>
      <c r="V20" s="5"/>
      <c r="W20" s="5"/>
      <c r="X20" s="5"/>
      <c r="Y20" s="5"/>
      <c r="Z20" s="5"/>
      <c r="AA20" s="5"/>
      <c r="AB20" s="5"/>
      <c r="AC20" s="5"/>
      <c r="AD20" s="5">
        <v>0</v>
      </c>
      <c r="AE20" s="5"/>
      <c r="AF20" s="5"/>
      <c r="AG20" s="5"/>
      <c r="AH20" s="5"/>
      <c r="AI20" s="5"/>
      <c r="AJ20" s="5"/>
      <c r="AK20" s="5"/>
      <c r="AL20" s="5"/>
      <c r="AM20" s="5"/>
      <c r="AN20" s="5"/>
      <c r="AO20" s="5"/>
      <c r="AP20" s="5"/>
      <c r="AQ20" s="5"/>
      <c r="AR20" s="5"/>
      <c r="AS20" s="5">
        <v>0</v>
      </c>
      <c r="AT20" s="5"/>
      <c r="AU20" s="5"/>
      <c r="AV20" s="5"/>
      <c r="AW20" s="5"/>
      <c r="AX20" s="5"/>
      <c r="AY20" s="5"/>
      <c r="AZ20" s="5"/>
      <c r="BA20" s="5"/>
      <c r="BB20" s="5"/>
      <c r="BC20" s="5"/>
      <c r="BD20" s="5"/>
      <c r="BE20" s="5"/>
      <c r="BF20" s="5"/>
      <c r="BG20" s="1">
        <f t="shared" si="5"/>
        <v>0</v>
      </c>
      <c r="BH20" s="5"/>
      <c r="BI20" s="5"/>
      <c r="BJ20" s="5"/>
      <c r="BK20" s="20"/>
      <c r="BL20" s="9"/>
      <c r="BM20" s="87"/>
      <c r="BN20" s="16"/>
      <c r="BO20" s="86"/>
      <c r="BP20" s="129"/>
      <c r="BQ20" s="86"/>
      <c r="BR20" s="135"/>
      <c r="BS20" s="135"/>
      <c r="BT20" s="135"/>
      <c r="BU20" s="55"/>
      <c r="BV20" s="55"/>
      <c r="BW20" s="55"/>
      <c r="BX20" s="55"/>
      <c r="BY20" s="55"/>
      <c r="BZ20" s="55"/>
      <c r="CA20" s="55"/>
      <c r="CB20" s="55"/>
      <c r="CC20" s="55"/>
      <c r="CD20" s="55"/>
      <c r="CE20" s="55"/>
      <c r="CF20" s="55"/>
      <c r="CG20" s="55"/>
      <c r="CH20" s="55"/>
      <c r="CI20" s="55"/>
      <c r="CJ20" s="55"/>
      <c r="CK20" s="55"/>
      <c r="CL20" s="55"/>
      <c r="CM20" s="55"/>
      <c r="CN20" s="55"/>
      <c r="CO20" s="55"/>
      <c r="CP20" s="55"/>
      <c r="CQ20" s="55"/>
    </row>
    <row r="21" spans="1:95" s="2" customFormat="1">
      <c r="A21" s="16" t="s">
        <v>145</v>
      </c>
      <c r="B21" s="23" t="s">
        <v>20</v>
      </c>
      <c r="C21" s="15">
        <f t="shared" si="4"/>
        <v>8.67</v>
      </c>
      <c r="D21" s="15">
        <f>SUM(D22:D25)</f>
        <v>0</v>
      </c>
      <c r="E21" s="15">
        <f>SUM(E22:E26)</f>
        <v>8.67</v>
      </c>
      <c r="F21" s="15">
        <f>SUM(F22:F26)</f>
        <v>8.67</v>
      </c>
      <c r="G21" s="58">
        <f t="shared" si="10"/>
        <v>0</v>
      </c>
      <c r="H21" s="15">
        <f t="shared" ref="H21:T21" si="14">SUM(H22:H26)</f>
        <v>0</v>
      </c>
      <c r="I21" s="15">
        <f t="shared" si="14"/>
        <v>0</v>
      </c>
      <c r="J21" s="15">
        <f t="shared" si="14"/>
        <v>0</v>
      </c>
      <c r="K21" s="15">
        <f t="shared" si="14"/>
        <v>6.67</v>
      </c>
      <c r="L21" s="15">
        <f t="shared" si="14"/>
        <v>2</v>
      </c>
      <c r="M21" s="15">
        <f t="shared" si="14"/>
        <v>0</v>
      </c>
      <c r="N21" s="15">
        <f t="shared" si="14"/>
        <v>0</v>
      </c>
      <c r="O21" s="15">
        <f t="shared" si="14"/>
        <v>0</v>
      </c>
      <c r="P21" s="15">
        <f t="shared" si="14"/>
        <v>0</v>
      </c>
      <c r="Q21" s="15">
        <f t="shared" si="14"/>
        <v>0</v>
      </c>
      <c r="R21" s="15">
        <f t="shared" si="14"/>
        <v>0</v>
      </c>
      <c r="S21" s="15">
        <f t="shared" si="14"/>
        <v>0</v>
      </c>
      <c r="T21" s="15">
        <f t="shared" si="14"/>
        <v>0</v>
      </c>
      <c r="U21" s="58">
        <f t="shared" si="12"/>
        <v>0</v>
      </c>
      <c r="V21" s="15">
        <f t="shared" ref="V21:BF21" si="15">SUM(V22:V26)</f>
        <v>0</v>
      </c>
      <c r="W21" s="15">
        <f t="shared" si="15"/>
        <v>0</v>
      </c>
      <c r="X21" s="15">
        <f t="shared" si="15"/>
        <v>0</v>
      </c>
      <c r="Y21" s="15">
        <f t="shared" si="15"/>
        <v>0</v>
      </c>
      <c r="Z21" s="15">
        <f t="shared" si="15"/>
        <v>0</v>
      </c>
      <c r="AA21" s="15">
        <f t="shared" si="15"/>
        <v>0</v>
      </c>
      <c r="AB21" s="15">
        <f t="shared" si="15"/>
        <v>0</v>
      </c>
      <c r="AC21" s="15">
        <f t="shared" si="15"/>
        <v>0</v>
      </c>
      <c r="AD21" s="15">
        <f t="shared" si="15"/>
        <v>0</v>
      </c>
      <c r="AE21" s="15">
        <f t="shared" si="15"/>
        <v>0</v>
      </c>
      <c r="AF21" s="15">
        <f t="shared" si="15"/>
        <v>0</v>
      </c>
      <c r="AG21" s="15">
        <f t="shared" si="15"/>
        <v>0</v>
      </c>
      <c r="AH21" s="15">
        <f t="shared" si="15"/>
        <v>0</v>
      </c>
      <c r="AI21" s="15">
        <f t="shared" si="15"/>
        <v>0</v>
      </c>
      <c r="AJ21" s="15">
        <f t="shared" si="15"/>
        <v>0</v>
      </c>
      <c r="AK21" s="15">
        <f t="shared" si="15"/>
        <v>0</v>
      </c>
      <c r="AL21" s="15">
        <f t="shared" si="15"/>
        <v>0</v>
      </c>
      <c r="AM21" s="15">
        <f t="shared" si="15"/>
        <v>0</v>
      </c>
      <c r="AN21" s="15">
        <f t="shared" si="15"/>
        <v>0</v>
      </c>
      <c r="AO21" s="15">
        <f t="shared" si="15"/>
        <v>0</v>
      </c>
      <c r="AP21" s="15">
        <f t="shared" si="15"/>
        <v>0</v>
      </c>
      <c r="AQ21" s="15">
        <f t="shared" si="15"/>
        <v>0</v>
      </c>
      <c r="AR21" s="15">
        <f t="shared" si="15"/>
        <v>0</v>
      </c>
      <c r="AS21" s="15">
        <f t="shared" si="15"/>
        <v>0</v>
      </c>
      <c r="AT21" s="15">
        <f t="shared" si="15"/>
        <v>0</v>
      </c>
      <c r="AU21" s="15">
        <f t="shared" si="15"/>
        <v>0</v>
      </c>
      <c r="AV21" s="15">
        <f t="shared" si="15"/>
        <v>0</v>
      </c>
      <c r="AW21" s="15">
        <f t="shared" si="15"/>
        <v>0</v>
      </c>
      <c r="AX21" s="15">
        <f t="shared" si="15"/>
        <v>0</v>
      </c>
      <c r="AY21" s="15">
        <f t="shared" si="15"/>
        <v>0</v>
      </c>
      <c r="AZ21" s="15">
        <f t="shared" si="15"/>
        <v>0</v>
      </c>
      <c r="BA21" s="15">
        <f t="shared" si="15"/>
        <v>0</v>
      </c>
      <c r="BB21" s="15">
        <f t="shared" si="15"/>
        <v>0</v>
      </c>
      <c r="BC21" s="15">
        <f t="shared" si="15"/>
        <v>0</v>
      </c>
      <c r="BD21" s="15">
        <f t="shared" si="15"/>
        <v>0</v>
      </c>
      <c r="BE21" s="15">
        <f t="shared" si="15"/>
        <v>0</v>
      </c>
      <c r="BF21" s="15">
        <f t="shared" si="15"/>
        <v>0</v>
      </c>
      <c r="BG21" s="1">
        <f t="shared" si="5"/>
        <v>0</v>
      </c>
      <c r="BH21" s="15">
        <f>SUM(BH22:BH26)</f>
        <v>0</v>
      </c>
      <c r="BI21" s="15">
        <f>SUM(BI22:BI26)</f>
        <v>0</v>
      </c>
      <c r="BJ21" s="15">
        <f>SUM(BJ22:BJ26)</f>
        <v>0</v>
      </c>
      <c r="BK21" s="9"/>
      <c r="BL21" s="9"/>
      <c r="BM21" s="87"/>
      <c r="BN21" s="16"/>
      <c r="BO21" s="86"/>
      <c r="BP21" s="129"/>
      <c r="BQ21" s="86"/>
      <c r="BR21" s="135"/>
      <c r="BS21" s="135"/>
      <c r="BT21" s="135"/>
      <c r="BU21" s="55"/>
      <c r="BV21" s="55"/>
      <c r="BW21" s="55"/>
      <c r="BX21" s="55"/>
      <c r="BY21" s="55"/>
      <c r="BZ21" s="55"/>
      <c r="CA21" s="55"/>
      <c r="CB21" s="55"/>
      <c r="CC21" s="55"/>
      <c r="CD21" s="55"/>
      <c r="CE21" s="55"/>
      <c r="CF21" s="55"/>
      <c r="CG21" s="55"/>
      <c r="CH21" s="55"/>
      <c r="CI21" s="55"/>
      <c r="CJ21" s="55"/>
      <c r="CK21" s="55"/>
      <c r="CL21" s="55"/>
      <c r="CM21" s="55"/>
      <c r="CN21" s="55"/>
      <c r="CO21" s="55"/>
      <c r="CP21" s="55"/>
      <c r="CQ21" s="55"/>
    </row>
    <row r="22" spans="1:95" s="72" customFormat="1" ht="87.6" customHeight="1">
      <c r="A22" s="61">
        <v>1</v>
      </c>
      <c r="B22" s="60" t="s">
        <v>148</v>
      </c>
      <c r="C22" s="58">
        <f t="shared" si="4"/>
        <v>5</v>
      </c>
      <c r="D22" s="63"/>
      <c r="E22" s="58">
        <f>F22+U22+BG22</f>
        <v>5</v>
      </c>
      <c r="F22" s="58">
        <f>G22+K22+L22+M22+R22+S22+T22</f>
        <v>5</v>
      </c>
      <c r="G22" s="58">
        <f t="shared" si="10"/>
        <v>0</v>
      </c>
      <c r="H22" s="58"/>
      <c r="I22" s="58"/>
      <c r="J22" s="58"/>
      <c r="K22" s="58">
        <v>5</v>
      </c>
      <c r="L22" s="58"/>
      <c r="M22" s="58">
        <f t="shared" ref="M22:M28" si="16">+N22+O22+P22</f>
        <v>0</v>
      </c>
      <c r="N22" s="58"/>
      <c r="O22" s="58"/>
      <c r="P22" s="58"/>
      <c r="Q22" s="58"/>
      <c r="R22" s="58"/>
      <c r="S22" s="58"/>
      <c r="T22" s="58"/>
      <c r="U22" s="58">
        <f t="shared" si="12"/>
        <v>0</v>
      </c>
      <c r="V22" s="58"/>
      <c r="W22" s="58"/>
      <c r="X22" s="58"/>
      <c r="Y22" s="58"/>
      <c r="Z22" s="58"/>
      <c r="AA22" s="58"/>
      <c r="AB22" s="58"/>
      <c r="AC22" s="58"/>
      <c r="AD22" s="58">
        <f>SUM(AE22:AT22)</f>
        <v>0</v>
      </c>
      <c r="AE22" s="58"/>
      <c r="AF22" s="58"/>
      <c r="AG22" s="58"/>
      <c r="AH22" s="58"/>
      <c r="AI22" s="58"/>
      <c r="AJ22" s="58"/>
      <c r="AK22" s="58"/>
      <c r="AL22" s="58"/>
      <c r="AM22" s="58"/>
      <c r="AN22" s="58"/>
      <c r="AO22" s="58"/>
      <c r="AP22" s="58"/>
      <c r="AQ22" s="58"/>
      <c r="AR22" s="58"/>
      <c r="AS22" s="58">
        <v>0</v>
      </c>
      <c r="AT22" s="58"/>
      <c r="AU22" s="58"/>
      <c r="AV22" s="58"/>
      <c r="AW22" s="58"/>
      <c r="AX22" s="58"/>
      <c r="AY22" s="58"/>
      <c r="AZ22" s="58"/>
      <c r="BA22" s="58"/>
      <c r="BB22" s="58"/>
      <c r="BC22" s="58"/>
      <c r="BD22" s="58"/>
      <c r="BE22" s="58"/>
      <c r="BF22" s="58"/>
      <c r="BG22" s="58"/>
      <c r="BH22" s="58"/>
      <c r="BI22" s="58"/>
      <c r="BJ22" s="58"/>
      <c r="BK22" s="61" t="s">
        <v>130</v>
      </c>
      <c r="BL22" s="61" t="s">
        <v>131</v>
      </c>
      <c r="BM22" s="61" t="s">
        <v>488</v>
      </c>
      <c r="BN22" s="61" t="s">
        <v>82</v>
      </c>
      <c r="BO22" s="61"/>
      <c r="BP22" s="79" t="s">
        <v>350</v>
      </c>
      <c r="BQ22" s="63" t="s">
        <v>467</v>
      </c>
      <c r="BR22" s="207" t="s">
        <v>499</v>
      </c>
      <c r="BS22" s="207"/>
      <c r="BT22" s="207"/>
      <c r="BU22" s="69"/>
      <c r="BV22" s="69"/>
      <c r="BW22" s="69"/>
      <c r="BX22" s="69"/>
      <c r="BY22" s="69"/>
      <c r="BZ22" s="69"/>
      <c r="CA22" s="69"/>
    </row>
    <row r="23" spans="1:95" s="77" customFormat="1" ht="76.150000000000006" customHeight="1">
      <c r="A23" s="61">
        <v>2</v>
      </c>
      <c r="B23" s="60" t="s">
        <v>150</v>
      </c>
      <c r="C23" s="62">
        <f t="shared" si="4"/>
        <v>0.49</v>
      </c>
      <c r="D23" s="63"/>
      <c r="E23" s="1">
        <f>F23+U23+BG23</f>
        <v>0.49</v>
      </c>
      <c r="F23" s="1">
        <f>G23+K23+L23+M23+R23+S23+T23</f>
        <v>0.49</v>
      </c>
      <c r="G23" s="58">
        <f t="shared" si="10"/>
        <v>0</v>
      </c>
      <c r="H23" s="58"/>
      <c r="I23" s="58"/>
      <c r="J23" s="58"/>
      <c r="K23" s="59">
        <v>0.49</v>
      </c>
      <c r="L23" s="59"/>
      <c r="M23" s="58">
        <f t="shared" si="16"/>
        <v>0</v>
      </c>
      <c r="N23" s="59"/>
      <c r="O23" s="58"/>
      <c r="P23" s="59"/>
      <c r="Q23" s="58"/>
      <c r="R23" s="58"/>
      <c r="S23" s="58"/>
      <c r="T23" s="58"/>
      <c r="U23" s="58">
        <f t="shared" si="12"/>
        <v>0</v>
      </c>
      <c r="V23" s="58"/>
      <c r="W23" s="58"/>
      <c r="X23" s="58"/>
      <c r="Y23" s="58"/>
      <c r="Z23" s="58"/>
      <c r="AA23" s="58"/>
      <c r="AB23" s="58"/>
      <c r="AC23" s="58"/>
      <c r="AD23" s="58">
        <f>SUM(AE23:AT23)</f>
        <v>0</v>
      </c>
      <c r="AE23" s="59"/>
      <c r="AF23" s="58"/>
      <c r="AG23" s="58"/>
      <c r="AH23" s="58"/>
      <c r="AI23" s="59"/>
      <c r="AJ23" s="58"/>
      <c r="AK23" s="58"/>
      <c r="AL23" s="58"/>
      <c r="AM23" s="58"/>
      <c r="AN23" s="58"/>
      <c r="AO23" s="58"/>
      <c r="AP23" s="58"/>
      <c r="AQ23" s="58"/>
      <c r="AR23" s="58"/>
      <c r="AS23" s="58">
        <v>0</v>
      </c>
      <c r="AT23" s="58"/>
      <c r="AU23" s="58"/>
      <c r="AV23" s="58"/>
      <c r="AW23" s="58"/>
      <c r="AX23" s="59"/>
      <c r="AY23" s="58"/>
      <c r="AZ23" s="58"/>
      <c r="BA23" s="58"/>
      <c r="BB23" s="58"/>
      <c r="BC23" s="58"/>
      <c r="BD23" s="59"/>
      <c r="BE23" s="58"/>
      <c r="BF23" s="58"/>
      <c r="BG23" s="1">
        <f t="shared" ref="BG23:BG28" si="17">BH23+BI23+BJ23</f>
        <v>0</v>
      </c>
      <c r="BH23" s="58"/>
      <c r="BI23" s="58"/>
      <c r="BJ23" s="58"/>
      <c r="BK23" s="61" t="s">
        <v>130</v>
      </c>
      <c r="BL23" s="79" t="s">
        <v>131</v>
      </c>
      <c r="BM23" s="61" t="s">
        <v>151</v>
      </c>
      <c r="BN23" s="61" t="s">
        <v>82</v>
      </c>
      <c r="BO23" s="89"/>
      <c r="BP23" s="79" t="s">
        <v>351</v>
      </c>
      <c r="BQ23" s="63" t="s">
        <v>467</v>
      </c>
      <c r="BR23" s="140" t="s">
        <v>499</v>
      </c>
      <c r="BS23" s="140"/>
      <c r="BT23" s="140"/>
      <c r="CM23" s="81"/>
    </row>
    <row r="24" spans="1:95" s="77" customFormat="1" ht="82.9" customHeight="1">
      <c r="A24" s="61">
        <v>3</v>
      </c>
      <c r="B24" s="60" t="s">
        <v>301</v>
      </c>
      <c r="C24" s="62">
        <f t="shared" si="4"/>
        <v>0.18</v>
      </c>
      <c r="D24" s="63"/>
      <c r="E24" s="1">
        <f>F24+U24+BG24</f>
        <v>0.18</v>
      </c>
      <c r="F24" s="1">
        <f>G24+K24+L24+M24+R24+S24+T24</f>
        <v>0.18</v>
      </c>
      <c r="G24" s="58">
        <f t="shared" si="10"/>
        <v>0</v>
      </c>
      <c r="H24" s="58"/>
      <c r="I24" s="58"/>
      <c r="J24" s="58"/>
      <c r="K24" s="59">
        <v>0.18</v>
      </c>
      <c r="L24" s="59"/>
      <c r="M24" s="58">
        <f t="shared" si="16"/>
        <v>0</v>
      </c>
      <c r="N24" s="59"/>
      <c r="O24" s="58"/>
      <c r="P24" s="59"/>
      <c r="Q24" s="58"/>
      <c r="R24" s="58"/>
      <c r="S24" s="58"/>
      <c r="T24" s="58"/>
      <c r="U24" s="58">
        <f t="shared" si="12"/>
        <v>0</v>
      </c>
      <c r="V24" s="58"/>
      <c r="W24" s="58"/>
      <c r="X24" s="58"/>
      <c r="Y24" s="58"/>
      <c r="Z24" s="58"/>
      <c r="AA24" s="58"/>
      <c r="AB24" s="58"/>
      <c r="AC24" s="58"/>
      <c r="AD24" s="58"/>
      <c r="AE24" s="59"/>
      <c r="AF24" s="58"/>
      <c r="AG24" s="58"/>
      <c r="AH24" s="58"/>
      <c r="AI24" s="59"/>
      <c r="AJ24" s="58"/>
      <c r="AK24" s="58"/>
      <c r="AL24" s="58"/>
      <c r="AM24" s="58"/>
      <c r="AN24" s="58"/>
      <c r="AO24" s="58"/>
      <c r="AP24" s="58"/>
      <c r="AQ24" s="58"/>
      <c r="AR24" s="58"/>
      <c r="AS24" s="58"/>
      <c r="AT24" s="58"/>
      <c r="AU24" s="58"/>
      <c r="AV24" s="58"/>
      <c r="AW24" s="58"/>
      <c r="AX24" s="59"/>
      <c r="AY24" s="58"/>
      <c r="AZ24" s="58"/>
      <c r="BA24" s="58"/>
      <c r="BB24" s="58"/>
      <c r="BC24" s="58"/>
      <c r="BD24" s="59"/>
      <c r="BE24" s="58"/>
      <c r="BF24" s="58"/>
      <c r="BG24" s="1">
        <f t="shared" si="17"/>
        <v>0</v>
      </c>
      <c r="BH24" s="58"/>
      <c r="BI24" s="58"/>
      <c r="BJ24" s="58"/>
      <c r="BK24" s="61" t="s">
        <v>130</v>
      </c>
      <c r="BL24" s="70" t="s">
        <v>397</v>
      </c>
      <c r="BM24" s="61"/>
      <c r="BN24" s="61" t="s">
        <v>82</v>
      </c>
      <c r="BO24" s="89"/>
      <c r="BP24" s="79" t="s">
        <v>351</v>
      </c>
      <c r="BQ24" s="63" t="s">
        <v>467</v>
      </c>
      <c r="BR24" s="140" t="s">
        <v>499</v>
      </c>
      <c r="BS24" s="140"/>
      <c r="BT24" s="140"/>
    </row>
    <row r="25" spans="1:95" s="81" customFormat="1" ht="78" customHeight="1">
      <c r="A25" s="61">
        <v>4</v>
      </c>
      <c r="B25" s="60" t="s">
        <v>152</v>
      </c>
      <c r="C25" s="62">
        <f t="shared" si="4"/>
        <v>2</v>
      </c>
      <c r="D25" s="63"/>
      <c r="E25" s="1">
        <f>F25+U25+BG25</f>
        <v>2</v>
      </c>
      <c r="F25" s="1">
        <f>G25+K25+L25+M25+R25+S25+T25</f>
        <v>2</v>
      </c>
      <c r="G25" s="58">
        <f t="shared" si="10"/>
        <v>0</v>
      </c>
      <c r="H25" s="59"/>
      <c r="I25" s="58"/>
      <c r="J25" s="58"/>
      <c r="K25" s="59"/>
      <c r="L25" s="59">
        <v>2</v>
      </c>
      <c r="M25" s="58">
        <f t="shared" si="16"/>
        <v>0</v>
      </c>
      <c r="N25" s="59"/>
      <c r="O25" s="58"/>
      <c r="P25" s="58"/>
      <c r="Q25" s="58"/>
      <c r="R25" s="58"/>
      <c r="S25" s="58"/>
      <c r="T25" s="58"/>
      <c r="U25" s="58">
        <f t="shared" si="12"/>
        <v>0</v>
      </c>
      <c r="V25" s="58"/>
      <c r="W25" s="58"/>
      <c r="X25" s="58"/>
      <c r="Y25" s="58"/>
      <c r="Z25" s="58"/>
      <c r="AA25" s="58"/>
      <c r="AB25" s="58"/>
      <c r="AC25" s="58"/>
      <c r="AD25" s="58">
        <f>SUM(AE25:AT25)</f>
        <v>0</v>
      </c>
      <c r="AE25" s="59"/>
      <c r="AF25" s="58"/>
      <c r="AG25" s="58"/>
      <c r="AH25" s="58"/>
      <c r="AI25" s="58"/>
      <c r="AJ25" s="58"/>
      <c r="AK25" s="59"/>
      <c r="AL25" s="58"/>
      <c r="AM25" s="58"/>
      <c r="AN25" s="58"/>
      <c r="AO25" s="58"/>
      <c r="AP25" s="58"/>
      <c r="AQ25" s="58"/>
      <c r="AR25" s="58"/>
      <c r="AS25" s="58">
        <v>0</v>
      </c>
      <c r="AT25" s="58"/>
      <c r="AU25" s="58"/>
      <c r="AV25" s="58"/>
      <c r="AW25" s="58"/>
      <c r="AX25" s="59"/>
      <c r="AY25" s="58"/>
      <c r="AZ25" s="59"/>
      <c r="BA25" s="58"/>
      <c r="BB25" s="58"/>
      <c r="BC25" s="58"/>
      <c r="BD25" s="58"/>
      <c r="BE25" s="58"/>
      <c r="BF25" s="58"/>
      <c r="BG25" s="1">
        <f t="shared" si="17"/>
        <v>0</v>
      </c>
      <c r="BH25" s="58"/>
      <c r="BI25" s="58"/>
      <c r="BJ25" s="58"/>
      <c r="BK25" s="61" t="s">
        <v>130</v>
      </c>
      <c r="BL25" s="70" t="s">
        <v>397</v>
      </c>
      <c r="BM25" s="61" t="s">
        <v>153</v>
      </c>
      <c r="BN25" s="61" t="s">
        <v>82</v>
      </c>
      <c r="BO25" s="90"/>
      <c r="BP25" s="79" t="s">
        <v>351</v>
      </c>
      <c r="BQ25" s="63" t="s">
        <v>467</v>
      </c>
      <c r="BR25" s="136" t="s">
        <v>499</v>
      </c>
      <c r="BS25" s="136"/>
      <c r="BT25" s="136"/>
    </row>
    <row r="26" spans="1:95" s="81" customFormat="1" ht="91.9" customHeight="1">
      <c r="A26" s="61">
        <v>5</v>
      </c>
      <c r="B26" s="60" t="s">
        <v>382</v>
      </c>
      <c r="C26" s="62">
        <f t="shared" si="4"/>
        <v>1</v>
      </c>
      <c r="D26" s="63"/>
      <c r="E26" s="1">
        <f>F26+U26+BG26</f>
        <v>1</v>
      </c>
      <c r="F26" s="1">
        <f>G26+K26+L26+M26+R26+S26+T26</f>
        <v>1</v>
      </c>
      <c r="G26" s="58">
        <f t="shared" si="10"/>
        <v>0</v>
      </c>
      <c r="H26" s="59"/>
      <c r="I26" s="58"/>
      <c r="J26" s="58"/>
      <c r="K26" s="59">
        <v>1</v>
      </c>
      <c r="L26" s="59"/>
      <c r="M26" s="58">
        <f t="shared" si="16"/>
        <v>0</v>
      </c>
      <c r="N26" s="59"/>
      <c r="O26" s="58"/>
      <c r="P26" s="58"/>
      <c r="Q26" s="58"/>
      <c r="R26" s="58"/>
      <c r="S26" s="58"/>
      <c r="T26" s="58"/>
      <c r="U26" s="58">
        <f t="shared" si="12"/>
        <v>0</v>
      </c>
      <c r="V26" s="58"/>
      <c r="W26" s="58"/>
      <c r="X26" s="58"/>
      <c r="Y26" s="58"/>
      <c r="Z26" s="58"/>
      <c r="AA26" s="58"/>
      <c r="AB26" s="58"/>
      <c r="AC26" s="58"/>
      <c r="AD26" s="58">
        <f>SUM(AE26:AT26)</f>
        <v>0</v>
      </c>
      <c r="AE26" s="59"/>
      <c r="AF26" s="58"/>
      <c r="AG26" s="58"/>
      <c r="AH26" s="58"/>
      <c r="AI26" s="58"/>
      <c r="AJ26" s="58"/>
      <c r="AK26" s="59"/>
      <c r="AL26" s="58"/>
      <c r="AM26" s="58"/>
      <c r="AN26" s="58"/>
      <c r="AO26" s="58"/>
      <c r="AP26" s="58"/>
      <c r="AQ26" s="58"/>
      <c r="AR26" s="58"/>
      <c r="AS26" s="58">
        <v>0</v>
      </c>
      <c r="AT26" s="58"/>
      <c r="AU26" s="58"/>
      <c r="AV26" s="58"/>
      <c r="AW26" s="58"/>
      <c r="AX26" s="59"/>
      <c r="AY26" s="58"/>
      <c r="AZ26" s="59"/>
      <c r="BA26" s="58"/>
      <c r="BB26" s="58"/>
      <c r="BC26" s="58"/>
      <c r="BD26" s="58"/>
      <c r="BE26" s="58"/>
      <c r="BF26" s="58"/>
      <c r="BG26" s="1">
        <f t="shared" si="17"/>
        <v>0</v>
      </c>
      <c r="BH26" s="58"/>
      <c r="BI26" s="58"/>
      <c r="BJ26" s="58"/>
      <c r="BK26" s="61" t="s">
        <v>130</v>
      </c>
      <c r="BL26" s="79" t="s">
        <v>396</v>
      </c>
      <c r="BM26" s="61"/>
      <c r="BN26" s="61" t="s">
        <v>82</v>
      </c>
      <c r="BO26" s="90"/>
      <c r="BP26" s="79" t="s">
        <v>473</v>
      </c>
      <c r="BQ26" s="63" t="s">
        <v>466</v>
      </c>
      <c r="BR26" s="208" t="s">
        <v>499</v>
      </c>
      <c r="BS26" s="136"/>
      <c r="BT26" s="136"/>
    </row>
    <row r="27" spans="1:95" s="2" customFormat="1">
      <c r="A27" s="16" t="s">
        <v>154</v>
      </c>
      <c r="B27" s="23" t="s">
        <v>11</v>
      </c>
      <c r="C27" s="15">
        <f t="shared" si="4"/>
        <v>27.393480000000004</v>
      </c>
      <c r="D27" s="33">
        <f>D28+D29+D30+D61+D62+D63+D64+D65+D66+D67+D69+D70+D71</f>
        <v>0</v>
      </c>
      <c r="E27" s="33">
        <f>E28+E29+E30+E61+E62+E63+E64+E65+E66+E67+E69+E70+E71</f>
        <v>27.393480000000004</v>
      </c>
      <c r="F27" s="33">
        <f>F28+F29+F30+F61+F62+F63+F64+F65+F66+F67+F69+F70+F71</f>
        <v>27.093480000000003</v>
      </c>
      <c r="G27" s="18">
        <f t="shared" si="10"/>
        <v>0.5</v>
      </c>
      <c r="H27" s="33">
        <f>H28+H29+H30+H61+H62+H63+H64+H65+H66+H67+H69+H70+H71</f>
        <v>0.5</v>
      </c>
      <c r="I27" s="33">
        <f>I28+I29+I30+I61+I62+I63+I64+I65+I66+I67+I69+I70+I71</f>
        <v>0</v>
      </c>
      <c r="J27" s="33">
        <f>J28+J29+J30+J61+J62+J63+J64+J65+J66+J67+J69+J70+J71</f>
        <v>0</v>
      </c>
      <c r="K27" s="33">
        <f>K28+K29+K30+K61+K62+K63+K64+K65+K66+K67+K69+K70+K71</f>
        <v>14.57348</v>
      </c>
      <c r="L27" s="33">
        <f>L28+L29+L30+L61+L62+L63+L64+L65+L66+L67+L69+L70+L71</f>
        <v>5.0399999999999991</v>
      </c>
      <c r="M27" s="58">
        <f t="shared" si="16"/>
        <v>6.98</v>
      </c>
      <c r="N27" s="33">
        <f t="shared" ref="N27:T27" si="18">N28+N29+N30+N61+N62+N63+N64+N65+N66+N67+N69+N70+N71</f>
        <v>1.4</v>
      </c>
      <c r="O27" s="33">
        <f t="shared" si="18"/>
        <v>0</v>
      </c>
      <c r="P27" s="33">
        <f t="shared" si="18"/>
        <v>5.58</v>
      </c>
      <c r="Q27" s="33">
        <f t="shared" si="18"/>
        <v>0</v>
      </c>
      <c r="R27" s="33">
        <f t="shared" si="18"/>
        <v>0</v>
      </c>
      <c r="S27" s="33">
        <f t="shared" si="18"/>
        <v>0</v>
      </c>
      <c r="T27" s="33">
        <f t="shared" si="18"/>
        <v>0</v>
      </c>
      <c r="U27" s="58">
        <f t="shared" si="12"/>
        <v>0.30000000000000004</v>
      </c>
      <c r="V27" s="33">
        <f t="shared" ref="V27:BF27" si="19">V28+V29+V30+V61+V62+V63+V64+V65+V66+V67+V69+V70+V71</f>
        <v>0</v>
      </c>
      <c r="W27" s="33">
        <f t="shared" si="19"/>
        <v>0</v>
      </c>
      <c r="X27" s="33">
        <f t="shared" si="19"/>
        <v>0</v>
      </c>
      <c r="Y27" s="33">
        <f t="shared" si="19"/>
        <v>0</v>
      </c>
      <c r="Z27" s="33">
        <f t="shared" si="19"/>
        <v>0</v>
      </c>
      <c r="AA27" s="33">
        <f t="shared" si="19"/>
        <v>0</v>
      </c>
      <c r="AB27" s="33">
        <f t="shared" si="19"/>
        <v>0</v>
      </c>
      <c r="AC27" s="33">
        <f t="shared" si="19"/>
        <v>0</v>
      </c>
      <c r="AD27" s="33">
        <f t="shared" si="19"/>
        <v>0</v>
      </c>
      <c r="AE27" s="33">
        <f t="shared" si="19"/>
        <v>0</v>
      </c>
      <c r="AF27" s="33">
        <f t="shared" si="19"/>
        <v>0</v>
      </c>
      <c r="AG27" s="33">
        <f t="shared" si="19"/>
        <v>0</v>
      </c>
      <c r="AH27" s="33">
        <f t="shared" si="19"/>
        <v>0</v>
      </c>
      <c r="AI27" s="33">
        <f t="shared" si="19"/>
        <v>0</v>
      </c>
      <c r="AJ27" s="33">
        <f t="shared" si="19"/>
        <v>0</v>
      </c>
      <c r="AK27" s="33">
        <f t="shared" si="19"/>
        <v>0</v>
      </c>
      <c r="AL27" s="33">
        <f t="shared" si="19"/>
        <v>0</v>
      </c>
      <c r="AM27" s="33">
        <f t="shared" si="19"/>
        <v>0</v>
      </c>
      <c r="AN27" s="33">
        <f t="shared" si="19"/>
        <v>0</v>
      </c>
      <c r="AO27" s="33">
        <f t="shared" si="19"/>
        <v>0</v>
      </c>
      <c r="AP27" s="33">
        <f t="shared" si="19"/>
        <v>0</v>
      </c>
      <c r="AQ27" s="33">
        <f t="shared" si="19"/>
        <v>0</v>
      </c>
      <c r="AR27" s="33">
        <f t="shared" si="19"/>
        <v>0</v>
      </c>
      <c r="AS27" s="33">
        <f t="shared" si="19"/>
        <v>0</v>
      </c>
      <c r="AT27" s="33">
        <f t="shared" si="19"/>
        <v>0</v>
      </c>
      <c r="AU27" s="33">
        <f t="shared" si="19"/>
        <v>0</v>
      </c>
      <c r="AV27" s="33">
        <f t="shared" si="19"/>
        <v>0</v>
      </c>
      <c r="AW27" s="33">
        <f t="shared" si="19"/>
        <v>0</v>
      </c>
      <c r="AX27" s="33">
        <f t="shared" si="19"/>
        <v>0</v>
      </c>
      <c r="AY27" s="33">
        <f t="shared" si="19"/>
        <v>0</v>
      </c>
      <c r="AZ27" s="33">
        <f t="shared" si="19"/>
        <v>0</v>
      </c>
      <c r="BA27" s="33">
        <f t="shared" si="19"/>
        <v>0.1</v>
      </c>
      <c r="BB27" s="33">
        <f t="shared" si="19"/>
        <v>0</v>
      </c>
      <c r="BC27" s="33">
        <f t="shared" si="19"/>
        <v>0</v>
      </c>
      <c r="BD27" s="33">
        <f t="shared" si="19"/>
        <v>0.2</v>
      </c>
      <c r="BE27" s="33">
        <f t="shared" si="19"/>
        <v>0</v>
      </c>
      <c r="BF27" s="33">
        <f t="shared" si="19"/>
        <v>0</v>
      </c>
      <c r="BG27" s="1">
        <f t="shared" si="17"/>
        <v>0</v>
      </c>
      <c r="BH27" s="33">
        <f>BH28+BH29+BH30+BH61+BH62+BH63+BH64+BH65+BH66+BH67+BH69+BH70+BH71</f>
        <v>0</v>
      </c>
      <c r="BI27" s="33">
        <f>BI28+BI29+BI30+BI61+BI62+BI63+BI64+BI65+BI66+BI67+BI69+BI70+BI71</f>
        <v>0</v>
      </c>
      <c r="BJ27" s="33">
        <f>BJ28+BJ29+BJ30+BJ61+BJ62+BJ63+BJ64+BJ65+BJ66+BJ67+BJ69+BJ70+BJ71</f>
        <v>0</v>
      </c>
      <c r="BK27" s="9"/>
      <c r="BL27" s="9"/>
      <c r="BM27" s="87"/>
      <c r="BN27" s="16"/>
      <c r="BO27" s="129"/>
      <c r="BP27" s="129"/>
      <c r="BQ27" s="129"/>
      <c r="BR27" s="135"/>
      <c r="BS27" s="135"/>
      <c r="BT27" s="135"/>
      <c r="BU27" s="55"/>
      <c r="BV27" s="55"/>
      <c r="BW27" s="55"/>
      <c r="BX27" s="55"/>
      <c r="BY27" s="55"/>
      <c r="BZ27" s="55"/>
      <c r="CA27" s="55"/>
      <c r="CB27" s="55"/>
      <c r="CC27" s="55"/>
      <c r="CD27" s="55"/>
      <c r="CE27" s="55"/>
      <c r="CF27" s="55"/>
      <c r="CG27" s="55"/>
      <c r="CH27" s="55"/>
      <c r="CI27" s="55"/>
      <c r="CJ27" s="55"/>
      <c r="CK27" s="55"/>
      <c r="CL27" s="55"/>
      <c r="CM27" s="55"/>
      <c r="CN27" s="55"/>
      <c r="CO27" s="55"/>
      <c r="CP27" s="55"/>
      <c r="CQ27" s="55"/>
    </row>
    <row r="28" spans="1:95" s="2" customFormat="1">
      <c r="A28" s="16" t="s">
        <v>233</v>
      </c>
      <c r="B28" s="23" t="s">
        <v>24</v>
      </c>
      <c r="C28" s="15"/>
      <c r="D28" s="15"/>
      <c r="E28" s="15"/>
      <c r="F28" s="15"/>
      <c r="G28" s="58">
        <f t="shared" si="10"/>
        <v>0</v>
      </c>
      <c r="H28" s="15"/>
      <c r="I28" s="15"/>
      <c r="J28" s="15"/>
      <c r="K28" s="15"/>
      <c r="L28" s="15"/>
      <c r="M28" s="58">
        <f t="shared" si="16"/>
        <v>0</v>
      </c>
      <c r="N28" s="15"/>
      <c r="O28" s="15"/>
      <c r="P28" s="15"/>
      <c r="Q28" s="15"/>
      <c r="R28" s="15"/>
      <c r="S28" s="15"/>
      <c r="T28" s="15"/>
      <c r="U28" s="58">
        <f t="shared" si="12"/>
        <v>0</v>
      </c>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
        <f t="shared" si="17"/>
        <v>0</v>
      </c>
      <c r="BH28" s="15"/>
      <c r="BI28" s="15"/>
      <c r="BJ28" s="15"/>
      <c r="BK28" s="9"/>
      <c r="BL28" s="9"/>
      <c r="BM28" s="87"/>
      <c r="BN28" s="16"/>
      <c r="BO28" s="86"/>
      <c r="BP28" s="129"/>
      <c r="BQ28" s="86"/>
      <c r="BR28" s="135"/>
      <c r="BS28" s="135"/>
      <c r="BT28" s="135"/>
      <c r="BU28" s="55"/>
      <c r="BV28" s="55"/>
      <c r="BW28" s="55"/>
      <c r="BX28" s="55"/>
      <c r="BY28" s="55"/>
      <c r="BZ28" s="55"/>
      <c r="CA28" s="55"/>
      <c r="CB28" s="55"/>
      <c r="CC28" s="55"/>
      <c r="CD28" s="55"/>
      <c r="CE28" s="55"/>
      <c r="CF28" s="55"/>
      <c r="CG28" s="55"/>
      <c r="CH28" s="55"/>
      <c r="CI28" s="55"/>
      <c r="CJ28" s="55"/>
      <c r="CK28" s="55"/>
      <c r="CL28" s="55"/>
      <c r="CM28" s="55"/>
      <c r="CN28" s="55"/>
      <c r="CO28" s="55"/>
      <c r="CP28" s="55"/>
      <c r="CQ28" s="55"/>
    </row>
    <row r="29" spans="1:95" s="3" customFormat="1">
      <c r="A29" s="16" t="s">
        <v>234</v>
      </c>
      <c r="B29" s="23" t="s">
        <v>157</v>
      </c>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9"/>
      <c r="BM29" s="93"/>
      <c r="BN29" s="9"/>
      <c r="BO29" s="92"/>
      <c r="BP29" s="181"/>
      <c r="BQ29" s="92"/>
      <c r="BR29" s="207"/>
      <c r="BS29" s="207"/>
      <c r="BT29" s="207"/>
      <c r="BU29" s="69"/>
      <c r="BV29" s="69"/>
      <c r="BW29" s="69"/>
      <c r="BX29" s="69"/>
      <c r="BY29" s="69"/>
      <c r="BZ29" s="69"/>
      <c r="CA29" s="69"/>
      <c r="CB29" s="69"/>
      <c r="CC29" s="69"/>
      <c r="CD29" s="69"/>
      <c r="CE29" s="69"/>
      <c r="CF29" s="69"/>
      <c r="CG29" s="69"/>
      <c r="CH29" s="69"/>
      <c r="CI29" s="69"/>
      <c r="CJ29" s="69"/>
      <c r="CK29" s="69"/>
      <c r="CL29" s="69"/>
      <c r="CM29" s="69"/>
      <c r="CN29" s="69"/>
      <c r="CO29" s="69"/>
      <c r="CP29" s="69"/>
      <c r="CQ29" s="69"/>
    </row>
    <row r="30" spans="1:95" s="2" customFormat="1">
      <c r="A30" s="16" t="s">
        <v>234</v>
      </c>
      <c r="B30" s="23" t="s">
        <v>158</v>
      </c>
      <c r="C30" s="15">
        <f>D30+E30</f>
        <v>27.393480000000004</v>
      </c>
      <c r="D30" s="15">
        <f>D31+D32+D34+D35+D36+D38+D45+D52+D54+D55+D56+D57+D58+D59+D60</f>
        <v>0</v>
      </c>
      <c r="E30" s="15">
        <f>E31+E32+E34+E35+E36+E38+E45+E52+E54+E55+E56+E57+E58+E59+E60</f>
        <v>27.393480000000004</v>
      </c>
      <c r="F30" s="15">
        <f>F31+F32+F34+F35+F36+F38+F45+F52+F54+F55+F56+F57+F58+F59+F60</f>
        <v>27.093480000000003</v>
      </c>
      <c r="G30" s="58">
        <f>H30+I30+J30</f>
        <v>0.5</v>
      </c>
      <c r="H30" s="15">
        <f>H31+H32+H34+H35+H36+H38+H45+H52+H54+H55+H56+H57+H58+H59+H60</f>
        <v>0.5</v>
      </c>
      <c r="I30" s="15">
        <f>I31+I32+I34+I35+I36+I38+I45+I52+I54+I55+I56+I57+I58+I59+I60</f>
        <v>0</v>
      </c>
      <c r="J30" s="15">
        <f>J31+J32+J34+J35+J36+J38+J45+J52+J54+J55+J56+J57+J58+J59+J60</f>
        <v>0</v>
      </c>
      <c r="K30" s="15">
        <f>K31+K32+K34+K35+K36+K38+K45+K52+K54+K55+K56+K57+K58+K59+K60</f>
        <v>14.57348</v>
      </c>
      <c r="L30" s="15">
        <f>L31+L32+L34+L35+L36+L38+L45+L52+L54+L55+L56+L57+L58+L59+L60</f>
        <v>5.0399999999999991</v>
      </c>
      <c r="M30" s="58">
        <f>+N30+O30+P30</f>
        <v>6.98</v>
      </c>
      <c r="N30" s="15">
        <f t="shared" ref="N30:T30" si="20">N31+N32+N34+N35+N36+N38+N45+N52+N54+N55+N56+N57+N58+N59+N60</f>
        <v>1.4</v>
      </c>
      <c r="O30" s="15">
        <f t="shared" si="20"/>
        <v>0</v>
      </c>
      <c r="P30" s="15">
        <f t="shared" si="20"/>
        <v>5.58</v>
      </c>
      <c r="Q30" s="15">
        <f t="shared" si="20"/>
        <v>0</v>
      </c>
      <c r="R30" s="15">
        <f t="shared" si="20"/>
        <v>0</v>
      </c>
      <c r="S30" s="15">
        <f t="shared" si="20"/>
        <v>0</v>
      </c>
      <c r="T30" s="15">
        <f t="shared" si="20"/>
        <v>0</v>
      </c>
      <c r="U30" s="58">
        <f>V30+W30+X30+Y30+Z30+AA30+AB30+AC30+AD30+AU30+AV30+AW30+AX30+AY30+AZ30+BA30+BB30+BC30+BD30+BE30+BF30</f>
        <v>0.30000000000000004</v>
      </c>
      <c r="V30" s="15">
        <f t="shared" ref="V30:BF30" si="21">V31+V32+V34+V35+V36+V38+V45+V52+V54+V55+V56+V57+V58+V59+V60</f>
        <v>0</v>
      </c>
      <c r="W30" s="15">
        <f t="shared" si="21"/>
        <v>0</v>
      </c>
      <c r="X30" s="15">
        <f t="shared" si="21"/>
        <v>0</v>
      </c>
      <c r="Y30" s="15">
        <f t="shared" si="21"/>
        <v>0</v>
      </c>
      <c r="Z30" s="15">
        <f t="shared" si="21"/>
        <v>0</v>
      </c>
      <c r="AA30" s="15">
        <f t="shared" si="21"/>
        <v>0</v>
      </c>
      <c r="AB30" s="15">
        <f t="shared" si="21"/>
        <v>0</v>
      </c>
      <c r="AC30" s="15">
        <f t="shared" si="21"/>
        <v>0</v>
      </c>
      <c r="AD30" s="15">
        <f t="shared" si="21"/>
        <v>0</v>
      </c>
      <c r="AE30" s="15">
        <f t="shared" si="21"/>
        <v>0</v>
      </c>
      <c r="AF30" s="15">
        <f t="shared" si="21"/>
        <v>0</v>
      </c>
      <c r="AG30" s="15">
        <f t="shared" si="21"/>
        <v>0</v>
      </c>
      <c r="AH30" s="15">
        <f t="shared" si="21"/>
        <v>0</v>
      </c>
      <c r="AI30" s="15">
        <f t="shared" si="21"/>
        <v>0</v>
      </c>
      <c r="AJ30" s="15">
        <f t="shared" si="21"/>
        <v>0</v>
      </c>
      <c r="AK30" s="15">
        <f t="shared" si="21"/>
        <v>0</v>
      </c>
      <c r="AL30" s="15">
        <f t="shared" si="21"/>
        <v>0</v>
      </c>
      <c r="AM30" s="15">
        <f t="shared" si="21"/>
        <v>0</v>
      </c>
      <c r="AN30" s="15">
        <f t="shared" si="21"/>
        <v>0</v>
      </c>
      <c r="AO30" s="15">
        <f t="shared" si="21"/>
        <v>0</v>
      </c>
      <c r="AP30" s="15">
        <f t="shared" si="21"/>
        <v>0</v>
      </c>
      <c r="AQ30" s="15">
        <f t="shared" si="21"/>
        <v>0</v>
      </c>
      <c r="AR30" s="15">
        <f t="shared" si="21"/>
        <v>0</v>
      </c>
      <c r="AS30" s="15">
        <f t="shared" si="21"/>
        <v>0</v>
      </c>
      <c r="AT30" s="15">
        <f t="shared" si="21"/>
        <v>0</v>
      </c>
      <c r="AU30" s="15">
        <f t="shared" si="21"/>
        <v>0</v>
      </c>
      <c r="AV30" s="15">
        <f t="shared" si="21"/>
        <v>0</v>
      </c>
      <c r="AW30" s="15">
        <f t="shared" si="21"/>
        <v>0</v>
      </c>
      <c r="AX30" s="15">
        <f t="shared" si="21"/>
        <v>0</v>
      </c>
      <c r="AY30" s="15">
        <f t="shared" si="21"/>
        <v>0</v>
      </c>
      <c r="AZ30" s="15">
        <f t="shared" si="21"/>
        <v>0</v>
      </c>
      <c r="BA30" s="15">
        <f t="shared" si="21"/>
        <v>0.1</v>
      </c>
      <c r="BB30" s="15">
        <f t="shared" si="21"/>
        <v>0</v>
      </c>
      <c r="BC30" s="15">
        <f t="shared" si="21"/>
        <v>0</v>
      </c>
      <c r="BD30" s="15">
        <f t="shared" si="21"/>
        <v>0.2</v>
      </c>
      <c r="BE30" s="15">
        <f t="shared" si="21"/>
        <v>0</v>
      </c>
      <c r="BF30" s="15">
        <f t="shared" si="21"/>
        <v>0</v>
      </c>
      <c r="BG30" s="1">
        <f>BH30+BI30+BJ30</f>
        <v>0</v>
      </c>
      <c r="BH30" s="15">
        <f>BH31+BH32+BH34+BH35+BH36+BH38+BH45+BH52+BH54+BH55+BH56+BH57+BH58+BH59+BH60</f>
        <v>0</v>
      </c>
      <c r="BI30" s="15">
        <f>BI31+BI32+BI34+BI35+BI36+BI38+BI45+BI52+BI54+BI55+BI56+BI57+BI58+BI59+BI60</f>
        <v>0</v>
      </c>
      <c r="BJ30" s="15">
        <f>BJ31+BJ32+BJ34+BJ35+BJ36+BJ38+BJ45+BJ52+BJ54+BJ55+BJ56+BJ57+BJ58+BJ59+BJ60</f>
        <v>0</v>
      </c>
      <c r="BK30" s="9"/>
      <c r="BL30" s="9"/>
      <c r="BM30" s="87"/>
      <c r="BN30" s="16"/>
      <c r="BO30" s="129"/>
      <c r="BP30" s="129"/>
      <c r="BQ30" s="129"/>
      <c r="BR30" s="135"/>
      <c r="BS30" s="135"/>
      <c r="BT30" s="135"/>
      <c r="BU30" s="55"/>
      <c r="BV30" s="55"/>
      <c r="BW30" s="55"/>
      <c r="BX30" s="55"/>
      <c r="BY30" s="55"/>
      <c r="BZ30" s="55"/>
      <c r="CA30" s="55"/>
      <c r="CB30" s="55"/>
      <c r="CC30" s="55"/>
      <c r="CD30" s="55"/>
      <c r="CE30" s="55"/>
      <c r="CF30" s="55"/>
      <c r="CG30" s="55"/>
      <c r="CH30" s="55"/>
      <c r="CI30" s="55"/>
      <c r="CJ30" s="55"/>
      <c r="CK30" s="55"/>
      <c r="CL30" s="55"/>
      <c r="CM30" s="55"/>
      <c r="CN30" s="55"/>
      <c r="CO30" s="55"/>
      <c r="CP30" s="55"/>
      <c r="CQ30" s="55"/>
    </row>
    <row r="31" spans="1:95" s="2" customFormat="1">
      <c r="A31" s="16" t="s">
        <v>159</v>
      </c>
      <c r="B31" s="25" t="s">
        <v>52</v>
      </c>
      <c r="C31" s="15"/>
      <c r="D31" s="15"/>
      <c r="E31" s="15"/>
      <c r="F31" s="15"/>
      <c r="G31" s="58"/>
      <c r="H31" s="15"/>
      <c r="I31" s="15"/>
      <c r="J31" s="15"/>
      <c r="K31" s="15"/>
      <c r="L31" s="15"/>
      <c r="M31" s="58"/>
      <c r="N31" s="15"/>
      <c r="O31" s="15"/>
      <c r="P31" s="15"/>
      <c r="Q31" s="15"/>
      <c r="R31" s="15"/>
      <c r="S31" s="15"/>
      <c r="T31" s="15"/>
      <c r="U31" s="58"/>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
      <c r="BH31" s="15"/>
      <c r="BI31" s="15"/>
      <c r="BJ31" s="15"/>
      <c r="BK31" s="9"/>
      <c r="BL31" s="9"/>
      <c r="BM31" s="87"/>
      <c r="BN31" s="16"/>
      <c r="BO31" s="86"/>
      <c r="BP31" s="129"/>
      <c r="BQ31" s="86"/>
      <c r="BR31" s="135"/>
      <c r="BS31" s="135"/>
      <c r="BT31" s="135"/>
      <c r="BU31" s="55"/>
      <c r="BV31" s="55"/>
      <c r="BW31" s="55"/>
      <c r="BX31" s="55"/>
      <c r="BY31" s="55"/>
      <c r="BZ31" s="55"/>
      <c r="CA31" s="55"/>
      <c r="CB31" s="55"/>
      <c r="CC31" s="55"/>
      <c r="CD31" s="55"/>
      <c r="CE31" s="55"/>
      <c r="CF31" s="55"/>
      <c r="CG31" s="55"/>
      <c r="CH31" s="55"/>
      <c r="CI31" s="55"/>
      <c r="CJ31" s="55"/>
      <c r="CK31" s="55"/>
      <c r="CL31" s="55"/>
      <c r="CM31" s="55"/>
      <c r="CN31" s="55"/>
      <c r="CO31" s="55"/>
      <c r="CP31" s="55"/>
      <c r="CQ31" s="55"/>
    </row>
    <row r="32" spans="1:95" s="2" customFormat="1">
      <c r="A32" s="24" t="s">
        <v>164</v>
      </c>
      <c r="B32" s="25" t="s">
        <v>53</v>
      </c>
      <c r="C32" s="15">
        <f>D32+E32</f>
        <v>4.95</v>
      </c>
      <c r="D32" s="15">
        <f>SUM(D33:D33)</f>
        <v>0</v>
      </c>
      <c r="E32" s="15">
        <f>SUM(E33:E33)</f>
        <v>4.95</v>
      </c>
      <c r="F32" s="15">
        <f>SUM(F33:F33)</f>
        <v>4.75</v>
      </c>
      <c r="G32" s="58">
        <f>H32+I32+J32</f>
        <v>0.5</v>
      </c>
      <c r="H32" s="15">
        <f>SUM(H33:H33)</f>
        <v>0.5</v>
      </c>
      <c r="I32" s="15">
        <f>SUM(I33:I33)</f>
        <v>0</v>
      </c>
      <c r="J32" s="15">
        <f>SUM(J33:J33)</f>
        <v>0</v>
      </c>
      <c r="K32" s="15">
        <f>SUM(K33:K33)</f>
        <v>2.8</v>
      </c>
      <c r="L32" s="15">
        <f>SUM(L33:L33)</f>
        <v>1.45</v>
      </c>
      <c r="M32" s="58">
        <f>+N32+O32+P32</f>
        <v>0</v>
      </c>
      <c r="N32" s="15">
        <f t="shared" ref="N32:T32" si="22">SUM(N33:N33)</f>
        <v>0</v>
      </c>
      <c r="O32" s="15">
        <f t="shared" si="22"/>
        <v>0</v>
      </c>
      <c r="P32" s="15">
        <f t="shared" si="22"/>
        <v>0</v>
      </c>
      <c r="Q32" s="15">
        <f t="shared" si="22"/>
        <v>0</v>
      </c>
      <c r="R32" s="15">
        <f t="shared" si="22"/>
        <v>0</v>
      </c>
      <c r="S32" s="15">
        <f t="shared" si="22"/>
        <v>0</v>
      </c>
      <c r="T32" s="15">
        <f t="shared" si="22"/>
        <v>0</v>
      </c>
      <c r="U32" s="58">
        <f>V32+W32+X32+Y32+Z32+AA32+AB32+AC32+AD32+AU32+AV32+AW32+AX32+AY32+AZ32+BA32+BB32+BC32+BD32+BE32+BF32</f>
        <v>0.2</v>
      </c>
      <c r="V32" s="15">
        <f t="shared" ref="V32:BF32" si="23">SUM(V33:V33)</f>
        <v>0</v>
      </c>
      <c r="W32" s="15">
        <f t="shared" si="23"/>
        <v>0</v>
      </c>
      <c r="X32" s="15">
        <f t="shared" si="23"/>
        <v>0</v>
      </c>
      <c r="Y32" s="15">
        <f t="shared" si="23"/>
        <v>0</v>
      </c>
      <c r="Z32" s="15">
        <f t="shared" si="23"/>
        <v>0</v>
      </c>
      <c r="AA32" s="15">
        <f t="shared" si="23"/>
        <v>0</v>
      </c>
      <c r="AB32" s="15">
        <f t="shared" si="23"/>
        <v>0</v>
      </c>
      <c r="AC32" s="15">
        <f t="shared" si="23"/>
        <v>0</v>
      </c>
      <c r="AD32" s="15">
        <f t="shared" si="23"/>
        <v>0</v>
      </c>
      <c r="AE32" s="15">
        <f t="shared" si="23"/>
        <v>0</v>
      </c>
      <c r="AF32" s="15">
        <f t="shared" si="23"/>
        <v>0</v>
      </c>
      <c r="AG32" s="15">
        <f t="shared" si="23"/>
        <v>0</v>
      </c>
      <c r="AH32" s="15">
        <f t="shared" si="23"/>
        <v>0</v>
      </c>
      <c r="AI32" s="15">
        <f t="shared" si="23"/>
        <v>0</v>
      </c>
      <c r="AJ32" s="15">
        <f t="shared" si="23"/>
        <v>0</v>
      </c>
      <c r="AK32" s="15">
        <f t="shared" si="23"/>
        <v>0</v>
      </c>
      <c r="AL32" s="15">
        <f t="shared" si="23"/>
        <v>0</v>
      </c>
      <c r="AM32" s="15">
        <f t="shared" si="23"/>
        <v>0</v>
      </c>
      <c r="AN32" s="15">
        <f t="shared" si="23"/>
        <v>0</v>
      </c>
      <c r="AO32" s="15">
        <f t="shared" si="23"/>
        <v>0</v>
      </c>
      <c r="AP32" s="15">
        <f t="shared" si="23"/>
        <v>0</v>
      </c>
      <c r="AQ32" s="15">
        <f t="shared" si="23"/>
        <v>0</v>
      </c>
      <c r="AR32" s="15">
        <f t="shared" si="23"/>
        <v>0</v>
      </c>
      <c r="AS32" s="15">
        <f t="shared" si="23"/>
        <v>0</v>
      </c>
      <c r="AT32" s="15">
        <f t="shared" si="23"/>
        <v>0</v>
      </c>
      <c r="AU32" s="15">
        <f t="shared" si="23"/>
        <v>0</v>
      </c>
      <c r="AV32" s="15">
        <f t="shared" si="23"/>
        <v>0</v>
      </c>
      <c r="AW32" s="15">
        <f t="shared" si="23"/>
        <v>0</v>
      </c>
      <c r="AX32" s="15">
        <f t="shared" si="23"/>
        <v>0</v>
      </c>
      <c r="AY32" s="15">
        <f t="shared" si="23"/>
        <v>0</v>
      </c>
      <c r="AZ32" s="15">
        <f t="shared" si="23"/>
        <v>0</v>
      </c>
      <c r="BA32" s="15">
        <f t="shared" si="23"/>
        <v>0</v>
      </c>
      <c r="BB32" s="15">
        <f t="shared" si="23"/>
        <v>0</v>
      </c>
      <c r="BC32" s="15">
        <f t="shared" si="23"/>
        <v>0</v>
      </c>
      <c r="BD32" s="15">
        <f t="shared" si="23"/>
        <v>0.2</v>
      </c>
      <c r="BE32" s="15">
        <f t="shared" si="23"/>
        <v>0</v>
      </c>
      <c r="BF32" s="15">
        <f t="shared" si="23"/>
        <v>0</v>
      </c>
      <c r="BG32" s="1">
        <f>BH32+BI32+BJ32</f>
        <v>0</v>
      </c>
      <c r="BH32" s="15">
        <f>SUM(BH33:BH33)</f>
        <v>0</v>
      </c>
      <c r="BI32" s="15">
        <f>SUM(BI33:BI33)</f>
        <v>0</v>
      </c>
      <c r="BJ32" s="15">
        <f>SUM(BJ33:BJ33)</f>
        <v>0</v>
      </c>
      <c r="BK32" s="9"/>
      <c r="BL32" s="9"/>
      <c r="BM32" s="87"/>
      <c r="BN32" s="24"/>
      <c r="BO32" s="86"/>
      <c r="BP32" s="129"/>
      <c r="BQ32" s="86"/>
      <c r="BR32" s="135"/>
      <c r="BS32" s="135"/>
      <c r="BT32" s="135"/>
      <c r="BU32" s="55"/>
      <c r="BV32" s="55"/>
      <c r="BW32" s="55"/>
      <c r="BX32" s="55"/>
      <c r="BY32" s="55"/>
      <c r="BZ32" s="55"/>
      <c r="CA32" s="55"/>
      <c r="CB32" s="55"/>
      <c r="CC32" s="55"/>
      <c r="CD32" s="55"/>
      <c r="CE32" s="55"/>
      <c r="CF32" s="55"/>
      <c r="CG32" s="55"/>
      <c r="CH32" s="55"/>
      <c r="CI32" s="55"/>
      <c r="CJ32" s="55"/>
      <c r="CK32" s="55"/>
      <c r="CL32" s="55"/>
      <c r="CM32" s="55"/>
      <c r="CN32" s="55"/>
      <c r="CO32" s="55"/>
      <c r="CP32" s="55"/>
      <c r="CQ32" s="55"/>
    </row>
    <row r="33" spans="1:95" s="146" customFormat="1" ht="64.150000000000006" customHeight="1">
      <c r="A33" s="292">
        <v>1</v>
      </c>
      <c r="B33" s="295" t="s">
        <v>165</v>
      </c>
      <c r="C33" s="1">
        <f>D33+E33</f>
        <v>4.95</v>
      </c>
      <c r="D33" s="1"/>
      <c r="E33" s="1">
        <f>F33+U33+BG33</f>
        <v>4.95</v>
      </c>
      <c r="F33" s="1">
        <f>G33+K33+L33+M33+R33+S33+T33</f>
        <v>4.75</v>
      </c>
      <c r="G33" s="1">
        <f>H33+I33+J33</f>
        <v>0.5</v>
      </c>
      <c r="H33" s="1">
        <v>0.5</v>
      </c>
      <c r="I33" s="1"/>
      <c r="J33" s="1"/>
      <c r="K33" s="1">
        <v>2.8</v>
      </c>
      <c r="L33" s="1">
        <v>1.45</v>
      </c>
      <c r="M33" s="1">
        <f>+N33+O33+P33</f>
        <v>0</v>
      </c>
      <c r="N33" s="1"/>
      <c r="O33" s="1"/>
      <c r="P33" s="1"/>
      <c r="Q33" s="1"/>
      <c r="R33" s="1"/>
      <c r="S33" s="1"/>
      <c r="T33" s="1"/>
      <c r="U33" s="1">
        <f>V33+W33+X33+Y33+Z33+AA33+AB33+AC33+AD33+AU33+AV33+AW33+AX33+AY33+AZ33+BA33+BB33+BC33+BD33+BE33+BF33</f>
        <v>0.2</v>
      </c>
      <c r="V33" s="1"/>
      <c r="W33" s="1"/>
      <c r="X33" s="1"/>
      <c r="Y33" s="1"/>
      <c r="Z33" s="1"/>
      <c r="AA33" s="1"/>
      <c r="AB33" s="1"/>
      <c r="AC33" s="1"/>
      <c r="AD33" s="1">
        <f>SUM(AE33:AT33)</f>
        <v>0</v>
      </c>
      <c r="AE33" s="1"/>
      <c r="AF33" s="1"/>
      <c r="AG33" s="1"/>
      <c r="AH33" s="1"/>
      <c r="AI33" s="1"/>
      <c r="AJ33" s="1"/>
      <c r="AK33" s="1"/>
      <c r="AL33" s="1"/>
      <c r="AM33" s="1"/>
      <c r="AN33" s="1"/>
      <c r="AO33" s="1"/>
      <c r="AP33" s="1"/>
      <c r="AQ33" s="1"/>
      <c r="AR33" s="1"/>
      <c r="AS33" s="1">
        <v>0</v>
      </c>
      <c r="AT33" s="1"/>
      <c r="AU33" s="1"/>
      <c r="AV33" s="1"/>
      <c r="AW33" s="1"/>
      <c r="AX33" s="1"/>
      <c r="AY33" s="1"/>
      <c r="AZ33" s="1"/>
      <c r="BA33" s="1"/>
      <c r="BB33" s="1"/>
      <c r="BC33" s="1"/>
      <c r="BD33" s="1">
        <v>0.2</v>
      </c>
      <c r="BE33" s="1"/>
      <c r="BF33" s="1"/>
      <c r="BG33" s="1">
        <f>BH33+BI33+BJ33</f>
        <v>0</v>
      </c>
      <c r="BH33" s="1"/>
      <c r="BI33" s="1"/>
      <c r="BJ33" s="1"/>
      <c r="BK33" s="27" t="s">
        <v>130</v>
      </c>
      <c r="BL33" s="70" t="s">
        <v>131</v>
      </c>
      <c r="BM33" s="27"/>
      <c r="BN33" s="27" t="s">
        <v>94</v>
      </c>
      <c r="BO33" s="155"/>
      <c r="BP33" s="293" t="s">
        <v>343</v>
      </c>
      <c r="BQ33" s="294" t="s">
        <v>467</v>
      </c>
      <c r="BR33" s="215" t="s">
        <v>499</v>
      </c>
      <c r="BS33" s="215"/>
      <c r="BT33" s="215"/>
    </row>
    <row r="34" spans="1:95" s="2" customFormat="1">
      <c r="A34" s="24" t="s">
        <v>166</v>
      </c>
      <c r="B34" s="25" t="s">
        <v>54</v>
      </c>
      <c r="C34" s="15"/>
      <c r="D34" s="15"/>
      <c r="E34" s="15"/>
      <c r="F34" s="15"/>
      <c r="G34" s="58"/>
      <c r="H34" s="15"/>
      <c r="I34" s="15"/>
      <c r="J34" s="15"/>
      <c r="K34" s="15"/>
      <c r="L34" s="15"/>
      <c r="M34" s="58"/>
      <c r="N34" s="15"/>
      <c r="O34" s="15"/>
      <c r="P34" s="15"/>
      <c r="Q34" s="15"/>
      <c r="R34" s="15"/>
      <c r="S34" s="15"/>
      <c r="T34" s="15"/>
      <c r="U34" s="58"/>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
      <c r="BH34" s="15"/>
      <c r="BI34" s="15"/>
      <c r="BJ34" s="15"/>
      <c r="BK34" s="9"/>
      <c r="BL34" s="9"/>
      <c r="BM34" s="87"/>
      <c r="BN34" s="24"/>
      <c r="BO34" s="86"/>
      <c r="BP34" s="129"/>
      <c r="BQ34" s="86"/>
      <c r="BR34" s="135"/>
      <c r="BS34" s="135"/>
      <c r="BT34" s="135"/>
      <c r="BU34" s="55"/>
      <c r="BV34" s="55"/>
      <c r="BW34" s="55"/>
      <c r="BX34" s="55"/>
      <c r="BY34" s="55"/>
      <c r="BZ34" s="55"/>
      <c r="CA34" s="55"/>
      <c r="CB34" s="55"/>
      <c r="CC34" s="55"/>
      <c r="CD34" s="55"/>
      <c r="CE34" s="55"/>
      <c r="CF34" s="55"/>
      <c r="CG34" s="55"/>
      <c r="CH34" s="55"/>
      <c r="CI34" s="55"/>
      <c r="CJ34" s="55"/>
      <c r="CK34" s="55"/>
      <c r="CL34" s="55"/>
      <c r="CM34" s="55"/>
      <c r="CN34" s="55"/>
      <c r="CO34" s="55"/>
      <c r="CP34" s="55"/>
      <c r="CQ34" s="55"/>
    </row>
    <row r="35" spans="1:95" s="2" customFormat="1">
      <c r="A35" s="24" t="s">
        <v>167</v>
      </c>
      <c r="B35" s="25" t="s">
        <v>55</v>
      </c>
      <c r="C35" s="15"/>
      <c r="D35" s="15"/>
      <c r="E35" s="15"/>
      <c r="F35" s="15"/>
      <c r="G35" s="58"/>
      <c r="H35" s="15"/>
      <c r="I35" s="15"/>
      <c r="J35" s="15"/>
      <c r="K35" s="15"/>
      <c r="L35" s="15"/>
      <c r="M35" s="58"/>
      <c r="N35" s="15"/>
      <c r="O35" s="15"/>
      <c r="P35" s="15"/>
      <c r="Q35" s="15"/>
      <c r="R35" s="15"/>
      <c r="S35" s="15"/>
      <c r="T35" s="15"/>
      <c r="U35" s="58"/>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
      <c r="BH35" s="15"/>
      <c r="BI35" s="15"/>
      <c r="BJ35" s="15"/>
      <c r="BK35" s="9"/>
      <c r="BL35" s="9"/>
      <c r="BM35" s="87"/>
      <c r="BN35" s="24"/>
      <c r="BO35" s="86"/>
      <c r="BP35" s="129"/>
      <c r="BQ35" s="86"/>
      <c r="BR35" s="135"/>
      <c r="BS35" s="135"/>
      <c r="BT35" s="135"/>
      <c r="BU35" s="55"/>
      <c r="BV35" s="55"/>
      <c r="BW35" s="55"/>
      <c r="BX35" s="55"/>
      <c r="BY35" s="55"/>
      <c r="BZ35" s="55"/>
      <c r="CA35" s="55"/>
      <c r="CB35" s="55"/>
      <c r="CC35" s="55"/>
      <c r="CD35" s="55"/>
      <c r="CE35" s="55"/>
      <c r="CF35" s="55"/>
      <c r="CG35" s="55"/>
      <c r="CH35" s="55"/>
      <c r="CI35" s="55"/>
      <c r="CJ35" s="55"/>
      <c r="CK35" s="55"/>
      <c r="CL35" s="55"/>
      <c r="CM35" s="55"/>
      <c r="CN35" s="55"/>
      <c r="CO35" s="55"/>
      <c r="CP35" s="55"/>
      <c r="CQ35" s="55"/>
    </row>
    <row r="36" spans="1:95" s="2" customFormat="1">
      <c r="A36" s="24" t="s">
        <v>168</v>
      </c>
      <c r="B36" s="25" t="s">
        <v>56</v>
      </c>
      <c r="C36" s="15">
        <f t="shared" ref="C36:AH36" si="24">SUM(C37:C37)</f>
        <v>2.1</v>
      </c>
      <c r="D36" s="15">
        <f t="shared" si="24"/>
        <v>0</v>
      </c>
      <c r="E36" s="15">
        <f t="shared" si="24"/>
        <v>2.1</v>
      </c>
      <c r="F36" s="15">
        <f t="shared" si="24"/>
        <v>2.1</v>
      </c>
      <c r="G36" s="15">
        <f t="shared" si="24"/>
        <v>0</v>
      </c>
      <c r="H36" s="15">
        <f t="shared" si="24"/>
        <v>0</v>
      </c>
      <c r="I36" s="15">
        <f t="shared" si="24"/>
        <v>0</v>
      </c>
      <c r="J36" s="15">
        <f t="shared" si="24"/>
        <v>0</v>
      </c>
      <c r="K36" s="15">
        <f t="shared" si="24"/>
        <v>2.1</v>
      </c>
      <c r="L36" s="15">
        <f t="shared" si="24"/>
        <v>0</v>
      </c>
      <c r="M36" s="15">
        <f t="shared" si="24"/>
        <v>0</v>
      </c>
      <c r="N36" s="15">
        <f t="shared" si="24"/>
        <v>0</v>
      </c>
      <c r="O36" s="15">
        <f t="shared" si="24"/>
        <v>0</v>
      </c>
      <c r="P36" s="15">
        <f t="shared" si="24"/>
        <v>0</v>
      </c>
      <c r="Q36" s="15">
        <f t="shared" si="24"/>
        <v>0</v>
      </c>
      <c r="R36" s="15">
        <f t="shared" si="24"/>
        <v>0</v>
      </c>
      <c r="S36" s="15">
        <f t="shared" si="24"/>
        <v>0</v>
      </c>
      <c r="T36" s="15">
        <f t="shared" si="24"/>
        <v>0</v>
      </c>
      <c r="U36" s="15">
        <f t="shared" si="24"/>
        <v>0</v>
      </c>
      <c r="V36" s="15">
        <f t="shared" si="24"/>
        <v>0</v>
      </c>
      <c r="W36" s="15">
        <f t="shared" si="24"/>
        <v>0</v>
      </c>
      <c r="X36" s="15">
        <f t="shared" si="24"/>
        <v>0</v>
      </c>
      <c r="Y36" s="15">
        <f t="shared" si="24"/>
        <v>0</v>
      </c>
      <c r="Z36" s="15">
        <f t="shared" si="24"/>
        <v>0</v>
      </c>
      <c r="AA36" s="15">
        <f t="shared" si="24"/>
        <v>0</v>
      </c>
      <c r="AB36" s="15">
        <f t="shared" si="24"/>
        <v>0</v>
      </c>
      <c r="AC36" s="15">
        <f t="shared" si="24"/>
        <v>0</v>
      </c>
      <c r="AD36" s="15">
        <f t="shared" si="24"/>
        <v>0</v>
      </c>
      <c r="AE36" s="15">
        <f t="shared" si="24"/>
        <v>0</v>
      </c>
      <c r="AF36" s="15">
        <f t="shared" si="24"/>
        <v>0</v>
      </c>
      <c r="AG36" s="15">
        <f t="shared" si="24"/>
        <v>0</v>
      </c>
      <c r="AH36" s="15">
        <f t="shared" si="24"/>
        <v>0</v>
      </c>
      <c r="AI36" s="15">
        <f t="shared" ref="AI36:BJ36" si="25">SUM(AI37:AI37)</f>
        <v>0</v>
      </c>
      <c r="AJ36" s="15">
        <f t="shared" si="25"/>
        <v>0</v>
      </c>
      <c r="AK36" s="15">
        <f t="shared" si="25"/>
        <v>0</v>
      </c>
      <c r="AL36" s="15">
        <f t="shared" si="25"/>
        <v>0</v>
      </c>
      <c r="AM36" s="15">
        <f t="shared" si="25"/>
        <v>0</v>
      </c>
      <c r="AN36" s="15">
        <f t="shared" si="25"/>
        <v>0</v>
      </c>
      <c r="AO36" s="15">
        <f t="shared" si="25"/>
        <v>0</v>
      </c>
      <c r="AP36" s="15">
        <f t="shared" si="25"/>
        <v>0</v>
      </c>
      <c r="AQ36" s="15">
        <f t="shared" si="25"/>
        <v>0</v>
      </c>
      <c r="AR36" s="15">
        <f t="shared" si="25"/>
        <v>0</v>
      </c>
      <c r="AS36" s="15">
        <f t="shared" si="25"/>
        <v>0</v>
      </c>
      <c r="AT36" s="15">
        <f t="shared" si="25"/>
        <v>0</v>
      </c>
      <c r="AU36" s="15">
        <f t="shared" si="25"/>
        <v>0</v>
      </c>
      <c r="AV36" s="15">
        <f t="shared" si="25"/>
        <v>0</v>
      </c>
      <c r="AW36" s="15">
        <f t="shared" si="25"/>
        <v>0</v>
      </c>
      <c r="AX36" s="15">
        <f t="shared" si="25"/>
        <v>0</v>
      </c>
      <c r="AY36" s="15">
        <f t="shared" si="25"/>
        <v>0</v>
      </c>
      <c r="AZ36" s="15">
        <f t="shared" si="25"/>
        <v>0</v>
      </c>
      <c r="BA36" s="15">
        <f t="shared" si="25"/>
        <v>0</v>
      </c>
      <c r="BB36" s="15">
        <f t="shared" si="25"/>
        <v>0</v>
      </c>
      <c r="BC36" s="15">
        <f t="shared" si="25"/>
        <v>0</v>
      </c>
      <c r="BD36" s="15">
        <f t="shared" si="25"/>
        <v>0</v>
      </c>
      <c r="BE36" s="15">
        <f t="shared" si="25"/>
        <v>0</v>
      </c>
      <c r="BF36" s="15">
        <f t="shared" si="25"/>
        <v>0</v>
      </c>
      <c r="BG36" s="15">
        <f t="shared" si="25"/>
        <v>0</v>
      </c>
      <c r="BH36" s="15">
        <f t="shared" si="25"/>
        <v>0</v>
      </c>
      <c r="BI36" s="15">
        <f t="shared" si="25"/>
        <v>0</v>
      </c>
      <c r="BJ36" s="15">
        <f t="shared" si="25"/>
        <v>0</v>
      </c>
      <c r="BK36" s="9"/>
      <c r="BL36" s="9"/>
      <c r="BM36" s="87"/>
      <c r="BN36" s="24"/>
      <c r="BO36" s="86"/>
      <c r="BP36" s="129"/>
      <c r="BQ36" s="86"/>
      <c r="BR36" s="135"/>
      <c r="BS36" s="135"/>
      <c r="BT36" s="135"/>
      <c r="BU36" s="55"/>
      <c r="BV36" s="55"/>
      <c r="BW36" s="55"/>
      <c r="BX36" s="55"/>
      <c r="BY36" s="55"/>
      <c r="BZ36" s="55"/>
      <c r="CA36" s="55"/>
      <c r="CB36" s="55"/>
      <c r="CC36" s="55"/>
      <c r="CD36" s="55"/>
      <c r="CE36" s="55"/>
      <c r="CF36" s="55"/>
      <c r="CG36" s="55"/>
      <c r="CH36" s="55"/>
      <c r="CI36" s="55"/>
      <c r="CJ36" s="55"/>
      <c r="CK36" s="55"/>
      <c r="CL36" s="55"/>
      <c r="CM36" s="55"/>
      <c r="CN36" s="55"/>
      <c r="CO36" s="55"/>
      <c r="CP36" s="55"/>
      <c r="CQ36" s="55"/>
    </row>
    <row r="37" spans="1:95" s="72" customFormat="1" ht="52.15" customHeight="1">
      <c r="A37" s="61">
        <v>1</v>
      </c>
      <c r="B37" s="66" t="s">
        <v>300</v>
      </c>
      <c r="C37" s="58">
        <v>2.1</v>
      </c>
      <c r="D37" s="58"/>
      <c r="E37" s="58">
        <f>F37+U37+BG37</f>
        <v>2.1</v>
      </c>
      <c r="F37" s="58">
        <f>G37+K37+L37+M37+R37+S37+T37</f>
        <v>2.1</v>
      </c>
      <c r="G37" s="58">
        <f t="shared" ref="G37:G51" si="26">H37+I37+J37</f>
        <v>0</v>
      </c>
      <c r="H37" s="5"/>
      <c r="I37" s="5"/>
      <c r="J37" s="5"/>
      <c r="K37" s="58">
        <v>2.1</v>
      </c>
      <c r="L37" s="58"/>
      <c r="M37" s="58">
        <f t="shared" ref="M37:M51" si="27">+N37+O37+P37</f>
        <v>0</v>
      </c>
      <c r="N37" s="58"/>
      <c r="O37" s="5"/>
      <c r="P37" s="58"/>
      <c r="Q37" s="5"/>
      <c r="R37" s="58"/>
      <c r="S37" s="5"/>
      <c r="T37" s="5"/>
      <c r="U37" s="58">
        <f t="shared" ref="U37:U51" si="28">V37+W37+X37+Y37+Z37+AA37+AB37+AC37+AD37+AU37+AV37+AW37+AX37+AY37+AZ37+BA37+BB37+BC37+BD37+BE37+BF37</f>
        <v>0</v>
      </c>
      <c r="V37" s="5"/>
      <c r="W37" s="5"/>
      <c r="X37" s="5"/>
      <c r="Y37" s="5"/>
      <c r="Z37" s="5"/>
      <c r="AA37" s="5"/>
      <c r="AB37" s="5"/>
      <c r="AC37" s="5"/>
      <c r="AD37" s="58"/>
      <c r="AE37" s="5"/>
      <c r="AF37" s="5"/>
      <c r="AG37" s="5"/>
      <c r="AH37" s="5"/>
      <c r="AI37" s="5"/>
      <c r="AJ37" s="5"/>
      <c r="AK37" s="5"/>
      <c r="AL37" s="5"/>
      <c r="AM37" s="5"/>
      <c r="AN37" s="5"/>
      <c r="AO37" s="5"/>
      <c r="AP37" s="5"/>
      <c r="AQ37" s="5"/>
      <c r="AR37" s="5"/>
      <c r="AS37" s="5"/>
      <c r="AT37" s="5"/>
      <c r="AU37" s="5"/>
      <c r="AV37" s="5"/>
      <c r="AW37" s="5"/>
      <c r="AX37" s="58"/>
      <c r="AY37" s="5"/>
      <c r="AZ37" s="58"/>
      <c r="BA37" s="58"/>
      <c r="BB37" s="5"/>
      <c r="BC37" s="5"/>
      <c r="BD37" s="58"/>
      <c r="BE37" s="58"/>
      <c r="BF37" s="5"/>
      <c r="BG37" s="58">
        <f t="shared" ref="BG37:BG51" si="29">BH37+BI37+BJ37</f>
        <v>0</v>
      </c>
      <c r="BH37" s="5"/>
      <c r="BI37" s="5"/>
      <c r="BJ37" s="5"/>
      <c r="BK37" s="61" t="s">
        <v>130</v>
      </c>
      <c r="BL37" s="79" t="s">
        <v>397</v>
      </c>
      <c r="BM37" s="91"/>
      <c r="BN37" s="61" t="s">
        <v>97</v>
      </c>
      <c r="BO37" s="128" t="s">
        <v>369</v>
      </c>
      <c r="BP37" s="167"/>
      <c r="BQ37" s="63" t="s">
        <v>466</v>
      </c>
      <c r="BR37" s="71" t="s">
        <v>499</v>
      </c>
      <c r="BS37" s="71"/>
      <c r="BT37" s="71"/>
    </row>
    <row r="38" spans="1:95" s="2" customFormat="1">
      <c r="A38" s="24" t="s">
        <v>169</v>
      </c>
      <c r="B38" s="25" t="s">
        <v>57</v>
      </c>
      <c r="C38" s="15">
        <f t="shared" ref="C38:C44" si="30">D38+E38</f>
        <v>2.4334799999999999</v>
      </c>
      <c r="D38" s="15">
        <f>SUM(D39:D44)</f>
        <v>0</v>
      </c>
      <c r="E38" s="15">
        <f>SUM(E39:E44)</f>
        <v>2.4334799999999999</v>
      </c>
      <c r="F38" s="15">
        <f>SUM(F39:F44)</f>
        <v>2.3334800000000002</v>
      </c>
      <c r="G38" s="58">
        <f t="shared" si="26"/>
        <v>0</v>
      </c>
      <c r="H38" s="15">
        <f>SUM(H39:H44)</f>
        <v>0</v>
      </c>
      <c r="I38" s="15">
        <f>SUM(I39:I44)</f>
        <v>0</v>
      </c>
      <c r="J38" s="15">
        <f>SUM(J39:J44)</f>
        <v>0</v>
      </c>
      <c r="K38" s="15">
        <f>SUM(K39:K44)</f>
        <v>0.14348</v>
      </c>
      <c r="L38" s="15">
        <f>SUM(L39:L44)</f>
        <v>2.19</v>
      </c>
      <c r="M38" s="58">
        <f t="shared" si="27"/>
        <v>0</v>
      </c>
      <c r="N38" s="15">
        <f t="shared" ref="N38:T38" si="31">SUM(N39:N44)</f>
        <v>0</v>
      </c>
      <c r="O38" s="15">
        <f t="shared" si="31"/>
        <v>0</v>
      </c>
      <c r="P38" s="15">
        <f t="shared" si="31"/>
        <v>0</v>
      </c>
      <c r="Q38" s="15">
        <f t="shared" si="31"/>
        <v>0</v>
      </c>
      <c r="R38" s="15">
        <f t="shared" si="31"/>
        <v>0</v>
      </c>
      <c r="S38" s="15">
        <f t="shared" si="31"/>
        <v>0</v>
      </c>
      <c r="T38" s="15">
        <f t="shared" si="31"/>
        <v>0</v>
      </c>
      <c r="U38" s="58">
        <f t="shared" si="28"/>
        <v>0.1</v>
      </c>
      <c r="V38" s="15">
        <f t="shared" ref="V38:BF38" si="32">SUM(V39:V44)</f>
        <v>0</v>
      </c>
      <c r="W38" s="15">
        <f t="shared" si="32"/>
        <v>0</v>
      </c>
      <c r="X38" s="15">
        <f t="shared" si="32"/>
        <v>0</v>
      </c>
      <c r="Y38" s="15">
        <f t="shared" si="32"/>
        <v>0</v>
      </c>
      <c r="Z38" s="15">
        <f t="shared" si="32"/>
        <v>0</v>
      </c>
      <c r="AA38" s="15">
        <f t="shared" si="32"/>
        <v>0</v>
      </c>
      <c r="AB38" s="15">
        <f t="shared" si="32"/>
        <v>0</v>
      </c>
      <c r="AC38" s="15">
        <f t="shared" si="32"/>
        <v>0</v>
      </c>
      <c r="AD38" s="15">
        <f t="shared" si="32"/>
        <v>0</v>
      </c>
      <c r="AE38" s="15">
        <f t="shared" si="32"/>
        <v>0</v>
      </c>
      <c r="AF38" s="15">
        <f t="shared" si="32"/>
        <v>0</v>
      </c>
      <c r="AG38" s="15">
        <f t="shared" si="32"/>
        <v>0</v>
      </c>
      <c r="AH38" s="15">
        <f t="shared" si="32"/>
        <v>0</v>
      </c>
      <c r="AI38" s="15">
        <f t="shared" si="32"/>
        <v>0</v>
      </c>
      <c r="AJ38" s="15">
        <f t="shared" si="32"/>
        <v>0</v>
      </c>
      <c r="AK38" s="15">
        <f t="shared" si="32"/>
        <v>0</v>
      </c>
      <c r="AL38" s="15">
        <f t="shared" si="32"/>
        <v>0</v>
      </c>
      <c r="AM38" s="15">
        <f t="shared" si="32"/>
        <v>0</v>
      </c>
      <c r="AN38" s="15">
        <f t="shared" si="32"/>
        <v>0</v>
      </c>
      <c r="AO38" s="15">
        <f t="shared" si="32"/>
        <v>0</v>
      </c>
      <c r="AP38" s="15">
        <f t="shared" si="32"/>
        <v>0</v>
      </c>
      <c r="AQ38" s="15">
        <f t="shared" si="32"/>
        <v>0</v>
      </c>
      <c r="AR38" s="15">
        <f t="shared" si="32"/>
        <v>0</v>
      </c>
      <c r="AS38" s="15">
        <f t="shared" si="32"/>
        <v>0</v>
      </c>
      <c r="AT38" s="15">
        <f t="shared" si="32"/>
        <v>0</v>
      </c>
      <c r="AU38" s="15">
        <f t="shared" si="32"/>
        <v>0</v>
      </c>
      <c r="AV38" s="15">
        <f t="shared" si="32"/>
        <v>0</v>
      </c>
      <c r="AW38" s="15">
        <f t="shared" si="32"/>
        <v>0</v>
      </c>
      <c r="AX38" s="15">
        <f t="shared" si="32"/>
        <v>0</v>
      </c>
      <c r="AY38" s="15">
        <f t="shared" si="32"/>
        <v>0</v>
      </c>
      <c r="AZ38" s="15">
        <f t="shared" si="32"/>
        <v>0</v>
      </c>
      <c r="BA38" s="15">
        <f t="shared" si="32"/>
        <v>0.1</v>
      </c>
      <c r="BB38" s="15">
        <f t="shared" si="32"/>
        <v>0</v>
      </c>
      <c r="BC38" s="15">
        <f t="shared" si="32"/>
        <v>0</v>
      </c>
      <c r="BD38" s="15">
        <f t="shared" si="32"/>
        <v>0</v>
      </c>
      <c r="BE38" s="15">
        <f t="shared" si="32"/>
        <v>0</v>
      </c>
      <c r="BF38" s="15">
        <f t="shared" si="32"/>
        <v>0</v>
      </c>
      <c r="BG38" s="1">
        <f t="shared" si="29"/>
        <v>0</v>
      </c>
      <c r="BH38" s="15">
        <f>SUM(BH39:BH44)</f>
        <v>0</v>
      </c>
      <c r="BI38" s="15">
        <f>SUM(BI39:BI44)</f>
        <v>0</v>
      </c>
      <c r="BJ38" s="15">
        <f>SUM(BJ39:BJ44)</f>
        <v>0</v>
      </c>
      <c r="BK38" s="9"/>
      <c r="BL38" s="9"/>
      <c r="BM38" s="87"/>
      <c r="BN38" s="24"/>
      <c r="BO38" s="86"/>
      <c r="BP38" s="129"/>
      <c r="BQ38" s="86"/>
      <c r="BR38" s="135"/>
      <c r="BS38" s="135"/>
      <c r="BT38" s="135"/>
      <c r="BU38" s="55"/>
      <c r="BV38" s="55"/>
      <c r="BW38" s="55"/>
      <c r="BX38" s="55"/>
      <c r="BY38" s="55"/>
      <c r="BZ38" s="55"/>
      <c r="CA38" s="55"/>
      <c r="CB38" s="55"/>
      <c r="CC38" s="55"/>
      <c r="CD38" s="55"/>
      <c r="CE38" s="55"/>
      <c r="CF38" s="55"/>
      <c r="CG38" s="55"/>
      <c r="CH38" s="55"/>
      <c r="CI38" s="55"/>
      <c r="CJ38" s="55"/>
      <c r="CK38" s="55"/>
      <c r="CL38" s="55"/>
      <c r="CM38" s="55"/>
      <c r="CN38" s="55"/>
      <c r="CO38" s="55"/>
      <c r="CP38" s="55"/>
      <c r="CQ38" s="55"/>
    </row>
    <row r="39" spans="1:95" s="146" customFormat="1" ht="63" customHeight="1">
      <c r="A39" s="27">
        <v>1</v>
      </c>
      <c r="B39" s="201" t="s">
        <v>384</v>
      </c>
      <c r="C39" s="1">
        <f t="shared" si="30"/>
        <v>0.05</v>
      </c>
      <c r="D39" s="26"/>
      <c r="E39" s="1">
        <f t="shared" ref="E39:E44" si="33">F39+U39+BG39</f>
        <v>0.05</v>
      </c>
      <c r="F39" s="1">
        <f t="shared" ref="F39:F44" si="34">G39+K39+L39+M39+R39+S39+T39</f>
        <v>0.05</v>
      </c>
      <c r="G39" s="1">
        <f t="shared" si="26"/>
        <v>0</v>
      </c>
      <c r="H39" s="1"/>
      <c r="I39" s="1"/>
      <c r="J39" s="1"/>
      <c r="K39" s="1"/>
      <c r="L39" s="296">
        <v>0.05</v>
      </c>
      <c r="M39" s="1">
        <f t="shared" si="27"/>
        <v>0</v>
      </c>
      <c r="N39" s="1"/>
      <c r="O39" s="1"/>
      <c r="P39" s="1"/>
      <c r="Q39" s="1"/>
      <c r="R39" s="1"/>
      <c r="S39" s="1"/>
      <c r="T39" s="1"/>
      <c r="U39" s="1">
        <f t="shared" si="28"/>
        <v>0</v>
      </c>
      <c r="V39" s="1"/>
      <c r="W39" s="1"/>
      <c r="X39" s="1"/>
      <c r="Y39" s="1"/>
      <c r="Z39" s="1"/>
      <c r="AA39" s="1"/>
      <c r="AB39" s="1"/>
      <c r="AC39" s="1"/>
      <c r="AD39" s="1">
        <f t="shared" ref="AD39:AD44" si="35">SUM(AE39:AT39)</f>
        <v>0</v>
      </c>
      <c r="AE39" s="1"/>
      <c r="AF39" s="1"/>
      <c r="AG39" s="1"/>
      <c r="AH39" s="1"/>
      <c r="AI39" s="1"/>
      <c r="AJ39" s="1"/>
      <c r="AK39" s="1"/>
      <c r="AL39" s="1"/>
      <c r="AM39" s="1"/>
      <c r="AN39" s="1"/>
      <c r="AO39" s="1"/>
      <c r="AP39" s="1"/>
      <c r="AQ39" s="1"/>
      <c r="AR39" s="1"/>
      <c r="AS39" s="1">
        <v>0</v>
      </c>
      <c r="AT39" s="1"/>
      <c r="AU39" s="1"/>
      <c r="AV39" s="1"/>
      <c r="AW39" s="1"/>
      <c r="AX39" s="1"/>
      <c r="AY39" s="1"/>
      <c r="AZ39" s="1"/>
      <c r="BA39" s="1"/>
      <c r="BB39" s="1"/>
      <c r="BC39" s="1"/>
      <c r="BD39" s="1"/>
      <c r="BE39" s="1"/>
      <c r="BF39" s="1"/>
      <c r="BG39" s="1">
        <f t="shared" si="29"/>
        <v>0</v>
      </c>
      <c r="BH39" s="1"/>
      <c r="BI39" s="1"/>
      <c r="BJ39" s="1"/>
      <c r="BK39" s="27" t="s">
        <v>130</v>
      </c>
      <c r="BL39" s="70" t="s">
        <v>399</v>
      </c>
      <c r="BM39" s="27" t="s">
        <v>170</v>
      </c>
      <c r="BN39" s="27" t="s">
        <v>98</v>
      </c>
      <c r="BO39" s="155"/>
      <c r="BP39" s="147" t="s">
        <v>367</v>
      </c>
      <c r="BQ39" s="26" t="s">
        <v>467</v>
      </c>
      <c r="BR39" s="215" t="s">
        <v>499</v>
      </c>
      <c r="BS39" s="215"/>
      <c r="BT39" s="215"/>
    </row>
    <row r="40" spans="1:95" s="146" customFormat="1" ht="63" customHeight="1">
      <c r="A40" s="27">
        <f>A39+1</f>
        <v>2</v>
      </c>
      <c r="B40" s="201" t="s">
        <v>385</v>
      </c>
      <c r="C40" s="1">
        <f t="shared" si="30"/>
        <v>0.05</v>
      </c>
      <c r="D40" s="26"/>
      <c r="E40" s="1">
        <f t="shared" si="33"/>
        <v>0.05</v>
      </c>
      <c r="F40" s="1">
        <f t="shared" si="34"/>
        <v>0.05</v>
      </c>
      <c r="G40" s="1">
        <f t="shared" si="26"/>
        <v>0</v>
      </c>
      <c r="H40" s="1"/>
      <c r="I40" s="1"/>
      <c r="J40" s="1"/>
      <c r="K40" s="1"/>
      <c r="L40" s="296">
        <v>0.05</v>
      </c>
      <c r="M40" s="1">
        <f t="shared" si="27"/>
        <v>0</v>
      </c>
      <c r="N40" s="1"/>
      <c r="O40" s="1"/>
      <c r="P40" s="1"/>
      <c r="Q40" s="1"/>
      <c r="R40" s="1"/>
      <c r="S40" s="1"/>
      <c r="T40" s="1"/>
      <c r="U40" s="1">
        <f t="shared" si="28"/>
        <v>0</v>
      </c>
      <c r="V40" s="1"/>
      <c r="W40" s="1"/>
      <c r="X40" s="1"/>
      <c r="Y40" s="1"/>
      <c r="Z40" s="1"/>
      <c r="AA40" s="1"/>
      <c r="AB40" s="1"/>
      <c r="AC40" s="1"/>
      <c r="AD40" s="1">
        <f t="shared" si="35"/>
        <v>0</v>
      </c>
      <c r="AE40" s="1"/>
      <c r="AF40" s="1"/>
      <c r="AG40" s="1"/>
      <c r="AH40" s="1"/>
      <c r="AI40" s="1"/>
      <c r="AJ40" s="1"/>
      <c r="AK40" s="1"/>
      <c r="AL40" s="1"/>
      <c r="AM40" s="1"/>
      <c r="AN40" s="1"/>
      <c r="AO40" s="1"/>
      <c r="AP40" s="1"/>
      <c r="AQ40" s="1"/>
      <c r="AR40" s="1"/>
      <c r="AS40" s="1">
        <v>0</v>
      </c>
      <c r="AT40" s="1"/>
      <c r="AU40" s="1"/>
      <c r="AV40" s="1"/>
      <c r="AW40" s="1"/>
      <c r="AX40" s="1"/>
      <c r="AY40" s="1"/>
      <c r="AZ40" s="1"/>
      <c r="BA40" s="1"/>
      <c r="BB40" s="1"/>
      <c r="BC40" s="1"/>
      <c r="BD40" s="1"/>
      <c r="BE40" s="1"/>
      <c r="BF40" s="1"/>
      <c r="BG40" s="1">
        <f t="shared" si="29"/>
        <v>0</v>
      </c>
      <c r="BH40" s="1"/>
      <c r="BI40" s="1"/>
      <c r="BJ40" s="1"/>
      <c r="BK40" s="27" t="s">
        <v>130</v>
      </c>
      <c r="BL40" s="70" t="s">
        <v>399</v>
      </c>
      <c r="BM40" s="27" t="s">
        <v>171</v>
      </c>
      <c r="BN40" s="27" t="s">
        <v>98</v>
      </c>
      <c r="BO40" s="155"/>
      <c r="BP40" s="147" t="s">
        <v>367</v>
      </c>
      <c r="BQ40" s="26" t="s">
        <v>467</v>
      </c>
      <c r="BR40" s="215" t="s">
        <v>499</v>
      </c>
      <c r="BS40" s="215"/>
      <c r="BT40" s="215"/>
    </row>
    <row r="41" spans="1:95" s="146" customFormat="1" ht="57" customHeight="1">
      <c r="A41" s="27">
        <f>A40+1</f>
        <v>3</v>
      </c>
      <c r="B41" s="201" t="s">
        <v>386</v>
      </c>
      <c r="C41" s="1">
        <f t="shared" si="30"/>
        <v>0.1</v>
      </c>
      <c r="D41" s="26"/>
      <c r="E41" s="1">
        <f t="shared" si="33"/>
        <v>0.1</v>
      </c>
      <c r="F41" s="1">
        <f t="shared" si="34"/>
        <v>0</v>
      </c>
      <c r="G41" s="1">
        <f t="shared" si="26"/>
        <v>0</v>
      </c>
      <c r="H41" s="1"/>
      <c r="I41" s="1"/>
      <c r="J41" s="1"/>
      <c r="K41" s="1"/>
      <c r="L41" s="296"/>
      <c r="M41" s="1">
        <f t="shared" si="27"/>
        <v>0</v>
      </c>
      <c r="N41" s="1"/>
      <c r="O41" s="1"/>
      <c r="P41" s="1"/>
      <c r="Q41" s="1"/>
      <c r="R41" s="1"/>
      <c r="S41" s="1"/>
      <c r="T41" s="1"/>
      <c r="U41" s="1">
        <f t="shared" si="28"/>
        <v>0.1</v>
      </c>
      <c r="V41" s="1"/>
      <c r="W41" s="1"/>
      <c r="X41" s="1"/>
      <c r="Y41" s="1"/>
      <c r="Z41" s="1"/>
      <c r="AA41" s="1"/>
      <c r="AB41" s="1"/>
      <c r="AC41" s="1"/>
      <c r="AD41" s="1">
        <f t="shared" si="35"/>
        <v>0</v>
      </c>
      <c r="AE41" s="1"/>
      <c r="AF41" s="1"/>
      <c r="AG41" s="1"/>
      <c r="AH41" s="1"/>
      <c r="AI41" s="1"/>
      <c r="AJ41" s="1"/>
      <c r="AK41" s="1"/>
      <c r="AL41" s="1"/>
      <c r="AM41" s="1"/>
      <c r="AN41" s="1"/>
      <c r="AO41" s="1"/>
      <c r="AP41" s="1"/>
      <c r="AQ41" s="1"/>
      <c r="AR41" s="1"/>
      <c r="AS41" s="1">
        <v>0</v>
      </c>
      <c r="AT41" s="1"/>
      <c r="AU41" s="1"/>
      <c r="AV41" s="1"/>
      <c r="AW41" s="1"/>
      <c r="AX41" s="1"/>
      <c r="AY41" s="1"/>
      <c r="AZ41" s="1"/>
      <c r="BA41" s="1">
        <v>0.1</v>
      </c>
      <c r="BB41" s="1"/>
      <c r="BC41" s="1"/>
      <c r="BD41" s="1"/>
      <c r="BE41" s="1"/>
      <c r="BF41" s="1"/>
      <c r="BG41" s="1">
        <f t="shared" si="29"/>
        <v>0</v>
      </c>
      <c r="BH41" s="1"/>
      <c r="BI41" s="1"/>
      <c r="BJ41" s="1"/>
      <c r="BK41" s="27" t="s">
        <v>130</v>
      </c>
      <c r="BL41" s="70" t="s">
        <v>399</v>
      </c>
      <c r="BM41" s="27" t="s">
        <v>172</v>
      </c>
      <c r="BN41" s="27" t="s">
        <v>98</v>
      </c>
      <c r="BO41" s="155"/>
      <c r="BP41" s="147" t="s">
        <v>367</v>
      </c>
      <c r="BQ41" s="26" t="s">
        <v>467</v>
      </c>
      <c r="BR41" s="215" t="s">
        <v>499</v>
      </c>
      <c r="BS41" s="215"/>
      <c r="BT41" s="215"/>
    </row>
    <row r="42" spans="1:95" s="146" customFormat="1" ht="60.6" customHeight="1">
      <c r="A42" s="27">
        <f>A41+1</f>
        <v>4</v>
      </c>
      <c r="B42" s="201" t="s">
        <v>387</v>
      </c>
      <c r="C42" s="1">
        <f t="shared" si="30"/>
        <v>0.05</v>
      </c>
      <c r="D42" s="26"/>
      <c r="E42" s="1">
        <f t="shared" si="33"/>
        <v>0.05</v>
      </c>
      <c r="F42" s="1">
        <f t="shared" si="34"/>
        <v>0.05</v>
      </c>
      <c r="G42" s="1">
        <f t="shared" si="26"/>
        <v>0</v>
      </c>
      <c r="H42" s="1"/>
      <c r="I42" s="1"/>
      <c r="J42" s="1"/>
      <c r="K42" s="1"/>
      <c r="L42" s="296">
        <v>0.05</v>
      </c>
      <c r="M42" s="1">
        <f t="shared" si="27"/>
        <v>0</v>
      </c>
      <c r="N42" s="1"/>
      <c r="O42" s="1"/>
      <c r="P42" s="1"/>
      <c r="Q42" s="1"/>
      <c r="R42" s="1"/>
      <c r="S42" s="1"/>
      <c r="T42" s="1"/>
      <c r="U42" s="1">
        <f t="shared" si="28"/>
        <v>0</v>
      </c>
      <c r="V42" s="1"/>
      <c r="W42" s="1"/>
      <c r="X42" s="1"/>
      <c r="Y42" s="1"/>
      <c r="Z42" s="1"/>
      <c r="AA42" s="1"/>
      <c r="AB42" s="1"/>
      <c r="AC42" s="1"/>
      <c r="AD42" s="1">
        <f t="shared" si="35"/>
        <v>0</v>
      </c>
      <c r="AE42" s="1"/>
      <c r="AF42" s="1"/>
      <c r="AG42" s="1"/>
      <c r="AH42" s="1"/>
      <c r="AI42" s="1"/>
      <c r="AJ42" s="1"/>
      <c r="AK42" s="1"/>
      <c r="AL42" s="1"/>
      <c r="AM42" s="1"/>
      <c r="AN42" s="1"/>
      <c r="AO42" s="1"/>
      <c r="AP42" s="1"/>
      <c r="AQ42" s="1"/>
      <c r="AR42" s="1"/>
      <c r="AS42" s="1">
        <v>0</v>
      </c>
      <c r="AT42" s="1"/>
      <c r="AU42" s="1"/>
      <c r="AV42" s="1"/>
      <c r="AW42" s="1"/>
      <c r="AX42" s="1"/>
      <c r="AY42" s="1"/>
      <c r="AZ42" s="1"/>
      <c r="BA42" s="1"/>
      <c r="BB42" s="1"/>
      <c r="BC42" s="1"/>
      <c r="BD42" s="1"/>
      <c r="BE42" s="1"/>
      <c r="BF42" s="1"/>
      <c r="BG42" s="1">
        <f t="shared" si="29"/>
        <v>0</v>
      </c>
      <c r="BH42" s="1"/>
      <c r="BI42" s="1"/>
      <c r="BJ42" s="1"/>
      <c r="BK42" s="27" t="s">
        <v>130</v>
      </c>
      <c r="BL42" s="70" t="s">
        <v>399</v>
      </c>
      <c r="BM42" s="27" t="s">
        <v>173</v>
      </c>
      <c r="BN42" s="27" t="s">
        <v>98</v>
      </c>
      <c r="BO42" s="155"/>
      <c r="BP42" s="147" t="s">
        <v>367</v>
      </c>
      <c r="BQ42" s="26" t="s">
        <v>467</v>
      </c>
      <c r="BR42" s="215" t="s">
        <v>499</v>
      </c>
      <c r="BS42" s="215"/>
      <c r="BT42" s="215"/>
    </row>
    <row r="43" spans="1:95" s="146" customFormat="1" ht="34.9" customHeight="1">
      <c r="A43" s="27">
        <f>A42+1</f>
        <v>5</v>
      </c>
      <c r="B43" s="65" t="s">
        <v>388</v>
      </c>
      <c r="C43" s="1">
        <f t="shared" si="30"/>
        <v>0.14348</v>
      </c>
      <c r="D43" s="26"/>
      <c r="E43" s="1">
        <f t="shared" si="33"/>
        <v>0.14348</v>
      </c>
      <c r="F43" s="1">
        <f t="shared" si="34"/>
        <v>0.14348</v>
      </c>
      <c r="G43" s="1">
        <f t="shared" si="26"/>
        <v>0</v>
      </c>
      <c r="H43" s="1"/>
      <c r="I43" s="1"/>
      <c r="J43" s="1"/>
      <c r="K43" s="56">
        <v>0.14348</v>
      </c>
      <c r="L43" s="56"/>
      <c r="M43" s="1">
        <f t="shared" si="27"/>
        <v>0</v>
      </c>
      <c r="N43" s="56"/>
      <c r="O43" s="1"/>
      <c r="P43" s="56"/>
      <c r="Q43" s="1"/>
      <c r="R43" s="1"/>
      <c r="S43" s="1"/>
      <c r="T43" s="1"/>
      <c r="U43" s="1">
        <f t="shared" si="28"/>
        <v>0</v>
      </c>
      <c r="V43" s="1"/>
      <c r="W43" s="1"/>
      <c r="X43" s="1"/>
      <c r="Y43" s="1"/>
      <c r="Z43" s="1"/>
      <c r="AA43" s="1"/>
      <c r="AB43" s="1"/>
      <c r="AC43" s="1"/>
      <c r="AD43" s="1">
        <f t="shared" si="35"/>
        <v>0</v>
      </c>
      <c r="AE43" s="1"/>
      <c r="AF43" s="56"/>
      <c r="AG43" s="1"/>
      <c r="AH43" s="1"/>
      <c r="AI43" s="1"/>
      <c r="AJ43" s="1"/>
      <c r="AK43" s="56"/>
      <c r="AL43" s="1"/>
      <c r="AM43" s="1"/>
      <c r="AN43" s="1"/>
      <c r="AO43" s="1"/>
      <c r="AP43" s="1"/>
      <c r="AQ43" s="1"/>
      <c r="AR43" s="1"/>
      <c r="AS43" s="1">
        <v>0</v>
      </c>
      <c r="AT43" s="1"/>
      <c r="AU43" s="1"/>
      <c r="AV43" s="1"/>
      <c r="AW43" s="1"/>
      <c r="AX43" s="1"/>
      <c r="AY43" s="1"/>
      <c r="AZ43" s="1"/>
      <c r="BA43" s="1"/>
      <c r="BB43" s="1"/>
      <c r="BC43" s="1"/>
      <c r="BD43" s="1"/>
      <c r="BE43" s="1"/>
      <c r="BF43" s="1"/>
      <c r="BG43" s="1">
        <f t="shared" si="29"/>
        <v>0</v>
      </c>
      <c r="BH43" s="56"/>
      <c r="BI43" s="1"/>
      <c r="BJ43" s="1"/>
      <c r="BK43" s="27" t="s">
        <v>130</v>
      </c>
      <c r="BL43" s="70" t="s">
        <v>400</v>
      </c>
      <c r="BM43" s="27" t="s">
        <v>174</v>
      </c>
      <c r="BN43" s="27" t="s">
        <v>98</v>
      </c>
      <c r="BO43" s="155"/>
      <c r="BP43" s="70" t="s">
        <v>356</v>
      </c>
      <c r="BQ43" s="26" t="s">
        <v>467</v>
      </c>
      <c r="BR43" s="215" t="s">
        <v>499</v>
      </c>
      <c r="BS43" s="215"/>
      <c r="BT43" s="215"/>
    </row>
    <row r="44" spans="1:95" s="146" customFormat="1" ht="43.9" customHeight="1">
      <c r="A44" s="27">
        <f>A43+1</f>
        <v>6</v>
      </c>
      <c r="B44" s="201" t="s">
        <v>389</v>
      </c>
      <c r="C44" s="1">
        <f t="shared" si="30"/>
        <v>2.04</v>
      </c>
      <c r="D44" s="26"/>
      <c r="E44" s="1">
        <f t="shared" si="33"/>
        <v>2.04</v>
      </c>
      <c r="F44" s="1">
        <f t="shared" si="34"/>
        <v>2.04</v>
      </c>
      <c r="G44" s="1">
        <f t="shared" si="26"/>
        <v>0</v>
      </c>
      <c r="H44" s="1"/>
      <c r="I44" s="1"/>
      <c r="J44" s="1"/>
      <c r="K44" s="1"/>
      <c r="L44" s="296">
        <v>2.04</v>
      </c>
      <c r="M44" s="1">
        <f t="shared" si="27"/>
        <v>0</v>
      </c>
      <c r="N44" s="1"/>
      <c r="O44" s="1"/>
      <c r="P44" s="1"/>
      <c r="Q44" s="1"/>
      <c r="R44" s="1"/>
      <c r="S44" s="1"/>
      <c r="T44" s="1"/>
      <c r="U44" s="1">
        <f t="shared" si="28"/>
        <v>0</v>
      </c>
      <c r="V44" s="1"/>
      <c r="W44" s="1"/>
      <c r="X44" s="1"/>
      <c r="Y44" s="1"/>
      <c r="Z44" s="1"/>
      <c r="AA44" s="1"/>
      <c r="AB44" s="1"/>
      <c r="AC44" s="1"/>
      <c r="AD44" s="1">
        <f t="shared" si="35"/>
        <v>0</v>
      </c>
      <c r="AE44" s="1"/>
      <c r="AF44" s="1"/>
      <c r="AG44" s="1"/>
      <c r="AH44" s="1"/>
      <c r="AI44" s="1"/>
      <c r="AJ44" s="1"/>
      <c r="AK44" s="1"/>
      <c r="AL44" s="1"/>
      <c r="AM44" s="1"/>
      <c r="AN44" s="1"/>
      <c r="AO44" s="1"/>
      <c r="AP44" s="1"/>
      <c r="AQ44" s="1"/>
      <c r="AR44" s="1"/>
      <c r="AS44" s="1">
        <v>0</v>
      </c>
      <c r="AT44" s="1"/>
      <c r="AU44" s="1"/>
      <c r="AV44" s="1"/>
      <c r="AW44" s="1"/>
      <c r="AX44" s="1"/>
      <c r="AY44" s="1"/>
      <c r="AZ44" s="1"/>
      <c r="BA44" s="1"/>
      <c r="BB44" s="1"/>
      <c r="BC44" s="1"/>
      <c r="BD44" s="1"/>
      <c r="BE44" s="1"/>
      <c r="BF44" s="1"/>
      <c r="BG44" s="1">
        <f t="shared" si="29"/>
        <v>0</v>
      </c>
      <c r="BH44" s="1"/>
      <c r="BI44" s="1"/>
      <c r="BJ44" s="1"/>
      <c r="BK44" s="27" t="s">
        <v>130</v>
      </c>
      <c r="BL44" s="70" t="s">
        <v>316</v>
      </c>
      <c r="BM44" s="27" t="s">
        <v>175</v>
      </c>
      <c r="BN44" s="27" t="s">
        <v>98</v>
      </c>
      <c r="BO44" s="155"/>
      <c r="BP44" s="70" t="s">
        <v>356</v>
      </c>
      <c r="BQ44" s="26" t="s">
        <v>467</v>
      </c>
      <c r="BR44" s="215" t="s">
        <v>499</v>
      </c>
      <c r="BS44" s="215"/>
      <c r="BT44" s="215"/>
    </row>
    <row r="45" spans="1:95" s="2" customFormat="1">
      <c r="A45" s="24" t="s">
        <v>176</v>
      </c>
      <c r="B45" s="25" t="s">
        <v>58</v>
      </c>
      <c r="C45" s="15">
        <f>SUM(C46:C51)</f>
        <v>17.910000000000004</v>
      </c>
      <c r="D45" s="15">
        <f>SUM(D46:D51)</f>
        <v>0</v>
      </c>
      <c r="E45" s="15">
        <f>SUM(E46:E51)</f>
        <v>17.910000000000004</v>
      </c>
      <c r="F45" s="15">
        <f>SUM(F46:F51)</f>
        <v>17.910000000000004</v>
      </c>
      <c r="G45" s="58">
        <f t="shared" si="26"/>
        <v>0</v>
      </c>
      <c r="H45" s="15">
        <f>SUM(H46:H51)</f>
        <v>0</v>
      </c>
      <c r="I45" s="15">
        <f>SUM(I46:I51)</f>
        <v>0</v>
      </c>
      <c r="J45" s="15">
        <f>SUM(J46:J51)</f>
        <v>0</v>
      </c>
      <c r="K45" s="15">
        <f>SUM(K46:K51)</f>
        <v>9.5299999999999994</v>
      </c>
      <c r="L45" s="15">
        <f>SUM(L46:L51)</f>
        <v>1.4</v>
      </c>
      <c r="M45" s="58">
        <f t="shared" si="27"/>
        <v>6.98</v>
      </c>
      <c r="N45" s="15">
        <f t="shared" ref="N45:T45" si="36">SUM(N46:N51)</f>
        <v>1.4</v>
      </c>
      <c r="O45" s="15">
        <f t="shared" si="36"/>
        <v>0</v>
      </c>
      <c r="P45" s="15">
        <f t="shared" si="36"/>
        <v>5.58</v>
      </c>
      <c r="Q45" s="15">
        <f t="shared" si="36"/>
        <v>0</v>
      </c>
      <c r="R45" s="15">
        <f t="shared" si="36"/>
        <v>0</v>
      </c>
      <c r="S45" s="15">
        <f t="shared" si="36"/>
        <v>0</v>
      </c>
      <c r="T45" s="15">
        <f t="shared" si="36"/>
        <v>0</v>
      </c>
      <c r="U45" s="58">
        <f t="shared" si="28"/>
        <v>0</v>
      </c>
      <c r="V45" s="15">
        <f t="shared" ref="V45:BF45" si="37">SUM(V46:V51)</f>
        <v>0</v>
      </c>
      <c r="W45" s="15">
        <f t="shared" si="37"/>
        <v>0</v>
      </c>
      <c r="X45" s="15">
        <f t="shared" si="37"/>
        <v>0</v>
      </c>
      <c r="Y45" s="15">
        <f t="shared" si="37"/>
        <v>0</v>
      </c>
      <c r="Z45" s="15">
        <f t="shared" si="37"/>
        <v>0</v>
      </c>
      <c r="AA45" s="15">
        <f t="shared" si="37"/>
        <v>0</v>
      </c>
      <c r="AB45" s="15">
        <f t="shared" si="37"/>
        <v>0</v>
      </c>
      <c r="AC45" s="15">
        <f t="shared" si="37"/>
        <v>0</v>
      </c>
      <c r="AD45" s="15">
        <f t="shared" si="37"/>
        <v>0</v>
      </c>
      <c r="AE45" s="15">
        <f t="shared" si="37"/>
        <v>0</v>
      </c>
      <c r="AF45" s="15">
        <f t="shared" si="37"/>
        <v>0</v>
      </c>
      <c r="AG45" s="15">
        <f t="shared" si="37"/>
        <v>0</v>
      </c>
      <c r="AH45" s="15">
        <f t="shared" si="37"/>
        <v>0</v>
      </c>
      <c r="AI45" s="15">
        <f t="shared" si="37"/>
        <v>0</v>
      </c>
      <c r="AJ45" s="15">
        <f t="shared" si="37"/>
        <v>0</v>
      </c>
      <c r="AK45" s="15">
        <f t="shared" si="37"/>
        <v>0</v>
      </c>
      <c r="AL45" s="15">
        <f t="shared" si="37"/>
        <v>0</v>
      </c>
      <c r="AM45" s="15">
        <f t="shared" si="37"/>
        <v>0</v>
      </c>
      <c r="AN45" s="15">
        <f t="shared" si="37"/>
        <v>0</v>
      </c>
      <c r="AO45" s="15">
        <f t="shared" si="37"/>
        <v>0</v>
      </c>
      <c r="AP45" s="15">
        <f t="shared" si="37"/>
        <v>0</v>
      </c>
      <c r="AQ45" s="15">
        <f t="shared" si="37"/>
        <v>0</v>
      </c>
      <c r="AR45" s="15">
        <f t="shared" si="37"/>
        <v>0</v>
      </c>
      <c r="AS45" s="15">
        <f t="shared" si="37"/>
        <v>0</v>
      </c>
      <c r="AT45" s="15">
        <f t="shared" si="37"/>
        <v>0</v>
      </c>
      <c r="AU45" s="15">
        <f t="shared" si="37"/>
        <v>0</v>
      </c>
      <c r="AV45" s="15">
        <f t="shared" si="37"/>
        <v>0</v>
      </c>
      <c r="AW45" s="15">
        <f t="shared" si="37"/>
        <v>0</v>
      </c>
      <c r="AX45" s="15">
        <f t="shared" si="37"/>
        <v>0</v>
      </c>
      <c r="AY45" s="15">
        <f t="shared" si="37"/>
        <v>0</v>
      </c>
      <c r="AZ45" s="15">
        <f t="shared" si="37"/>
        <v>0</v>
      </c>
      <c r="BA45" s="15">
        <f t="shared" si="37"/>
        <v>0</v>
      </c>
      <c r="BB45" s="15">
        <f t="shared" si="37"/>
        <v>0</v>
      </c>
      <c r="BC45" s="15">
        <f t="shared" si="37"/>
        <v>0</v>
      </c>
      <c r="BD45" s="15">
        <f t="shared" si="37"/>
        <v>0</v>
      </c>
      <c r="BE45" s="15">
        <f t="shared" si="37"/>
        <v>0</v>
      </c>
      <c r="BF45" s="15">
        <f t="shared" si="37"/>
        <v>0</v>
      </c>
      <c r="BG45" s="1">
        <f t="shared" si="29"/>
        <v>0</v>
      </c>
      <c r="BH45" s="15">
        <f>SUM(BH46:BH51)</f>
        <v>0</v>
      </c>
      <c r="BI45" s="15">
        <f>SUM(BI46:BI51)</f>
        <v>0</v>
      </c>
      <c r="BJ45" s="15">
        <f>SUM(BJ46:BJ51)</f>
        <v>0</v>
      </c>
      <c r="BK45" s="9"/>
      <c r="BL45" s="9"/>
      <c r="BM45" s="87"/>
      <c r="BN45" s="24"/>
      <c r="BO45" s="86"/>
      <c r="BP45" s="129"/>
      <c r="BQ45" s="86"/>
      <c r="BR45" s="135"/>
      <c r="BS45" s="135"/>
      <c r="BT45" s="135"/>
      <c r="BU45" s="55"/>
      <c r="BV45" s="55"/>
      <c r="BW45" s="55"/>
      <c r="BX45" s="55"/>
      <c r="BY45" s="55"/>
      <c r="BZ45" s="55"/>
      <c r="CA45" s="55"/>
      <c r="CB45" s="55"/>
      <c r="CC45" s="55"/>
      <c r="CD45" s="55"/>
      <c r="CE45" s="55"/>
      <c r="CF45" s="55"/>
      <c r="CG45" s="55"/>
      <c r="CH45" s="55"/>
      <c r="CI45" s="55"/>
      <c r="CJ45" s="55"/>
      <c r="CK45" s="55"/>
      <c r="CL45" s="55"/>
      <c r="CM45" s="55"/>
      <c r="CN45" s="55"/>
      <c r="CO45" s="55"/>
      <c r="CP45" s="55"/>
      <c r="CQ45" s="55"/>
    </row>
    <row r="46" spans="1:95" s="81" customFormat="1" ht="63" customHeight="1">
      <c r="A46" s="761">
        <v>1</v>
      </c>
      <c r="B46" s="875" t="s">
        <v>304</v>
      </c>
      <c r="C46" s="62">
        <f>D46+E46</f>
        <v>5.9700000000000006</v>
      </c>
      <c r="D46" s="63"/>
      <c r="E46" s="1">
        <f t="shared" ref="E46:E51" si="38">F46+U46+BG46</f>
        <v>5.9700000000000006</v>
      </c>
      <c r="F46" s="1">
        <f t="shared" ref="F46:F51" si="39">G46+K46+L46+M46+R46+S46+T46</f>
        <v>5.9700000000000006</v>
      </c>
      <c r="G46" s="58">
        <f t="shared" si="26"/>
        <v>0</v>
      </c>
      <c r="H46" s="58"/>
      <c r="I46" s="58"/>
      <c r="J46" s="58"/>
      <c r="K46" s="58">
        <v>4.28</v>
      </c>
      <c r="L46" s="58"/>
      <c r="M46" s="58">
        <f t="shared" si="27"/>
        <v>1.69</v>
      </c>
      <c r="N46" s="58"/>
      <c r="O46" s="58"/>
      <c r="P46" s="58">
        <v>1.69</v>
      </c>
      <c r="Q46" s="58"/>
      <c r="R46" s="58"/>
      <c r="S46" s="58"/>
      <c r="T46" s="58"/>
      <c r="U46" s="58">
        <f t="shared" si="28"/>
        <v>0</v>
      </c>
      <c r="V46" s="58"/>
      <c r="W46" s="58"/>
      <c r="X46" s="58"/>
      <c r="Y46" s="58"/>
      <c r="Z46" s="58"/>
      <c r="AA46" s="58"/>
      <c r="AB46" s="58"/>
      <c r="AC46" s="58"/>
      <c r="AD46" s="58">
        <f>SUM(AE46:AT46)</f>
        <v>0</v>
      </c>
      <c r="AE46" s="58"/>
      <c r="AF46" s="58"/>
      <c r="AG46" s="58"/>
      <c r="AH46" s="58"/>
      <c r="AI46" s="58"/>
      <c r="AJ46" s="58"/>
      <c r="AK46" s="58"/>
      <c r="AL46" s="58"/>
      <c r="AM46" s="58"/>
      <c r="AN46" s="58"/>
      <c r="AO46" s="58"/>
      <c r="AP46" s="58"/>
      <c r="AQ46" s="58"/>
      <c r="AR46" s="58"/>
      <c r="AS46" s="58">
        <v>0</v>
      </c>
      <c r="AT46" s="58"/>
      <c r="AU46" s="58"/>
      <c r="AV46" s="58"/>
      <c r="AW46" s="58"/>
      <c r="AX46" s="58"/>
      <c r="AY46" s="58"/>
      <c r="AZ46" s="58"/>
      <c r="BA46" s="58"/>
      <c r="BB46" s="58"/>
      <c r="BC46" s="58"/>
      <c r="BD46" s="58"/>
      <c r="BE46" s="58"/>
      <c r="BF46" s="58"/>
      <c r="BG46" s="1">
        <f t="shared" si="29"/>
        <v>0</v>
      </c>
      <c r="BH46" s="58"/>
      <c r="BI46" s="58"/>
      <c r="BJ46" s="58"/>
      <c r="BK46" s="61" t="s">
        <v>130</v>
      </c>
      <c r="BL46" s="79" t="s">
        <v>399</v>
      </c>
      <c r="BM46" s="27"/>
      <c r="BN46" s="61" t="s">
        <v>99</v>
      </c>
      <c r="BO46" s="90"/>
      <c r="BP46" s="79" t="s">
        <v>346</v>
      </c>
      <c r="BQ46" s="63" t="s">
        <v>467</v>
      </c>
      <c r="BR46" s="216" t="s">
        <v>499</v>
      </c>
      <c r="BS46" s="136"/>
      <c r="BT46" s="136"/>
    </row>
    <row r="47" spans="1:95" s="81" customFormat="1" ht="73.150000000000006" customHeight="1">
      <c r="A47" s="761"/>
      <c r="B47" s="875"/>
      <c r="C47" s="62">
        <f>D47+E47</f>
        <v>5.45</v>
      </c>
      <c r="D47" s="63"/>
      <c r="E47" s="1">
        <f t="shared" si="38"/>
        <v>5.45</v>
      </c>
      <c r="F47" s="1">
        <f t="shared" si="39"/>
        <v>5.45</v>
      </c>
      <c r="G47" s="58">
        <f t="shared" si="26"/>
        <v>0</v>
      </c>
      <c r="H47" s="58"/>
      <c r="I47" s="58"/>
      <c r="J47" s="58"/>
      <c r="K47" s="58">
        <v>4.17</v>
      </c>
      <c r="L47" s="58"/>
      <c r="M47" s="58">
        <f t="shared" si="27"/>
        <v>1.28</v>
      </c>
      <c r="N47" s="58"/>
      <c r="O47" s="58"/>
      <c r="P47" s="58">
        <v>1.28</v>
      </c>
      <c r="Q47" s="58"/>
      <c r="R47" s="58"/>
      <c r="S47" s="58"/>
      <c r="T47" s="58"/>
      <c r="U47" s="58">
        <f t="shared" si="28"/>
        <v>0</v>
      </c>
      <c r="V47" s="58"/>
      <c r="W47" s="58"/>
      <c r="X47" s="58"/>
      <c r="Y47" s="58"/>
      <c r="Z47" s="58"/>
      <c r="AA47" s="58"/>
      <c r="AB47" s="58"/>
      <c r="AC47" s="58"/>
      <c r="AD47" s="58">
        <f>SUM(AE47:AT47)</f>
        <v>0</v>
      </c>
      <c r="AE47" s="58"/>
      <c r="AF47" s="58"/>
      <c r="AG47" s="58"/>
      <c r="AH47" s="58"/>
      <c r="AI47" s="58"/>
      <c r="AJ47" s="58"/>
      <c r="AK47" s="58"/>
      <c r="AL47" s="58"/>
      <c r="AM47" s="58"/>
      <c r="AN47" s="58"/>
      <c r="AO47" s="58"/>
      <c r="AP47" s="58"/>
      <c r="AQ47" s="58"/>
      <c r="AR47" s="58"/>
      <c r="AS47" s="58">
        <v>0</v>
      </c>
      <c r="AT47" s="58"/>
      <c r="AU47" s="58"/>
      <c r="AV47" s="58"/>
      <c r="AW47" s="58"/>
      <c r="AX47" s="58"/>
      <c r="AY47" s="58"/>
      <c r="AZ47" s="58"/>
      <c r="BA47" s="58"/>
      <c r="BB47" s="58"/>
      <c r="BC47" s="58"/>
      <c r="BD47" s="58"/>
      <c r="BE47" s="58"/>
      <c r="BF47" s="58"/>
      <c r="BG47" s="1">
        <f t="shared" si="29"/>
        <v>0</v>
      </c>
      <c r="BH47" s="58"/>
      <c r="BI47" s="58"/>
      <c r="BJ47" s="58"/>
      <c r="BK47" s="61" t="s">
        <v>130</v>
      </c>
      <c r="BL47" s="78" t="s">
        <v>398</v>
      </c>
      <c r="BM47" s="27"/>
      <c r="BN47" s="61" t="s">
        <v>99</v>
      </c>
      <c r="BO47" s="90"/>
      <c r="BP47" s="79" t="s">
        <v>346</v>
      </c>
      <c r="BQ47" s="63" t="s">
        <v>467</v>
      </c>
      <c r="BR47" s="217" t="s">
        <v>499</v>
      </c>
      <c r="BS47" s="136"/>
      <c r="BT47" s="136"/>
    </row>
    <row r="48" spans="1:95" s="77" customFormat="1" ht="61.9" customHeight="1">
      <c r="A48" s="61">
        <v>2</v>
      </c>
      <c r="B48" s="85" t="s">
        <v>294</v>
      </c>
      <c r="C48" s="62">
        <v>1.98</v>
      </c>
      <c r="D48" s="63"/>
      <c r="E48" s="1">
        <f t="shared" si="38"/>
        <v>1.98</v>
      </c>
      <c r="F48" s="1">
        <f t="shared" si="39"/>
        <v>1.98</v>
      </c>
      <c r="G48" s="58">
        <f t="shared" si="26"/>
        <v>0</v>
      </c>
      <c r="H48" s="58"/>
      <c r="I48" s="58"/>
      <c r="J48" s="58"/>
      <c r="K48" s="58">
        <v>0.98</v>
      </c>
      <c r="L48" s="58">
        <v>1</v>
      </c>
      <c r="M48" s="58">
        <f t="shared" si="27"/>
        <v>0</v>
      </c>
      <c r="N48" s="58"/>
      <c r="O48" s="58"/>
      <c r="P48" s="58"/>
      <c r="Q48" s="58"/>
      <c r="R48" s="58"/>
      <c r="S48" s="58"/>
      <c r="T48" s="58"/>
      <c r="U48" s="58">
        <f t="shared" si="28"/>
        <v>0</v>
      </c>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1">
        <f t="shared" si="29"/>
        <v>0</v>
      </c>
      <c r="BH48" s="58"/>
      <c r="BI48" s="58"/>
      <c r="BJ48" s="58"/>
      <c r="BK48" s="61" t="s">
        <v>130</v>
      </c>
      <c r="BL48" s="79" t="s">
        <v>399</v>
      </c>
      <c r="BM48" s="61" t="s">
        <v>99</v>
      </c>
      <c r="BN48" s="61" t="s">
        <v>99</v>
      </c>
      <c r="BO48" s="89"/>
      <c r="BP48" s="79" t="s">
        <v>346</v>
      </c>
      <c r="BQ48" s="63" t="s">
        <v>467</v>
      </c>
      <c r="BR48" s="140" t="s">
        <v>499</v>
      </c>
      <c r="BS48" s="140"/>
      <c r="BT48" s="140"/>
    </row>
    <row r="49" spans="1:95" s="77" customFormat="1" ht="59.45" customHeight="1">
      <c r="A49" s="61">
        <v>3</v>
      </c>
      <c r="B49" s="85" t="s">
        <v>302</v>
      </c>
      <c r="C49" s="62">
        <v>4.01</v>
      </c>
      <c r="D49" s="63"/>
      <c r="E49" s="1">
        <f t="shared" si="38"/>
        <v>4.01</v>
      </c>
      <c r="F49" s="1">
        <f t="shared" si="39"/>
        <v>4.01</v>
      </c>
      <c r="G49" s="58">
        <f t="shared" si="26"/>
        <v>0</v>
      </c>
      <c r="H49" s="58"/>
      <c r="I49" s="58"/>
      <c r="J49" s="58"/>
      <c r="K49" s="58"/>
      <c r="L49" s="58"/>
      <c r="M49" s="58">
        <f t="shared" si="27"/>
        <v>4.01</v>
      </c>
      <c r="N49" s="58">
        <v>1.4</v>
      </c>
      <c r="O49" s="58"/>
      <c r="P49" s="58">
        <v>2.61</v>
      </c>
      <c r="Q49" s="58"/>
      <c r="R49" s="58"/>
      <c r="S49" s="58"/>
      <c r="T49" s="58"/>
      <c r="U49" s="58">
        <f t="shared" si="28"/>
        <v>0</v>
      </c>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1">
        <f t="shared" si="29"/>
        <v>0</v>
      </c>
      <c r="BH49" s="58"/>
      <c r="BI49" s="58"/>
      <c r="BJ49" s="58"/>
      <c r="BK49" s="61" t="s">
        <v>130</v>
      </c>
      <c r="BL49" s="70" t="s">
        <v>400</v>
      </c>
      <c r="BM49" s="61" t="s">
        <v>321</v>
      </c>
      <c r="BN49" s="61" t="s">
        <v>99</v>
      </c>
      <c r="BO49" s="128" t="s">
        <v>370</v>
      </c>
      <c r="BP49" s="94" t="s">
        <v>411</v>
      </c>
      <c r="BQ49" s="63" t="s">
        <v>466</v>
      </c>
      <c r="BR49" s="140" t="s">
        <v>499</v>
      </c>
      <c r="BS49" s="140"/>
      <c r="BT49" s="140"/>
    </row>
    <row r="50" spans="1:95" s="77" customFormat="1" ht="60.6" customHeight="1">
      <c r="A50" s="61">
        <v>4</v>
      </c>
      <c r="B50" s="85" t="s">
        <v>303</v>
      </c>
      <c r="C50" s="62">
        <f>D50+E50</f>
        <v>0.1</v>
      </c>
      <c r="D50" s="63"/>
      <c r="E50" s="1">
        <f t="shared" si="38"/>
        <v>0.1</v>
      </c>
      <c r="F50" s="1">
        <f t="shared" si="39"/>
        <v>0.1</v>
      </c>
      <c r="G50" s="58">
        <f t="shared" si="26"/>
        <v>0</v>
      </c>
      <c r="H50" s="58"/>
      <c r="I50" s="58"/>
      <c r="J50" s="58"/>
      <c r="K50" s="58">
        <v>0.1</v>
      </c>
      <c r="L50" s="58"/>
      <c r="M50" s="58">
        <f t="shared" si="27"/>
        <v>0</v>
      </c>
      <c r="N50" s="58"/>
      <c r="O50" s="58"/>
      <c r="P50" s="58"/>
      <c r="Q50" s="58"/>
      <c r="R50" s="58"/>
      <c r="S50" s="58"/>
      <c r="T50" s="58"/>
      <c r="U50" s="58">
        <f t="shared" si="28"/>
        <v>0</v>
      </c>
      <c r="V50" s="58"/>
      <c r="W50" s="58"/>
      <c r="X50" s="58"/>
      <c r="Y50" s="58"/>
      <c r="Z50" s="58"/>
      <c r="AA50" s="58"/>
      <c r="AB50" s="58"/>
      <c r="AC50" s="58"/>
      <c r="AD50" s="58">
        <f>SUM(AE50:AT50)</f>
        <v>0</v>
      </c>
      <c r="AE50" s="58"/>
      <c r="AF50" s="58"/>
      <c r="AG50" s="58"/>
      <c r="AH50" s="58"/>
      <c r="AI50" s="58"/>
      <c r="AJ50" s="58"/>
      <c r="AK50" s="58"/>
      <c r="AL50" s="58"/>
      <c r="AM50" s="58"/>
      <c r="AN50" s="58"/>
      <c r="AO50" s="58"/>
      <c r="AP50" s="58"/>
      <c r="AQ50" s="58"/>
      <c r="AR50" s="58"/>
      <c r="AS50" s="58">
        <v>0</v>
      </c>
      <c r="AT50" s="58"/>
      <c r="AU50" s="58"/>
      <c r="AV50" s="58"/>
      <c r="AW50" s="58"/>
      <c r="AX50" s="58"/>
      <c r="AY50" s="58"/>
      <c r="AZ50" s="58"/>
      <c r="BA50" s="58"/>
      <c r="BB50" s="58"/>
      <c r="BC50" s="58"/>
      <c r="BD50" s="58"/>
      <c r="BE50" s="58"/>
      <c r="BF50" s="58"/>
      <c r="BG50" s="1">
        <f t="shared" si="29"/>
        <v>0</v>
      </c>
      <c r="BH50" s="58"/>
      <c r="BI50" s="58"/>
      <c r="BJ50" s="58"/>
      <c r="BK50" s="61" t="s">
        <v>130</v>
      </c>
      <c r="BL50" s="70" t="s">
        <v>401</v>
      </c>
      <c r="BM50" s="61"/>
      <c r="BN50" s="61" t="s">
        <v>99</v>
      </c>
      <c r="BO50" s="89"/>
      <c r="BP50" s="79" t="s">
        <v>349</v>
      </c>
      <c r="BQ50" s="63" t="s">
        <v>467</v>
      </c>
      <c r="BR50" s="140" t="s">
        <v>499</v>
      </c>
      <c r="BS50" s="140"/>
      <c r="BT50" s="140"/>
    </row>
    <row r="51" spans="1:95" s="77" customFormat="1" ht="112.9" customHeight="1">
      <c r="A51" s="61">
        <v>5</v>
      </c>
      <c r="B51" s="85" t="s">
        <v>305</v>
      </c>
      <c r="C51" s="62">
        <v>0.4</v>
      </c>
      <c r="D51" s="63"/>
      <c r="E51" s="1">
        <f t="shared" si="38"/>
        <v>0.4</v>
      </c>
      <c r="F51" s="1">
        <f t="shared" si="39"/>
        <v>0.4</v>
      </c>
      <c r="G51" s="58">
        <f t="shared" si="26"/>
        <v>0</v>
      </c>
      <c r="H51" s="58"/>
      <c r="I51" s="58"/>
      <c r="J51" s="58"/>
      <c r="K51" s="58"/>
      <c r="L51" s="58">
        <v>0.4</v>
      </c>
      <c r="M51" s="58">
        <f t="shared" si="27"/>
        <v>0</v>
      </c>
      <c r="N51" s="58"/>
      <c r="O51" s="58"/>
      <c r="P51" s="58"/>
      <c r="Q51" s="58"/>
      <c r="R51" s="58"/>
      <c r="S51" s="58"/>
      <c r="T51" s="58"/>
      <c r="U51" s="58">
        <f t="shared" si="28"/>
        <v>0</v>
      </c>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1">
        <f t="shared" si="29"/>
        <v>0</v>
      </c>
      <c r="BH51" s="58"/>
      <c r="BI51" s="58"/>
      <c r="BJ51" s="58"/>
      <c r="BK51" s="61" t="s">
        <v>130</v>
      </c>
      <c r="BL51" s="70" t="s">
        <v>399</v>
      </c>
      <c r="BM51" s="61"/>
      <c r="BN51" s="61" t="s">
        <v>99</v>
      </c>
      <c r="BO51" s="128" t="s">
        <v>370</v>
      </c>
      <c r="BP51" s="79" t="s">
        <v>349</v>
      </c>
      <c r="BQ51" s="63" t="s">
        <v>466</v>
      </c>
      <c r="BR51" s="140" t="s">
        <v>499</v>
      </c>
      <c r="BS51" s="140"/>
      <c r="BT51" s="140"/>
    </row>
    <row r="52" spans="1:95" s="2" customFormat="1" hidden="1">
      <c r="A52" s="24" t="s">
        <v>182</v>
      </c>
      <c r="B52" s="25" t="s">
        <v>59</v>
      </c>
      <c r="C52" s="15"/>
      <c r="D52" s="15"/>
      <c r="E52" s="15"/>
      <c r="F52" s="1"/>
      <c r="G52" s="58"/>
      <c r="H52" s="15"/>
      <c r="I52" s="15"/>
      <c r="J52" s="15"/>
      <c r="K52" s="15"/>
      <c r="L52" s="15"/>
      <c r="M52" s="58"/>
      <c r="N52" s="15"/>
      <c r="O52" s="15"/>
      <c r="P52" s="15"/>
      <c r="Q52" s="15"/>
      <c r="R52" s="15"/>
      <c r="S52" s="15"/>
      <c r="T52" s="15"/>
      <c r="U52" s="58"/>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
      <c r="BH52" s="15"/>
      <c r="BI52" s="15"/>
      <c r="BJ52" s="15"/>
      <c r="BK52" s="9"/>
      <c r="BL52" s="9"/>
      <c r="BM52" s="87"/>
      <c r="BN52" s="9"/>
      <c r="BO52" s="86"/>
      <c r="BP52" s="129"/>
      <c r="BQ52" s="86"/>
      <c r="BR52" s="135"/>
      <c r="BS52" s="135"/>
      <c r="BT52" s="135"/>
      <c r="BU52" s="55"/>
      <c r="BV52" s="55"/>
      <c r="BW52" s="55"/>
      <c r="BX52" s="55"/>
      <c r="BY52" s="55"/>
      <c r="BZ52" s="55"/>
      <c r="CA52" s="55"/>
      <c r="CB52" s="55"/>
      <c r="CC52" s="55"/>
      <c r="CD52" s="55"/>
      <c r="CE52" s="55"/>
      <c r="CF52" s="55"/>
      <c r="CG52" s="55"/>
      <c r="CH52" s="55"/>
      <c r="CI52" s="55"/>
      <c r="CJ52" s="55"/>
      <c r="CK52" s="55"/>
      <c r="CL52" s="55"/>
      <c r="CM52" s="55"/>
      <c r="CN52" s="55"/>
      <c r="CO52" s="55"/>
      <c r="CP52" s="55"/>
      <c r="CQ52" s="55"/>
    </row>
    <row r="53" spans="1:95" s="2" customFormat="1" hidden="1">
      <c r="A53" s="9" t="s">
        <v>183</v>
      </c>
      <c r="B53" s="14" t="s">
        <v>60</v>
      </c>
      <c r="C53" s="15">
        <f>D53+E53</f>
        <v>0</v>
      </c>
      <c r="D53" s="16"/>
      <c r="E53" s="18">
        <v>0</v>
      </c>
      <c r="F53" s="5">
        <v>0</v>
      </c>
      <c r="G53" s="58">
        <f>H53+I53+J53</f>
        <v>0</v>
      </c>
      <c r="H53" s="5"/>
      <c r="I53" s="5"/>
      <c r="J53" s="5"/>
      <c r="K53" s="18"/>
      <c r="L53" s="18"/>
      <c r="M53" s="58">
        <f>+N53+O53+P53</f>
        <v>0</v>
      </c>
      <c r="N53" s="5"/>
      <c r="O53" s="5"/>
      <c r="P53" s="18"/>
      <c r="Q53" s="5"/>
      <c r="R53" s="18"/>
      <c r="S53" s="5"/>
      <c r="T53" s="5"/>
      <c r="U53" s="58">
        <f>V53+W53+X53+Y53+Z53+AA53+AB53+AC53+AD53+AU53+AV53+AW53+AX53+AY53+AZ53+BA53+BB53+BC53+BD53+BE53+BF53</f>
        <v>0</v>
      </c>
      <c r="V53" s="5"/>
      <c r="W53" s="5"/>
      <c r="X53" s="5"/>
      <c r="Y53" s="5"/>
      <c r="Z53" s="5"/>
      <c r="AA53" s="5"/>
      <c r="AB53" s="5"/>
      <c r="AC53" s="5"/>
      <c r="AD53" s="5">
        <v>0</v>
      </c>
      <c r="AE53" s="5"/>
      <c r="AF53" s="5"/>
      <c r="AG53" s="5"/>
      <c r="AH53" s="5"/>
      <c r="AI53" s="5"/>
      <c r="AJ53" s="5"/>
      <c r="AK53" s="5"/>
      <c r="AL53" s="5"/>
      <c r="AM53" s="5"/>
      <c r="AN53" s="5"/>
      <c r="AO53" s="5"/>
      <c r="AP53" s="5"/>
      <c r="AQ53" s="5"/>
      <c r="AR53" s="5"/>
      <c r="AS53" s="5">
        <v>0</v>
      </c>
      <c r="AT53" s="5"/>
      <c r="AU53" s="5"/>
      <c r="AV53" s="5"/>
      <c r="AW53" s="5"/>
      <c r="AX53" s="5"/>
      <c r="AY53" s="5"/>
      <c r="AZ53" s="5"/>
      <c r="BA53" s="5"/>
      <c r="BB53" s="5"/>
      <c r="BC53" s="5"/>
      <c r="BD53" s="5"/>
      <c r="BE53" s="5"/>
      <c r="BF53" s="5"/>
      <c r="BG53" s="1">
        <f>BH53+BI53+BJ53</f>
        <v>0</v>
      </c>
      <c r="BH53" s="5"/>
      <c r="BI53" s="5"/>
      <c r="BJ53" s="5"/>
      <c r="BK53" s="20"/>
      <c r="BL53" s="9"/>
      <c r="BM53" s="87"/>
      <c r="BN53" s="24"/>
      <c r="BO53" s="86"/>
      <c r="BP53" s="129"/>
      <c r="BQ53" s="86"/>
      <c r="BR53" s="135"/>
      <c r="BS53" s="135"/>
      <c r="BT53" s="135"/>
      <c r="BU53" s="55"/>
      <c r="BV53" s="55"/>
      <c r="BW53" s="55"/>
      <c r="BX53" s="55"/>
      <c r="BY53" s="55"/>
      <c r="BZ53" s="55"/>
      <c r="CA53" s="55"/>
      <c r="CB53" s="55"/>
      <c r="CC53" s="55"/>
      <c r="CD53" s="55"/>
      <c r="CE53" s="55"/>
      <c r="CF53" s="55"/>
      <c r="CG53" s="55"/>
      <c r="CH53" s="55"/>
      <c r="CI53" s="55"/>
      <c r="CJ53" s="55"/>
      <c r="CK53" s="55"/>
      <c r="CL53" s="55"/>
      <c r="CM53" s="55"/>
      <c r="CN53" s="55"/>
      <c r="CO53" s="55"/>
      <c r="CP53" s="55"/>
      <c r="CQ53" s="55"/>
    </row>
    <row r="54" spans="1:95" s="2" customFormat="1" hidden="1">
      <c r="A54" s="24" t="s">
        <v>184</v>
      </c>
      <c r="B54" s="84" t="s">
        <v>61</v>
      </c>
      <c r="C54" s="15"/>
      <c r="D54" s="15"/>
      <c r="E54" s="15"/>
      <c r="F54" s="15"/>
      <c r="G54" s="58">
        <f>H54+I54+J54</f>
        <v>0</v>
      </c>
      <c r="H54" s="15"/>
      <c r="I54" s="15"/>
      <c r="J54" s="15"/>
      <c r="K54" s="15"/>
      <c r="L54" s="15"/>
      <c r="M54" s="58">
        <f>+N54+O54+P54</f>
        <v>0</v>
      </c>
      <c r="N54" s="15"/>
      <c r="O54" s="15"/>
      <c r="P54" s="15"/>
      <c r="Q54" s="15"/>
      <c r="R54" s="15"/>
      <c r="S54" s="15"/>
      <c r="T54" s="15"/>
      <c r="U54" s="58">
        <f>V54+W54+X54+Y54+Z54+AA54+AB54+AC54+AD54+AU54+AV54+AW54+AX54+AY54+AZ54+BA54+BB54+BC54+BD54+BE54+BF54</f>
        <v>0</v>
      </c>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
        <f>BH54+BI54+BJ54</f>
        <v>0</v>
      </c>
      <c r="BH54" s="15"/>
      <c r="BI54" s="15"/>
      <c r="BJ54" s="15"/>
      <c r="BK54" s="9"/>
      <c r="BL54" s="9"/>
      <c r="BM54" s="87"/>
      <c r="BN54" s="24"/>
      <c r="BO54" s="86"/>
      <c r="BP54" s="129"/>
      <c r="BQ54" s="86"/>
      <c r="BR54" s="135"/>
      <c r="BS54" s="135"/>
      <c r="BT54" s="135"/>
      <c r="BU54" s="55"/>
      <c r="BV54" s="55"/>
      <c r="BW54" s="55"/>
      <c r="BX54" s="55"/>
      <c r="BY54" s="55"/>
      <c r="BZ54" s="55"/>
      <c r="CA54" s="55"/>
      <c r="CB54" s="55"/>
      <c r="CC54" s="55"/>
      <c r="CD54" s="55"/>
      <c r="CE54" s="55"/>
      <c r="CF54" s="55"/>
      <c r="CG54" s="55"/>
      <c r="CH54" s="55"/>
      <c r="CI54" s="55"/>
      <c r="CJ54" s="55"/>
      <c r="CK54" s="55"/>
      <c r="CL54" s="55"/>
      <c r="CM54" s="55"/>
      <c r="CN54" s="55"/>
      <c r="CO54" s="55"/>
      <c r="CP54" s="55"/>
      <c r="CQ54" s="55"/>
    </row>
    <row r="55" spans="1:95" s="2" customFormat="1" hidden="1">
      <c r="A55" s="24" t="s">
        <v>185</v>
      </c>
      <c r="B55" s="84" t="s">
        <v>62</v>
      </c>
      <c r="C55" s="15"/>
      <c r="D55" s="15"/>
      <c r="E55" s="15"/>
      <c r="F55" s="15"/>
      <c r="G55" s="58"/>
      <c r="H55" s="15"/>
      <c r="I55" s="15"/>
      <c r="J55" s="15"/>
      <c r="K55" s="15"/>
      <c r="L55" s="15"/>
      <c r="M55" s="58"/>
      <c r="N55" s="15"/>
      <c r="O55" s="15"/>
      <c r="P55" s="15"/>
      <c r="Q55" s="15"/>
      <c r="R55" s="15"/>
      <c r="S55" s="15"/>
      <c r="T55" s="15"/>
      <c r="U55" s="58"/>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
      <c r="BH55" s="15"/>
      <c r="BI55" s="15"/>
      <c r="BJ55" s="15"/>
      <c r="BK55" s="9"/>
      <c r="BL55" s="9"/>
      <c r="BM55" s="87"/>
      <c r="BN55" s="9"/>
      <c r="BO55" s="86"/>
      <c r="BP55" s="129"/>
      <c r="BQ55" s="86"/>
      <c r="BR55" s="135"/>
      <c r="BS55" s="135"/>
      <c r="BT55" s="135"/>
      <c r="BU55" s="55"/>
      <c r="BV55" s="55"/>
      <c r="BW55" s="55"/>
      <c r="BX55" s="55"/>
      <c r="BY55" s="55"/>
      <c r="BZ55" s="55"/>
      <c r="CA55" s="55"/>
      <c r="CB55" s="55"/>
      <c r="CC55" s="55"/>
      <c r="CD55" s="55"/>
      <c r="CE55" s="55"/>
      <c r="CF55" s="55"/>
      <c r="CG55" s="55"/>
      <c r="CH55" s="55"/>
      <c r="CI55" s="55"/>
      <c r="CJ55" s="55"/>
      <c r="CK55" s="55"/>
      <c r="CL55" s="55"/>
      <c r="CM55" s="55"/>
      <c r="CN55" s="55"/>
      <c r="CO55" s="55"/>
      <c r="CP55" s="55"/>
      <c r="CQ55" s="55"/>
    </row>
    <row r="56" spans="1:95" s="2" customFormat="1" hidden="1">
      <c r="A56" s="24" t="s">
        <v>186</v>
      </c>
      <c r="B56" s="84" t="s">
        <v>63</v>
      </c>
      <c r="C56" s="15"/>
      <c r="D56" s="15"/>
      <c r="E56" s="15"/>
      <c r="F56" s="15"/>
      <c r="G56" s="58"/>
      <c r="H56" s="15"/>
      <c r="I56" s="15"/>
      <c r="J56" s="15"/>
      <c r="K56" s="15"/>
      <c r="L56" s="15"/>
      <c r="M56" s="58"/>
      <c r="N56" s="15"/>
      <c r="O56" s="15"/>
      <c r="P56" s="15"/>
      <c r="Q56" s="15"/>
      <c r="R56" s="15"/>
      <c r="S56" s="15"/>
      <c r="T56" s="15"/>
      <c r="U56" s="58"/>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
      <c r="BH56" s="15"/>
      <c r="BI56" s="15"/>
      <c r="BJ56" s="15"/>
      <c r="BK56" s="9"/>
      <c r="BL56" s="9"/>
      <c r="BM56" s="87"/>
      <c r="BN56" s="24"/>
      <c r="BO56" s="86"/>
      <c r="BP56" s="129"/>
      <c r="BQ56" s="86"/>
      <c r="BR56" s="135"/>
      <c r="BS56" s="135"/>
      <c r="BT56" s="135"/>
      <c r="BU56" s="55"/>
      <c r="BV56" s="55"/>
      <c r="BW56" s="55"/>
      <c r="BX56" s="55"/>
      <c r="BY56" s="55"/>
      <c r="BZ56" s="55"/>
      <c r="CA56" s="55"/>
      <c r="CB56" s="55"/>
      <c r="CC56" s="55"/>
      <c r="CD56" s="55"/>
      <c r="CE56" s="55"/>
      <c r="CF56" s="55"/>
      <c r="CG56" s="55"/>
      <c r="CH56" s="55"/>
      <c r="CI56" s="55"/>
      <c r="CJ56" s="55"/>
      <c r="CK56" s="55"/>
      <c r="CL56" s="55"/>
      <c r="CM56" s="55"/>
      <c r="CN56" s="55"/>
      <c r="CO56" s="55"/>
      <c r="CP56" s="55"/>
      <c r="CQ56" s="55"/>
    </row>
    <row r="57" spans="1:95" s="2" customFormat="1" ht="54" hidden="1" customHeight="1">
      <c r="A57" s="24" t="s">
        <v>187</v>
      </c>
      <c r="B57" s="84" t="s">
        <v>64</v>
      </c>
      <c r="C57" s="15"/>
      <c r="D57" s="15"/>
      <c r="E57" s="15"/>
      <c r="F57" s="15"/>
      <c r="G57" s="58"/>
      <c r="H57" s="15"/>
      <c r="I57" s="15"/>
      <c r="J57" s="15"/>
      <c r="K57" s="15"/>
      <c r="L57" s="15"/>
      <c r="M57" s="58"/>
      <c r="N57" s="15"/>
      <c r="O57" s="15"/>
      <c r="P57" s="15"/>
      <c r="Q57" s="15"/>
      <c r="R57" s="15"/>
      <c r="S57" s="15"/>
      <c r="T57" s="15"/>
      <c r="U57" s="58"/>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
      <c r="BH57" s="15"/>
      <c r="BI57" s="15"/>
      <c r="BJ57" s="15"/>
      <c r="BK57" s="9"/>
      <c r="BL57" s="9"/>
      <c r="BM57" s="87"/>
      <c r="BN57" s="24"/>
      <c r="BO57" s="86"/>
      <c r="BP57" s="39"/>
      <c r="BQ57" s="86"/>
      <c r="BR57" s="135"/>
      <c r="BS57" s="135"/>
      <c r="BT57" s="135"/>
      <c r="BU57" s="55"/>
      <c r="BV57" s="55"/>
      <c r="BW57" s="55"/>
      <c r="BX57" s="55"/>
      <c r="BY57" s="55"/>
      <c r="BZ57" s="55"/>
      <c r="CA57" s="55"/>
      <c r="CB57" s="55"/>
      <c r="CC57" s="55"/>
      <c r="CD57" s="55"/>
      <c r="CE57" s="55"/>
      <c r="CF57" s="55"/>
      <c r="CG57" s="55"/>
      <c r="CH57" s="55"/>
      <c r="CI57" s="55"/>
      <c r="CJ57" s="55"/>
      <c r="CK57" s="55"/>
      <c r="CL57" s="55"/>
      <c r="CM57" s="55"/>
      <c r="CN57" s="55"/>
      <c r="CO57" s="55"/>
      <c r="CP57" s="55"/>
      <c r="CQ57" s="55"/>
    </row>
    <row r="58" spans="1:95" s="2" customFormat="1" hidden="1">
      <c r="A58" s="24" t="s">
        <v>188</v>
      </c>
      <c r="B58" s="25" t="s">
        <v>65</v>
      </c>
      <c r="C58" s="15"/>
      <c r="D58" s="16"/>
      <c r="E58" s="18"/>
      <c r="F58" s="5"/>
      <c r="G58" s="58"/>
      <c r="H58" s="5"/>
      <c r="I58" s="5"/>
      <c r="J58" s="5"/>
      <c r="K58" s="18"/>
      <c r="L58" s="18"/>
      <c r="M58" s="58"/>
      <c r="N58" s="5"/>
      <c r="O58" s="5"/>
      <c r="P58" s="18"/>
      <c r="Q58" s="5"/>
      <c r="R58" s="18"/>
      <c r="S58" s="5"/>
      <c r="T58" s="5"/>
      <c r="U58" s="58"/>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1"/>
      <c r="BH58" s="5"/>
      <c r="BI58" s="5"/>
      <c r="BJ58" s="5"/>
      <c r="BK58" s="20"/>
      <c r="BL58" s="9"/>
      <c r="BM58" s="87"/>
      <c r="BN58" s="24"/>
      <c r="BO58" s="86"/>
      <c r="BP58" s="129"/>
      <c r="BQ58" s="86"/>
      <c r="BR58" s="135"/>
      <c r="BS58" s="135"/>
      <c r="BT58" s="135"/>
      <c r="BU58" s="55"/>
      <c r="BV58" s="55"/>
      <c r="BW58" s="55"/>
      <c r="BX58" s="55"/>
      <c r="BY58" s="55"/>
      <c r="BZ58" s="55"/>
      <c r="CA58" s="55"/>
      <c r="CB58" s="55"/>
      <c r="CC58" s="55"/>
      <c r="CD58" s="55"/>
      <c r="CE58" s="55"/>
      <c r="CF58" s="55"/>
      <c r="CG58" s="55"/>
      <c r="CH58" s="55"/>
      <c r="CI58" s="55"/>
      <c r="CJ58" s="55"/>
      <c r="CK58" s="55"/>
      <c r="CL58" s="55"/>
      <c r="CM58" s="55"/>
      <c r="CN58" s="55"/>
      <c r="CO58" s="55"/>
      <c r="CP58" s="55"/>
      <c r="CQ58" s="55"/>
    </row>
    <row r="59" spans="1:95" s="2" customFormat="1" hidden="1">
      <c r="A59" s="24" t="s">
        <v>189</v>
      </c>
      <c r="B59" s="25" t="s">
        <v>66</v>
      </c>
      <c r="C59" s="15"/>
      <c r="D59" s="16"/>
      <c r="E59" s="18"/>
      <c r="F59" s="5"/>
      <c r="G59" s="58"/>
      <c r="H59" s="5"/>
      <c r="I59" s="5"/>
      <c r="J59" s="5"/>
      <c r="K59" s="18"/>
      <c r="L59" s="18"/>
      <c r="M59" s="58"/>
      <c r="N59" s="5"/>
      <c r="O59" s="5"/>
      <c r="P59" s="18"/>
      <c r="Q59" s="5"/>
      <c r="R59" s="18"/>
      <c r="S59" s="5"/>
      <c r="T59" s="5"/>
      <c r="U59" s="58"/>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1"/>
      <c r="BH59" s="5"/>
      <c r="BI59" s="5"/>
      <c r="BJ59" s="5"/>
      <c r="BK59" s="20"/>
      <c r="BL59" s="9"/>
      <c r="BM59" s="87"/>
      <c r="BN59" s="24"/>
      <c r="BO59" s="86"/>
      <c r="BP59" s="129"/>
      <c r="BQ59" s="86"/>
      <c r="BR59" s="135"/>
      <c r="BS59" s="135"/>
      <c r="BT59" s="135"/>
      <c r="BU59" s="55"/>
      <c r="BV59" s="55"/>
      <c r="BW59" s="55"/>
      <c r="BX59" s="55"/>
      <c r="BY59" s="55"/>
      <c r="BZ59" s="55"/>
      <c r="CA59" s="55"/>
      <c r="CB59" s="55"/>
      <c r="CC59" s="55"/>
      <c r="CD59" s="55"/>
      <c r="CE59" s="55"/>
      <c r="CF59" s="55"/>
      <c r="CG59" s="55"/>
      <c r="CH59" s="55"/>
      <c r="CI59" s="55"/>
      <c r="CJ59" s="55"/>
      <c r="CK59" s="55"/>
      <c r="CL59" s="55"/>
      <c r="CM59" s="55"/>
      <c r="CN59" s="55"/>
      <c r="CO59" s="55"/>
      <c r="CP59" s="55"/>
      <c r="CQ59" s="55"/>
    </row>
    <row r="60" spans="1:95" s="2" customFormat="1" hidden="1">
      <c r="A60" s="24" t="s">
        <v>190</v>
      </c>
      <c r="B60" s="25" t="s">
        <v>67</v>
      </c>
      <c r="C60" s="15"/>
      <c r="D60" s="15"/>
      <c r="E60" s="15"/>
      <c r="F60" s="15"/>
      <c r="G60" s="58"/>
      <c r="H60" s="15"/>
      <c r="I60" s="15"/>
      <c r="J60" s="15"/>
      <c r="K60" s="15"/>
      <c r="L60" s="15"/>
      <c r="M60" s="58"/>
      <c r="N60" s="15"/>
      <c r="O60" s="15"/>
      <c r="P60" s="15"/>
      <c r="Q60" s="15"/>
      <c r="R60" s="15"/>
      <c r="S60" s="15"/>
      <c r="T60" s="15"/>
      <c r="U60" s="58"/>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
      <c r="BH60" s="15"/>
      <c r="BI60" s="15"/>
      <c r="BJ60" s="15"/>
      <c r="BK60" s="9"/>
      <c r="BL60" s="9"/>
      <c r="BM60" s="87"/>
      <c r="BN60" s="24"/>
      <c r="BO60" s="129"/>
      <c r="BP60" s="129"/>
      <c r="BQ60" s="129"/>
      <c r="BR60" s="135"/>
      <c r="BS60" s="135"/>
      <c r="BT60" s="135"/>
      <c r="BU60" s="55"/>
      <c r="BV60" s="55"/>
      <c r="BW60" s="55"/>
      <c r="BX60" s="55"/>
      <c r="BY60" s="55"/>
      <c r="BZ60" s="55"/>
      <c r="CA60" s="55"/>
      <c r="CB60" s="55"/>
      <c r="CC60" s="55"/>
      <c r="CD60" s="55"/>
      <c r="CE60" s="55"/>
      <c r="CF60" s="55"/>
      <c r="CG60" s="55"/>
      <c r="CH60" s="55"/>
      <c r="CI60" s="55"/>
      <c r="CJ60" s="55"/>
      <c r="CK60" s="55"/>
      <c r="CL60" s="55"/>
      <c r="CM60" s="55"/>
      <c r="CN60" s="55"/>
      <c r="CO60" s="55"/>
      <c r="CP60" s="55"/>
      <c r="CQ60" s="55"/>
    </row>
    <row r="61" spans="1:95" s="2" customFormat="1" hidden="1">
      <c r="A61" s="9" t="s">
        <v>235</v>
      </c>
      <c r="B61" s="84" t="s">
        <v>30</v>
      </c>
      <c r="C61" s="15"/>
      <c r="D61" s="16"/>
      <c r="E61" s="18"/>
      <c r="F61" s="5"/>
      <c r="G61" s="58"/>
      <c r="H61" s="5"/>
      <c r="I61" s="5"/>
      <c r="J61" s="5"/>
      <c r="K61" s="18"/>
      <c r="L61" s="18"/>
      <c r="M61" s="58"/>
      <c r="N61" s="5"/>
      <c r="O61" s="5"/>
      <c r="P61" s="18"/>
      <c r="Q61" s="5"/>
      <c r="R61" s="18"/>
      <c r="S61" s="5"/>
      <c r="T61" s="5"/>
      <c r="U61" s="58"/>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1"/>
      <c r="BH61" s="5"/>
      <c r="BI61" s="5"/>
      <c r="BJ61" s="5"/>
      <c r="BK61" s="20"/>
      <c r="BL61" s="9"/>
      <c r="BM61" s="87"/>
      <c r="BN61" s="9"/>
      <c r="BO61" s="86"/>
      <c r="BP61" s="129"/>
      <c r="BQ61" s="86"/>
      <c r="BR61" s="135"/>
      <c r="BS61" s="135"/>
      <c r="BT61" s="135"/>
      <c r="BU61" s="55"/>
      <c r="BV61" s="55"/>
      <c r="BW61" s="55"/>
      <c r="BX61" s="55"/>
      <c r="BY61" s="55"/>
      <c r="BZ61" s="55"/>
      <c r="CA61" s="55"/>
      <c r="CB61" s="55"/>
      <c r="CC61" s="55"/>
      <c r="CD61" s="55"/>
      <c r="CE61" s="55"/>
      <c r="CF61" s="55"/>
      <c r="CG61" s="55"/>
      <c r="CH61" s="55"/>
      <c r="CI61" s="55"/>
      <c r="CJ61" s="55"/>
      <c r="CK61" s="55"/>
      <c r="CL61" s="55"/>
      <c r="CM61" s="55"/>
      <c r="CN61" s="55"/>
      <c r="CO61" s="55"/>
      <c r="CP61" s="55"/>
      <c r="CQ61" s="55"/>
    </row>
    <row r="62" spans="1:95" s="2" customFormat="1" hidden="1">
      <c r="A62" s="9" t="s">
        <v>236</v>
      </c>
      <c r="B62" s="84" t="s">
        <v>31</v>
      </c>
      <c r="C62" s="15"/>
      <c r="D62" s="15"/>
      <c r="E62" s="15"/>
      <c r="F62" s="15"/>
      <c r="G62" s="58"/>
      <c r="H62" s="15"/>
      <c r="I62" s="15"/>
      <c r="J62" s="15"/>
      <c r="K62" s="15"/>
      <c r="L62" s="15"/>
      <c r="M62" s="58"/>
      <c r="N62" s="15"/>
      <c r="O62" s="15"/>
      <c r="P62" s="15"/>
      <c r="Q62" s="15"/>
      <c r="R62" s="15"/>
      <c r="S62" s="15"/>
      <c r="T62" s="15"/>
      <c r="U62" s="58"/>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
      <c r="BH62" s="15"/>
      <c r="BI62" s="15"/>
      <c r="BJ62" s="15"/>
      <c r="BK62" s="9"/>
      <c r="BL62" s="9"/>
      <c r="BM62" s="87"/>
      <c r="BN62" s="9"/>
      <c r="BO62" s="86"/>
      <c r="BP62" s="129"/>
      <c r="BQ62" s="86"/>
      <c r="BR62" s="135"/>
      <c r="BS62" s="135"/>
      <c r="BT62" s="135"/>
      <c r="BU62" s="55"/>
      <c r="BV62" s="55"/>
      <c r="BW62" s="55"/>
      <c r="BX62" s="55"/>
      <c r="BY62" s="55"/>
      <c r="BZ62" s="55"/>
      <c r="CA62" s="55"/>
      <c r="CB62" s="55"/>
      <c r="CC62" s="55"/>
      <c r="CD62" s="55"/>
      <c r="CE62" s="55"/>
      <c r="CF62" s="55"/>
      <c r="CG62" s="55"/>
      <c r="CH62" s="55"/>
      <c r="CI62" s="55"/>
      <c r="CJ62" s="55"/>
      <c r="CK62" s="55"/>
      <c r="CL62" s="55"/>
      <c r="CM62" s="55"/>
      <c r="CN62" s="55"/>
      <c r="CO62" s="55"/>
      <c r="CP62" s="55"/>
      <c r="CQ62" s="55"/>
    </row>
    <row r="63" spans="1:95" s="2" customFormat="1" hidden="1">
      <c r="A63" s="9" t="s">
        <v>237</v>
      </c>
      <c r="B63" s="84" t="s">
        <v>32</v>
      </c>
      <c r="C63" s="15"/>
      <c r="D63" s="15"/>
      <c r="E63" s="15"/>
      <c r="F63" s="15"/>
      <c r="G63" s="58"/>
      <c r="H63" s="15"/>
      <c r="I63" s="15"/>
      <c r="J63" s="15"/>
      <c r="K63" s="15"/>
      <c r="L63" s="15"/>
      <c r="M63" s="58"/>
      <c r="N63" s="15"/>
      <c r="O63" s="15"/>
      <c r="P63" s="15"/>
      <c r="Q63" s="15"/>
      <c r="R63" s="15"/>
      <c r="S63" s="15"/>
      <c r="T63" s="15"/>
      <c r="U63" s="58"/>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
      <c r="BH63" s="15"/>
      <c r="BI63" s="15"/>
      <c r="BJ63" s="15"/>
      <c r="BK63" s="9"/>
      <c r="BL63" s="9"/>
      <c r="BM63" s="87"/>
      <c r="BN63" s="9"/>
      <c r="BO63" s="86"/>
      <c r="BP63" s="129"/>
      <c r="BQ63" s="86"/>
      <c r="BR63" s="135"/>
      <c r="BS63" s="135"/>
      <c r="BT63" s="135"/>
      <c r="BU63" s="55"/>
      <c r="BV63" s="55"/>
      <c r="BW63" s="55"/>
      <c r="BX63" s="55"/>
      <c r="BY63" s="55"/>
      <c r="BZ63" s="55"/>
      <c r="CA63" s="55"/>
      <c r="CB63" s="55"/>
      <c r="CC63" s="55"/>
      <c r="CD63" s="55"/>
      <c r="CE63" s="55"/>
      <c r="CF63" s="55"/>
      <c r="CG63" s="55"/>
      <c r="CH63" s="55"/>
      <c r="CI63" s="55"/>
      <c r="CJ63" s="55"/>
      <c r="CK63" s="55"/>
      <c r="CL63" s="55"/>
      <c r="CM63" s="55"/>
      <c r="CN63" s="55"/>
      <c r="CO63" s="55"/>
      <c r="CP63" s="55"/>
      <c r="CQ63" s="55"/>
    </row>
    <row r="64" spans="1:95" s="2" customFormat="1" hidden="1">
      <c r="A64" s="9" t="s">
        <v>238</v>
      </c>
      <c r="B64" s="84" t="s">
        <v>33</v>
      </c>
      <c r="C64" s="15"/>
      <c r="D64" s="15"/>
      <c r="E64" s="15"/>
      <c r="F64" s="15"/>
      <c r="G64" s="58"/>
      <c r="H64" s="15"/>
      <c r="I64" s="15"/>
      <c r="J64" s="15"/>
      <c r="K64" s="15"/>
      <c r="L64" s="15"/>
      <c r="M64" s="58"/>
      <c r="N64" s="15"/>
      <c r="O64" s="15"/>
      <c r="P64" s="15"/>
      <c r="Q64" s="15"/>
      <c r="R64" s="15"/>
      <c r="S64" s="15"/>
      <c r="T64" s="15"/>
      <c r="U64" s="58"/>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
      <c r="BH64" s="15"/>
      <c r="BI64" s="15"/>
      <c r="BJ64" s="15"/>
      <c r="BK64" s="9"/>
      <c r="BL64" s="9"/>
      <c r="BM64" s="87"/>
      <c r="BN64" s="9"/>
      <c r="BO64" s="86"/>
      <c r="BP64" s="129"/>
      <c r="BQ64" s="86"/>
      <c r="BR64" s="135"/>
      <c r="BS64" s="135"/>
      <c r="BT64" s="135"/>
      <c r="BU64" s="55"/>
      <c r="BV64" s="55"/>
      <c r="BW64" s="55"/>
      <c r="BX64" s="55"/>
      <c r="BY64" s="55"/>
      <c r="BZ64" s="55"/>
      <c r="CA64" s="55"/>
      <c r="CB64" s="55"/>
      <c r="CC64" s="55"/>
      <c r="CD64" s="55"/>
      <c r="CE64" s="55"/>
      <c r="CF64" s="55"/>
      <c r="CG64" s="55"/>
      <c r="CH64" s="55"/>
      <c r="CI64" s="55"/>
      <c r="CJ64" s="55"/>
      <c r="CK64" s="55"/>
      <c r="CL64" s="55"/>
      <c r="CM64" s="55"/>
      <c r="CN64" s="55"/>
      <c r="CO64" s="55"/>
      <c r="CP64" s="55"/>
      <c r="CQ64" s="55"/>
    </row>
    <row r="65" spans="1:95" s="2" customFormat="1" hidden="1">
      <c r="A65" s="9" t="s">
        <v>239</v>
      </c>
      <c r="B65" s="84" t="s">
        <v>34</v>
      </c>
      <c r="C65" s="15"/>
      <c r="D65" s="15"/>
      <c r="E65" s="15"/>
      <c r="F65" s="15"/>
      <c r="G65" s="58"/>
      <c r="H65" s="15"/>
      <c r="I65" s="15"/>
      <c r="J65" s="15"/>
      <c r="K65" s="15"/>
      <c r="L65" s="15"/>
      <c r="M65" s="58"/>
      <c r="N65" s="15"/>
      <c r="O65" s="15"/>
      <c r="P65" s="15"/>
      <c r="Q65" s="15"/>
      <c r="R65" s="15"/>
      <c r="S65" s="15"/>
      <c r="T65" s="15"/>
      <c r="U65" s="58"/>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
      <c r="BH65" s="15"/>
      <c r="BI65" s="15"/>
      <c r="BJ65" s="15"/>
      <c r="BK65" s="15" t="e">
        <f>SUM(#REF!)</f>
        <v>#REF!</v>
      </c>
      <c r="BL65" s="15"/>
      <c r="BM65" s="87"/>
      <c r="BN65" s="9"/>
      <c r="BO65" s="86"/>
      <c r="BP65" s="129"/>
      <c r="BQ65" s="86"/>
      <c r="BR65" s="135"/>
      <c r="BS65" s="135"/>
      <c r="BT65" s="135"/>
      <c r="BU65" s="55"/>
      <c r="BV65" s="55"/>
      <c r="BW65" s="55"/>
      <c r="BX65" s="55"/>
      <c r="BY65" s="55"/>
      <c r="BZ65" s="55"/>
      <c r="CA65" s="55"/>
      <c r="CB65" s="55"/>
      <c r="CC65" s="55"/>
      <c r="CD65" s="55"/>
      <c r="CE65" s="55"/>
      <c r="CF65" s="55"/>
      <c r="CG65" s="55"/>
      <c r="CH65" s="55"/>
      <c r="CI65" s="55"/>
      <c r="CJ65" s="55"/>
      <c r="CK65" s="55"/>
      <c r="CL65" s="55"/>
      <c r="CM65" s="55"/>
      <c r="CN65" s="55"/>
      <c r="CO65" s="55"/>
      <c r="CP65" s="55"/>
      <c r="CQ65" s="55"/>
    </row>
    <row r="66" spans="1:95" s="2" customFormat="1" hidden="1">
      <c r="A66" s="9" t="s">
        <v>240</v>
      </c>
      <c r="B66" s="84" t="s">
        <v>35</v>
      </c>
      <c r="C66" s="15"/>
      <c r="D66" s="15"/>
      <c r="E66" s="15"/>
      <c r="F66" s="15"/>
      <c r="G66" s="58">
        <f>H66+I66+J66</f>
        <v>0</v>
      </c>
      <c r="H66" s="15"/>
      <c r="I66" s="15"/>
      <c r="J66" s="15"/>
      <c r="K66" s="15"/>
      <c r="L66" s="15"/>
      <c r="M66" s="58">
        <f>+N66+O66+P66</f>
        <v>0</v>
      </c>
      <c r="N66" s="15"/>
      <c r="O66" s="15"/>
      <c r="P66" s="15"/>
      <c r="Q66" s="15"/>
      <c r="R66" s="15"/>
      <c r="S66" s="15"/>
      <c r="T66" s="15"/>
      <c r="U66" s="58">
        <f>V66+W66+X66+Y66+Z66+AA66+AB66+AC66+AD66+AU66+AV66+AW66+AX66+AY66+AZ66+BA66+BB66+BC66+BD66+BE66+BF66</f>
        <v>0</v>
      </c>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
        <f>BH66+BI66+BJ66</f>
        <v>0</v>
      </c>
      <c r="BH66" s="15"/>
      <c r="BI66" s="15"/>
      <c r="BJ66" s="15"/>
      <c r="BK66" s="9"/>
      <c r="BL66" s="9"/>
      <c r="BM66" s="87"/>
      <c r="BN66" s="9"/>
      <c r="BO66" s="86"/>
      <c r="BP66" s="129"/>
      <c r="BQ66" s="86"/>
      <c r="BR66" s="135"/>
      <c r="BS66" s="135"/>
      <c r="BT66" s="135"/>
      <c r="BU66" s="55"/>
      <c r="BV66" s="55"/>
      <c r="BW66" s="55"/>
      <c r="BX66" s="55"/>
      <c r="BY66" s="55"/>
      <c r="BZ66" s="55"/>
      <c r="CA66" s="55"/>
      <c r="CB66" s="55"/>
      <c r="CC66" s="55"/>
      <c r="CD66" s="55"/>
      <c r="CE66" s="55"/>
      <c r="CF66" s="55"/>
      <c r="CG66" s="55"/>
      <c r="CH66" s="55"/>
      <c r="CI66" s="55"/>
      <c r="CJ66" s="55"/>
      <c r="CK66" s="55"/>
      <c r="CL66" s="55"/>
      <c r="CM66" s="55"/>
      <c r="CN66" s="55"/>
      <c r="CO66" s="55"/>
      <c r="CP66" s="55"/>
      <c r="CQ66" s="55"/>
    </row>
    <row r="67" spans="1:95" s="2" customFormat="1" ht="45.6" hidden="1" customHeight="1">
      <c r="A67" s="9" t="s">
        <v>241</v>
      </c>
      <c r="B67" s="84" t="s">
        <v>308</v>
      </c>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9"/>
      <c r="BL67" s="9"/>
      <c r="BM67" s="87"/>
      <c r="BN67" s="9"/>
      <c r="BO67" s="86"/>
      <c r="BP67" s="129"/>
      <c r="BQ67" s="86"/>
      <c r="BR67" s="135"/>
      <c r="BS67" s="135"/>
      <c r="BT67" s="135"/>
      <c r="BU67" s="55"/>
      <c r="BV67" s="55"/>
      <c r="BW67" s="55"/>
      <c r="BX67" s="55"/>
      <c r="BY67" s="55"/>
      <c r="BZ67" s="55"/>
      <c r="CA67" s="55"/>
      <c r="CB67" s="55"/>
      <c r="CC67" s="55"/>
      <c r="CD67" s="55"/>
      <c r="CE67" s="55"/>
      <c r="CF67" s="55"/>
      <c r="CG67" s="55"/>
      <c r="CH67" s="55"/>
      <c r="CI67" s="55"/>
      <c r="CJ67" s="55"/>
      <c r="CK67" s="55"/>
      <c r="CL67" s="55"/>
      <c r="CM67" s="55"/>
      <c r="CN67" s="55"/>
      <c r="CO67" s="55"/>
      <c r="CP67" s="55"/>
      <c r="CQ67" s="55"/>
    </row>
    <row r="68" spans="1:95" s="2" customFormat="1" hidden="1">
      <c r="A68" s="9" t="s">
        <v>242</v>
      </c>
      <c r="B68" s="74" t="s">
        <v>37</v>
      </c>
      <c r="C68" s="15">
        <f>D68+E68</f>
        <v>0</v>
      </c>
      <c r="D68" s="16"/>
      <c r="E68" s="18">
        <v>0</v>
      </c>
      <c r="F68" s="5">
        <v>0</v>
      </c>
      <c r="G68" s="58">
        <f>H68+I68+J68</f>
        <v>0</v>
      </c>
      <c r="H68" s="5"/>
      <c r="I68" s="5"/>
      <c r="J68" s="5"/>
      <c r="K68" s="18"/>
      <c r="L68" s="18"/>
      <c r="M68" s="58">
        <f>+N68+O68+P68</f>
        <v>0</v>
      </c>
      <c r="N68" s="5"/>
      <c r="O68" s="5"/>
      <c r="P68" s="18"/>
      <c r="Q68" s="5"/>
      <c r="R68" s="18"/>
      <c r="S68" s="5"/>
      <c r="T68" s="5"/>
      <c r="U68" s="58">
        <f>V68+W68+X68+Y68+Z68+AA68+AB68+AC68+AD68+AU68+AV68+AW68+AX68+AY68+AZ68+BA68+BB68+BC68+BD68+BE68+BF68</f>
        <v>0</v>
      </c>
      <c r="V68" s="5"/>
      <c r="W68" s="5"/>
      <c r="X68" s="5"/>
      <c r="Y68" s="5"/>
      <c r="Z68" s="5"/>
      <c r="AA68" s="5"/>
      <c r="AB68" s="5"/>
      <c r="AC68" s="5"/>
      <c r="AD68" s="5">
        <v>0</v>
      </c>
      <c r="AE68" s="5"/>
      <c r="AF68" s="5"/>
      <c r="AG68" s="5"/>
      <c r="AH68" s="5"/>
      <c r="AI68" s="5"/>
      <c r="AJ68" s="5"/>
      <c r="AK68" s="5"/>
      <c r="AL68" s="5"/>
      <c r="AM68" s="5"/>
      <c r="AN68" s="5"/>
      <c r="AO68" s="5"/>
      <c r="AP68" s="5"/>
      <c r="AQ68" s="5"/>
      <c r="AR68" s="5"/>
      <c r="AS68" s="5">
        <v>0</v>
      </c>
      <c r="AT68" s="5"/>
      <c r="AU68" s="5"/>
      <c r="AV68" s="5"/>
      <c r="AW68" s="5"/>
      <c r="AX68" s="5"/>
      <c r="AY68" s="5"/>
      <c r="AZ68" s="5"/>
      <c r="BA68" s="5"/>
      <c r="BB68" s="5"/>
      <c r="BC68" s="5"/>
      <c r="BD68" s="5"/>
      <c r="BE68" s="5"/>
      <c r="BF68" s="5"/>
      <c r="BG68" s="1">
        <f>BH68+BI68+BJ68</f>
        <v>0</v>
      </c>
      <c r="BH68" s="5"/>
      <c r="BI68" s="5"/>
      <c r="BJ68" s="5"/>
      <c r="BK68" s="20"/>
      <c r="BL68" s="9"/>
      <c r="BM68" s="87"/>
      <c r="BN68" s="9"/>
      <c r="BO68" s="86"/>
      <c r="BP68" s="129"/>
      <c r="BQ68" s="86"/>
      <c r="BR68" s="135"/>
      <c r="BS68" s="135"/>
      <c r="BT68" s="135"/>
      <c r="BU68" s="55"/>
      <c r="BV68" s="55"/>
      <c r="BW68" s="55"/>
      <c r="BX68" s="55"/>
      <c r="BY68" s="55"/>
      <c r="BZ68" s="55"/>
      <c r="CA68" s="55"/>
      <c r="CB68" s="55"/>
      <c r="CC68" s="55"/>
      <c r="CD68" s="55"/>
      <c r="CE68" s="55"/>
      <c r="CF68" s="55"/>
      <c r="CG68" s="55"/>
      <c r="CH68" s="55"/>
      <c r="CI68" s="55"/>
      <c r="CJ68" s="55"/>
      <c r="CK68" s="55"/>
      <c r="CL68" s="55"/>
      <c r="CM68" s="55"/>
      <c r="CN68" s="55"/>
      <c r="CO68" s="55"/>
      <c r="CP68" s="55"/>
      <c r="CQ68" s="55"/>
    </row>
    <row r="69" spans="1:95" s="2" customFormat="1" hidden="1">
      <c r="A69" s="9" t="s">
        <v>243</v>
      </c>
      <c r="B69" s="84" t="s">
        <v>38</v>
      </c>
      <c r="C69" s="15">
        <f>D69+E69</f>
        <v>0</v>
      </c>
      <c r="D69" s="16"/>
      <c r="E69" s="18">
        <v>0</v>
      </c>
      <c r="F69" s="5">
        <v>0</v>
      </c>
      <c r="G69" s="58">
        <f>H69+I69+J69</f>
        <v>0</v>
      </c>
      <c r="H69" s="5"/>
      <c r="I69" s="5"/>
      <c r="J69" s="5"/>
      <c r="K69" s="18"/>
      <c r="L69" s="18"/>
      <c r="M69" s="58">
        <f>+N69+O69+P69</f>
        <v>0</v>
      </c>
      <c r="N69" s="5"/>
      <c r="O69" s="5"/>
      <c r="P69" s="18"/>
      <c r="Q69" s="5"/>
      <c r="R69" s="18"/>
      <c r="S69" s="5"/>
      <c r="T69" s="5"/>
      <c r="U69" s="58">
        <f>V69+W69+X69+Y69+Z69+AA69+AB69+AC69+AD69+AU69+AV69+AW69+AX69+AY69+AZ69+BA69+BB69+BC69+BD69+BE69+BF69</f>
        <v>0</v>
      </c>
      <c r="V69" s="5"/>
      <c r="W69" s="5"/>
      <c r="X69" s="5"/>
      <c r="Y69" s="5"/>
      <c r="Z69" s="5"/>
      <c r="AA69" s="5"/>
      <c r="AB69" s="5"/>
      <c r="AC69" s="5"/>
      <c r="AD69" s="5">
        <v>0</v>
      </c>
      <c r="AE69" s="5"/>
      <c r="AF69" s="5"/>
      <c r="AG69" s="5"/>
      <c r="AH69" s="5"/>
      <c r="AI69" s="5"/>
      <c r="AJ69" s="5"/>
      <c r="AK69" s="5"/>
      <c r="AL69" s="5"/>
      <c r="AM69" s="5"/>
      <c r="AN69" s="5"/>
      <c r="AO69" s="5"/>
      <c r="AP69" s="5"/>
      <c r="AQ69" s="5"/>
      <c r="AR69" s="5"/>
      <c r="AS69" s="5">
        <v>0</v>
      </c>
      <c r="AT69" s="5"/>
      <c r="AU69" s="5"/>
      <c r="AV69" s="5"/>
      <c r="AW69" s="5"/>
      <c r="AX69" s="5"/>
      <c r="AY69" s="5"/>
      <c r="AZ69" s="5"/>
      <c r="BA69" s="5"/>
      <c r="BB69" s="5"/>
      <c r="BC69" s="5"/>
      <c r="BD69" s="5"/>
      <c r="BE69" s="5"/>
      <c r="BF69" s="5"/>
      <c r="BG69" s="1">
        <f>BH69+BI69+BJ69</f>
        <v>0</v>
      </c>
      <c r="BH69" s="5"/>
      <c r="BI69" s="5"/>
      <c r="BJ69" s="5"/>
      <c r="BK69" s="20"/>
      <c r="BL69" s="9"/>
      <c r="BM69" s="87"/>
      <c r="BN69" s="9"/>
      <c r="BO69" s="86"/>
      <c r="BP69" s="129"/>
      <c r="BQ69" s="86"/>
      <c r="BR69" s="135"/>
      <c r="BS69" s="135"/>
      <c r="BT69" s="135"/>
      <c r="BU69" s="55"/>
      <c r="BV69" s="55"/>
      <c r="BW69" s="55"/>
      <c r="BX69" s="55"/>
      <c r="BY69" s="55"/>
      <c r="BZ69" s="55"/>
      <c r="CA69" s="55"/>
      <c r="CB69" s="55"/>
      <c r="CC69" s="55"/>
      <c r="CD69" s="55"/>
      <c r="CE69" s="55"/>
      <c r="CF69" s="55"/>
      <c r="CG69" s="55"/>
      <c r="CH69" s="55"/>
      <c r="CI69" s="55"/>
      <c r="CJ69" s="55"/>
      <c r="CK69" s="55"/>
      <c r="CL69" s="55"/>
      <c r="CM69" s="55"/>
      <c r="CN69" s="55"/>
      <c r="CO69" s="55"/>
      <c r="CP69" s="55"/>
      <c r="CQ69" s="55"/>
    </row>
    <row r="70" spans="1:95" s="2" customFormat="1" hidden="1">
      <c r="A70" s="9" t="s">
        <v>244</v>
      </c>
      <c r="B70" s="84" t="s">
        <v>39</v>
      </c>
      <c r="C70" s="15">
        <f>D70+E70</f>
        <v>0</v>
      </c>
      <c r="D70" s="16"/>
      <c r="E70" s="18">
        <v>0</v>
      </c>
      <c r="F70" s="18">
        <v>0</v>
      </c>
      <c r="G70" s="58">
        <f>H70+I70+J70</f>
        <v>0</v>
      </c>
      <c r="H70" s="18"/>
      <c r="I70" s="18"/>
      <c r="J70" s="18"/>
      <c r="K70" s="18"/>
      <c r="L70" s="18"/>
      <c r="M70" s="58">
        <f>+N70+O70+P70</f>
        <v>0</v>
      </c>
      <c r="N70" s="18"/>
      <c r="O70" s="18"/>
      <c r="P70" s="18"/>
      <c r="Q70" s="18"/>
      <c r="R70" s="18"/>
      <c r="S70" s="18"/>
      <c r="T70" s="18"/>
      <c r="U70" s="58">
        <f>V70+W70+X70+Y70+Z70+AA70+AB70+AC70+AD70+AU70+AV70+AW70+AX70+AY70+AZ70+BA70+BB70+BC70+BD70+BE70+BF70</f>
        <v>0</v>
      </c>
      <c r="V70" s="18"/>
      <c r="W70" s="18"/>
      <c r="X70" s="18"/>
      <c r="Y70" s="18"/>
      <c r="Z70" s="18"/>
      <c r="AA70" s="18"/>
      <c r="AB70" s="18"/>
      <c r="AC70" s="18"/>
      <c r="AD70" s="18">
        <v>0</v>
      </c>
      <c r="AE70" s="18"/>
      <c r="AF70" s="18"/>
      <c r="AG70" s="18"/>
      <c r="AH70" s="18"/>
      <c r="AI70" s="18"/>
      <c r="AJ70" s="18"/>
      <c r="AK70" s="18"/>
      <c r="AL70" s="18"/>
      <c r="AM70" s="18"/>
      <c r="AN70" s="18"/>
      <c r="AO70" s="18"/>
      <c r="AP70" s="18"/>
      <c r="AQ70" s="18"/>
      <c r="AR70" s="18"/>
      <c r="AS70" s="18">
        <v>0</v>
      </c>
      <c r="AT70" s="18"/>
      <c r="AU70" s="18"/>
      <c r="AV70" s="18"/>
      <c r="AW70" s="18"/>
      <c r="AX70" s="18"/>
      <c r="AY70" s="18"/>
      <c r="AZ70" s="18"/>
      <c r="BA70" s="18"/>
      <c r="BB70" s="18"/>
      <c r="BC70" s="18"/>
      <c r="BD70" s="18"/>
      <c r="BE70" s="18"/>
      <c r="BF70" s="18"/>
      <c r="BG70" s="1">
        <f>BH70+BI70+BJ70</f>
        <v>0</v>
      </c>
      <c r="BH70" s="18"/>
      <c r="BI70" s="18"/>
      <c r="BJ70" s="18"/>
      <c r="BK70" s="9"/>
      <c r="BL70" s="9"/>
      <c r="BM70" s="87"/>
      <c r="BN70" s="9"/>
      <c r="BO70" s="86"/>
      <c r="BP70" s="129"/>
      <c r="BQ70" s="86"/>
      <c r="BR70" s="135"/>
      <c r="BS70" s="135"/>
      <c r="BT70" s="135"/>
      <c r="BU70" s="55"/>
      <c r="BV70" s="55"/>
      <c r="BW70" s="55"/>
      <c r="BX70" s="55"/>
      <c r="BY70" s="55"/>
      <c r="BZ70" s="55"/>
      <c r="CA70" s="55"/>
      <c r="CB70" s="55"/>
      <c r="CC70" s="55"/>
      <c r="CD70" s="55"/>
      <c r="CE70" s="55"/>
      <c r="CF70" s="55"/>
      <c r="CG70" s="55"/>
      <c r="CH70" s="55"/>
      <c r="CI70" s="55"/>
      <c r="CJ70" s="55"/>
      <c r="CK70" s="55"/>
      <c r="CL70" s="55"/>
      <c r="CM70" s="55"/>
      <c r="CN70" s="55"/>
      <c r="CO70" s="55"/>
      <c r="CP70" s="55"/>
      <c r="CQ70" s="55"/>
    </row>
    <row r="71" spans="1:95" s="2" customFormat="1" hidden="1">
      <c r="A71" s="16" t="s">
        <v>245</v>
      </c>
      <c r="B71" s="84" t="s">
        <v>41</v>
      </c>
      <c r="C71" s="15"/>
      <c r="D71" s="15"/>
      <c r="E71" s="15"/>
      <c r="F71" s="15"/>
      <c r="G71" s="58"/>
      <c r="H71" s="15"/>
      <c r="I71" s="15"/>
      <c r="J71" s="15"/>
      <c r="K71" s="15"/>
      <c r="L71" s="15"/>
      <c r="M71" s="58"/>
      <c r="N71" s="15"/>
      <c r="O71" s="15"/>
      <c r="P71" s="15"/>
      <c r="Q71" s="15"/>
      <c r="R71" s="15"/>
      <c r="S71" s="15"/>
      <c r="T71" s="15"/>
      <c r="U71" s="58"/>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
      <c r="BH71" s="15"/>
      <c r="BI71" s="15"/>
      <c r="BJ71" s="15"/>
      <c r="BK71" s="15"/>
      <c r="BL71" s="9"/>
      <c r="BM71" s="87"/>
      <c r="BN71" s="16"/>
      <c r="BO71" s="86"/>
      <c r="BP71" s="129"/>
      <c r="BQ71" s="86"/>
      <c r="BR71" s="135"/>
      <c r="BS71" s="135"/>
      <c r="BT71" s="135"/>
      <c r="BU71" s="55"/>
      <c r="BV71" s="55"/>
      <c r="BW71" s="55"/>
      <c r="BX71" s="55"/>
      <c r="BY71" s="55"/>
      <c r="BZ71" s="55"/>
      <c r="CA71" s="55"/>
      <c r="CB71" s="55"/>
      <c r="CC71" s="55"/>
      <c r="CD71" s="55"/>
      <c r="CE71" s="55"/>
      <c r="CF71" s="55"/>
      <c r="CG71" s="55"/>
      <c r="CH71" s="55"/>
      <c r="CI71" s="55"/>
      <c r="CJ71" s="55"/>
      <c r="CK71" s="55"/>
      <c r="CL71" s="55"/>
      <c r="CM71" s="55"/>
      <c r="CN71" s="55"/>
      <c r="CO71" s="55"/>
      <c r="CP71" s="55"/>
      <c r="CQ71" s="55"/>
    </row>
    <row r="72" spans="1:95" s="2" customFormat="1" ht="37.5">
      <c r="A72" s="16" t="s">
        <v>226</v>
      </c>
      <c r="B72" s="28" t="s">
        <v>332</v>
      </c>
      <c r="C72" s="15">
        <f>D72+E72</f>
        <v>22.14</v>
      </c>
      <c r="D72" s="15">
        <f>D73+D75</f>
        <v>12.9</v>
      </c>
      <c r="E72" s="15">
        <f>E73+E75</f>
        <v>9.24</v>
      </c>
      <c r="F72" s="15">
        <f>F73+F75</f>
        <v>9.24</v>
      </c>
      <c r="G72" s="58">
        <f>H72+I72+J72</f>
        <v>0</v>
      </c>
      <c r="H72" s="15">
        <f>H73+H75</f>
        <v>0</v>
      </c>
      <c r="I72" s="15">
        <f>I73+I75</f>
        <v>0</v>
      </c>
      <c r="J72" s="15">
        <f>J73+J75</f>
        <v>0</v>
      </c>
      <c r="K72" s="15">
        <f>K73+K75</f>
        <v>4.7</v>
      </c>
      <c r="L72" s="15">
        <f>L73+L75</f>
        <v>4.54</v>
      </c>
      <c r="M72" s="58">
        <f>+N72+O72+P72</f>
        <v>0</v>
      </c>
      <c r="N72" s="15">
        <f t="shared" ref="N72:T72" si="40">N73+N75</f>
        <v>0</v>
      </c>
      <c r="O72" s="15">
        <f t="shared" si="40"/>
        <v>0</v>
      </c>
      <c r="P72" s="15">
        <f t="shared" si="40"/>
        <v>0</v>
      </c>
      <c r="Q72" s="15">
        <f t="shared" si="40"/>
        <v>0</v>
      </c>
      <c r="R72" s="15">
        <f t="shared" si="40"/>
        <v>0</v>
      </c>
      <c r="S72" s="15">
        <f t="shared" si="40"/>
        <v>0</v>
      </c>
      <c r="T72" s="15">
        <f t="shared" si="40"/>
        <v>0</v>
      </c>
      <c r="U72" s="58">
        <f>V72+W72+X72+Y72+Z72+AA72+AB72+AC72+AD72+AU72+AV72+AW72+AX72+AY72+AZ72+BA72+BB72+BC72+BD72+BE72+BF72</f>
        <v>0</v>
      </c>
      <c r="V72" s="15">
        <f t="shared" ref="V72:BF72" si="41">V73+V75</f>
        <v>0</v>
      </c>
      <c r="W72" s="15">
        <f t="shared" si="41"/>
        <v>0</v>
      </c>
      <c r="X72" s="15">
        <f t="shared" si="41"/>
        <v>0</v>
      </c>
      <c r="Y72" s="15">
        <f t="shared" si="41"/>
        <v>0</v>
      </c>
      <c r="Z72" s="15">
        <f t="shared" si="41"/>
        <v>0</v>
      </c>
      <c r="AA72" s="15">
        <f t="shared" si="41"/>
        <v>0</v>
      </c>
      <c r="AB72" s="15">
        <f t="shared" si="41"/>
        <v>0</v>
      </c>
      <c r="AC72" s="15">
        <f t="shared" si="41"/>
        <v>0</v>
      </c>
      <c r="AD72" s="15">
        <f t="shared" si="41"/>
        <v>0</v>
      </c>
      <c r="AE72" s="15">
        <f t="shared" si="41"/>
        <v>0</v>
      </c>
      <c r="AF72" s="15">
        <f t="shared" si="41"/>
        <v>0</v>
      </c>
      <c r="AG72" s="15">
        <f t="shared" si="41"/>
        <v>0</v>
      </c>
      <c r="AH72" s="15">
        <f t="shared" si="41"/>
        <v>0</v>
      </c>
      <c r="AI72" s="15">
        <f t="shared" si="41"/>
        <v>0</v>
      </c>
      <c r="AJ72" s="15">
        <f t="shared" si="41"/>
        <v>0</v>
      </c>
      <c r="AK72" s="15">
        <f t="shared" si="41"/>
        <v>0</v>
      </c>
      <c r="AL72" s="15">
        <f t="shared" si="41"/>
        <v>0</v>
      </c>
      <c r="AM72" s="15">
        <f t="shared" si="41"/>
        <v>0</v>
      </c>
      <c r="AN72" s="15">
        <f t="shared" si="41"/>
        <v>0</v>
      </c>
      <c r="AO72" s="15">
        <f t="shared" si="41"/>
        <v>0</v>
      </c>
      <c r="AP72" s="15">
        <f t="shared" si="41"/>
        <v>0</v>
      </c>
      <c r="AQ72" s="15">
        <f t="shared" si="41"/>
        <v>0</v>
      </c>
      <c r="AR72" s="15">
        <f t="shared" si="41"/>
        <v>0</v>
      </c>
      <c r="AS72" s="15">
        <f t="shared" si="41"/>
        <v>0</v>
      </c>
      <c r="AT72" s="15">
        <f t="shared" si="41"/>
        <v>0</v>
      </c>
      <c r="AU72" s="15">
        <f t="shared" si="41"/>
        <v>0</v>
      </c>
      <c r="AV72" s="15">
        <f t="shared" si="41"/>
        <v>0</v>
      </c>
      <c r="AW72" s="15">
        <f t="shared" si="41"/>
        <v>0</v>
      </c>
      <c r="AX72" s="15">
        <f t="shared" si="41"/>
        <v>0</v>
      </c>
      <c r="AY72" s="15">
        <f t="shared" si="41"/>
        <v>0</v>
      </c>
      <c r="AZ72" s="15">
        <f t="shared" si="41"/>
        <v>0</v>
      </c>
      <c r="BA72" s="15">
        <f t="shared" si="41"/>
        <v>0</v>
      </c>
      <c r="BB72" s="15">
        <f t="shared" si="41"/>
        <v>0</v>
      </c>
      <c r="BC72" s="15">
        <f t="shared" si="41"/>
        <v>0</v>
      </c>
      <c r="BD72" s="15">
        <f t="shared" si="41"/>
        <v>0</v>
      </c>
      <c r="BE72" s="15">
        <f t="shared" si="41"/>
        <v>0</v>
      </c>
      <c r="BF72" s="15">
        <f t="shared" si="41"/>
        <v>0</v>
      </c>
      <c r="BG72" s="1">
        <f>BH72+BI72+BJ72</f>
        <v>0</v>
      </c>
      <c r="BH72" s="15">
        <f>BH73+BH75</f>
        <v>0</v>
      </c>
      <c r="BI72" s="15">
        <f>BI73+BI75</f>
        <v>0</v>
      </c>
      <c r="BJ72" s="15">
        <f>BJ73+BJ75</f>
        <v>0</v>
      </c>
      <c r="BK72" s="9"/>
      <c r="BL72" s="9"/>
      <c r="BM72" s="87"/>
      <c r="BN72" s="16"/>
      <c r="BO72" s="130"/>
      <c r="BP72" s="130"/>
      <c r="BQ72" s="130"/>
      <c r="BR72" s="210"/>
      <c r="BS72" s="210"/>
      <c r="BT72" s="210"/>
    </row>
    <row r="73" spans="1:95" s="2" customFormat="1">
      <c r="A73" s="16" t="s">
        <v>155</v>
      </c>
      <c r="B73" s="28" t="s">
        <v>10</v>
      </c>
      <c r="C73" s="15">
        <f>D73+E73</f>
        <v>0</v>
      </c>
      <c r="D73" s="15">
        <f>D74</f>
        <v>0</v>
      </c>
      <c r="E73" s="15">
        <f>E74</f>
        <v>0</v>
      </c>
      <c r="F73" s="15">
        <f>F74</f>
        <v>0</v>
      </c>
      <c r="G73" s="58">
        <f>H73+I73+J73</f>
        <v>0</v>
      </c>
      <c r="H73" s="15">
        <f>H74</f>
        <v>0</v>
      </c>
      <c r="I73" s="15">
        <f>I74</f>
        <v>0</v>
      </c>
      <c r="J73" s="15">
        <f>J74</f>
        <v>0</v>
      </c>
      <c r="K73" s="15">
        <f>K74</f>
        <v>0</v>
      </c>
      <c r="L73" s="15">
        <f>L74</f>
        <v>0</v>
      </c>
      <c r="M73" s="58">
        <f>+N73+O73+P73</f>
        <v>0</v>
      </c>
      <c r="N73" s="15">
        <f t="shared" ref="N73:T73" si="42">N74</f>
        <v>0</v>
      </c>
      <c r="O73" s="15">
        <f t="shared" si="42"/>
        <v>0</v>
      </c>
      <c r="P73" s="15">
        <f t="shared" si="42"/>
        <v>0</v>
      </c>
      <c r="Q73" s="15">
        <f t="shared" si="42"/>
        <v>0</v>
      </c>
      <c r="R73" s="15">
        <f t="shared" si="42"/>
        <v>0</v>
      </c>
      <c r="S73" s="15">
        <f t="shared" si="42"/>
        <v>0</v>
      </c>
      <c r="T73" s="15">
        <f t="shared" si="42"/>
        <v>0</v>
      </c>
      <c r="U73" s="58">
        <f>V73+W73+X73+Y73+Z73+AA73+AB73+AC73+AD73+AU73+AV73+AW73+AX73+AY73+AZ73+BA73+BB73+BC73+BD73+BE73+BF73</f>
        <v>0</v>
      </c>
      <c r="V73" s="15">
        <f t="shared" ref="V73:BF73" si="43">V74</f>
        <v>0</v>
      </c>
      <c r="W73" s="15">
        <f t="shared" si="43"/>
        <v>0</v>
      </c>
      <c r="X73" s="15">
        <f t="shared" si="43"/>
        <v>0</v>
      </c>
      <c r="Y73" s="15">
        <f t="shared" si="43"/>
        <v>0</v>
      </c>
      <c r="Z73" s="15">
        <f t="shared" si="43"/>
        <v>0</v>
      </c>
      <c r="AA73" s="15">
        <f t="shared" si="43"/>
        <v>0</v>
      </c>
      <c r="AB73" s="15">
        <f t="shared" si="43"/>
        <v>0</v>
      </c>
      <c r="AC73" s="15">
        <f t="shared" si="43"/>
        <v>0</v>
      </c>
      <c r="AD73" s="15">
        <f t="shared" si="43"/>
        <v>0</v>
      </c>
      <c r="AE73" s="15">
        <f t="shared" si="43"/>
        <v>0</v>
      </c>
      <c r="AF73" s="15">
        <f t="shared" si="43"/>
        <v>0</v>
      </c>
      <c r="AG73" s="15">
        <f t="shared" si="43"/>
        <v>0</v>
      </c>
      <c r="AH73" s="15">
        <f t="shared" si="43"/>
        <v>0</v>
      </c>
      <c r="AI73" s="15">
        <f t="shared" si="43"/>
        <v>0</v>
      </c>
      <c r="AJ73" s="15">
        <f t="shared" si="43"/>
        <v>0</v>
      </c>
      <c r="AK73" s="15">
        <f t="shared" si="43"/>
        <v>0</v>
      </c>
      <c r="AL73" s="15">
        <f t="shared" si="43"/>
        <v>0</v>
      </c>
      <c r="AM73" s="15">
        <f t="shared" si="43"/>
        <v>0</v>
      </c>
      <c r="AN73" s="15">
        <f t="shared" si="43"/>
        <v>0</v>
      </c>
      <c r="AO73" s="15">
        <f t="shared" si="43"/>
        <v>0</v>
      </c>
      <c r="AP73" s="15">
        <f t="shared" si="43"/>
        <v>0</v>
      </c>
      <c r="AQ73" s="15">
        <f t="shared" si="43"/>
        <v>0</v>
      </c>
      <c r="AR73" s="15">
        <f t="shared" si="43"/>
        <v>0</v>
      </c>
      <c r="AS73" s="15">
        <f t="shared" si="43"/>
        <v>0</v>
      </c>
      <c r="AT73" s="15">
        <f t="shared" si="43"/>
        <v>0</v>
      </c>
      <c r="AU73" s="15">
        <f t="shared" si="43"/>
        <v>0</v>
      </c>
      <c r="AV73" s="15">
        <f t="shared" si="43"/>
        <v>0</v>
      </c>
      <c r="AW73" s="15">
        <f t="shared" si="43"/>
        <v>0</v>
      </c>
      <c r="AX73" s="15">
        <f t="shared" si="43"/>
        <v>0</v>
      </c>
      <c r="AY73" s="15">
        <f t="shared" si="43"/>
        <v>0</v>
      </c>
      <c r="AZ73" s="15">
        <f t="shared" si="43"/>
        <v>0</v>
      </c>
      <c r="BA73" s="15">
        <f t="shared" si="43"/>
        <v>0</v>
      </c>
      <c r="BB73" s="15">
        <f t="shared" si="43"/>
        <v>0</v>
      </c>
      <c r="BC73" s="15">
        <f t="shared" si="43"/>
        <v>0</v>
      </c>
      <c r="BD73" s="15">
        <f t="shared" si="43"/>
        <v>0</v>
      </c>
      <c r="BE73" s="15">
        <f t="shared" si="43"/>
        <v>0</v>
      </c>
      <c r="BF73" s="15">
        <f t="shared" si="43"/>
        <v>0</v>
      </c>
      <c r="BG73" s="1">
        <f>BH73+BI73+BJ73</f>
        <v>0</v>
      </c>
      <c r="BH73" s="15">
        <f>BH74</f>
        <v>0</v>
      </c>
      <c r="BI73" s="15">
        <f>BI74</f>
        <v>0</v>
      </c>
      <c r="BJ73" s="15">
        <f>BJ74</f>
        <v>0</v>
      </c>
      <c r="BK73" s="9"/>
      <c r="BL73" s="9"/>
      <c r="BM73" s="87"/>
      <c r="BN73" s="16"/>
      <c r="BO73" s="130"/>
      <c r="BP73" s="130"/>
      <c r="BQ73" s="130"/>
      <c r="BR73" s="210"/>
      <c r="BS73" s="210"/>
      <c r="BT73" s="210"/>
    </row>
    <row r="74" spans="1:95" s="2" customFormat="1" hidden="1">
      <c r="A74" s="16" t="s">
        <v>227</v>
      </c>
      <c r="B74" s="23" t="s">
        <v>16</v>
      </c>
      <c r="C74" s="15"/>
      <c r="D74" s="15"/>
      <c r="E74" s="15"/>
      <c r="F74" s="15"/>
      <c r="G74" s="58"/>
      <c r="H74" s="15"/>
      <c r="I74" s="15"/>
      <c r="J74" s="15"/>
      <c r="K74" s="15"/>
      <c r="L74" s="15"/>
      <c r="M74" s="58"/>
      <c r="N74" s="15"/>
      <c r="O74" s="15"/>
      <c r="P74" s="15"/>
      <c r="Q74" s="15"/>
      <c r="R74" s="15"/>
      <c r="S74" s="15"/>
      <c r="T74" s="15"/>
      <c r="U74" s="58"/>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
      <c r="BH74" s="15"/>
      <c r="BI74" s="15"/>
      <c r="BJ74" s="15"/>
      <c r="BK74" s="15"/>
      <c r="BL74" s="15"/>
      <c r="BM74" s="87"/>
      <c r="BN74" s="16"/>
      <c r="BO74" s="129"/>
      <c r="BP74" s="129"/>
      <c r="BQ74" s="129"/>
      <c r="BR74" s="135"/>
      <c r="BS74" s="135"/>
      <c r="BT74" s="135"/>
      <c r="BU74" s="55"/>
      <c r="BV74" s="55"/>
      <c r="BW74" s="55"/>
      <c r="BX74" s="55"/>
      <c r="BY74" s="55"/>
      <c r="BZ74" s="55"/>
      <c r="CA74" s="55"/>
      <c r="CB74" s="55"/>
      <c r="CC74" s="55"/>
      <c r="CD74" s="55"/>
      <c r="CE74" s="55"/>
      <c r="CF74" s="55"/>
      <c r="CG74" s="55"/>
      <c r="CH74" s="55"/>
      <c r="CI74" s="55"/>
      <c r="CJ74" s="55"/>
      <c r="CK74" s="55"/>
      <c r="CL74" s="55"/>
      <c r="CM74" s="55"/>
      <c r="CN74" s="55"/>
      <c r="CO74" s="55"/>
      <c r="CP74" s="55"/>
      <c r="CQ74" s="55"/>
    </row>
    <row r="75" spans="1:95" s="3" customFormat="1">
      <c r="A75" s="16" t="s">
        <v>156</v>
      </c>
      <c r="B75" s="14" t="s">
        <v>11</v>
      </c>
      <c r="C75" s="15">
        <f t="shared" ref="C75:C84" si="44">D75+E75</f>
        <v>22.14</v>
      </c>
      <c r="D75" s="18">
        <f>D76+D83+D85+D86+D90</f>
        <v>12.9</v>
      </c>
      <c r="E75" s="18">
        <f>E76+E83+E85+E86+E90</f>
        <v>9.24</v>
      </c>
      <c r="F75" s="18">
        <f>F76+F83+F85+F86+F90</f>
        <v>9.24</v>
      </c>
      <c r="G75" s="58">
        <f t="shared" ref="G75:G84" si="45">H75+I75+J75</f>
        <v>0</v>
      </c>
      <c r="H75" s="18">
        <f>H76+H83+H85+H86+H90</f>
        <v>0</v>
      </c>
      <c r="I75" s="18">
        <f>I76+I83+I85+I86+I90</f>
        <v>0</v>
      </c>
      <c r="J75" s="18">
        <f>J76+J83+J85+J86+J90</f>
        <v>0</v>
      </c>
      <c r="K75" s="18">
        <f>K76+K83+K85+K86+K90</f>
        <v>4.7</v>
      </c>
      <c r="L75" s="18">
        <f>L76+L83+L85+L86+L90</f>
        <v>4.54</v>
      </c>
      <c r="M75" s="58">
        <f t="shared" ref="M75:M84" si="46">+N75+O75+P75</f>
        <v>0</v>
      </c>
      <c r="N75" s="18">
        <f t="shared" ref="N75:T75" si="47">N76+N83+N85+N86+N90</f>
        <v>0</v>
      </c>
      <c r="O75" s="18">
        <f t="shared" si="47"/>
        <v>0</v>
      </c>
      <c r="P75" s="18">
        <f t="shared" si="47"/>
        <v>0</v>
      </c>
      <c r="Q75" s="18">
        <f t="shared" si="47"/>
        <v>0</v>
      </c>
      <c r="R75" s="18">
        <f t="shared" si="47"/>
        <v>0</v>
      </c>
      <c r="S75" s="18">
        <f t="shared" si="47"/>
        <v>0</v>
      </c>
      <c r="T75" s="18">
        <f t="shared" si="47"/>
        <v>0</v>
      </c>
      <c r="U75" s="58">
        <f t="shared" ref="U75:U84" si="48">V75+W75+X75+Y75+Z75+AA75+AB75+AC75+AD75+AU75+AV75+AW75+AX75+AY75+AZ75+BA75+BB75+BC75+BD75+BE75+BF75</f>
        <v>0</v>
      </c>
      <c r="V75" s="18">
        <f t="shared" ref="V75:BF75" si="49">V76+V83+V85+V86+V90</f>
        <v>0</v>
      </c>
      <c r="W75" s="18">
        <f t="shared" si="49"/>
        <v>0</v>
      </c>
      <c r="X75" s="18">
        <f t="shared" si="49"/>
        <v>0</v>
      </c>
      <c r="Y75" s="18">
        <f t="shared" si="49"/>
        <v>0</v>
      </c>
      <c r="Z75" s="18">
        <f t="shared" si="49"/>
        <v>0</v>
      </c>
      <c r="AA75" s="18">
        <f t="shared" si="49"/>
        <v>0</v>
      </c>
      <c r="AB75" s="18">
        <f t="shared" si="49"/>
        <v>0</v>
      </c>
      <c r="AC75" s="18">
        <f t="shared" si="49"/>
        <v>0</v>
      </c>
      <c r="AD75" s="18">
        <f t="shared" si="49"/>
        <v>0</v>
      </c>
      <c r="AE75" s="18">
        <f t="shared" si="49"/>
        <v>0</v>
      </c>
      <c r="AF75" s="18">
        <f t="shared" si="49"/>
        <v>0</v>
      </c>
      <c r="AG75" s="18">
        <f t="shared" si="49"/>
        <v>0</v>
      </c>
      <c r="AH75" s="18">
        <f t="shared" si="49"/>
        <v>0</v>
      </c>
      <c r="AI75" s="18">
        <f t="shared" si="49"/>
        <v>0</v>
      </c>
      <c r="AJ75" s="18">
        <f t="shared" si="49"/>
        <v>0</v>
      </c>
      <c r="AK75" s="18">
        <f t="shared" si="49"/>
        <v>0</v>
      </c>
      <c r="AL75" s="18">
        <f t="shared" si="49"/>
        <v>0</v>
      </c>
      <c r="AM75" s="18">
        <f t="shared" si="49"/>
        <v>0</v>
      </c>
      <c r="AN75" s="18">
        <f t="shared" si="49"/>
        <v>0</v>
      </c>
      <c r="AO75" s="18">
        <f t="shared" si="49"/>
        <v>0</v>
      </c>
      <c r="AP75" s="18">
        <f t="shared" si="49"/>
        <v>0</v>
      </c>
      <c r="AQ75" s="18">
        <f t="shared" si="49"/>
        <v>0</v>
      </c>
      <c r="AR75" s="18">
        <f t="shared" si="49"/>
        <v>0</v>
      </c>
      <c r="AS75" s="18">
        <f t="shared" si="49"/>
        <v>0</v>
      </c>
      <c r="AT75" s="18">
        <f t="shared" si="49"/>
        <v>0</v>
      </c>
      <c r="AU75" s="18">
        <f t="shared" si="49"/>
        <v>0</v>
      </c>
      <c r="AV75" s="18">
        <f t="shared" si="49"/>
        <v>0</v>
      </c>
      <c r="AW75" s="18">
        <f t="shared" si="49"/>
        <v>0</v>
      </c>
      <c r="AX75" s="18">
        <f t="shared" si="49"/>
        <v>0</v>
      </c>
      <c r="AY75" s="18">
        <f t="shared" si="49"/>
        <v>0</v>
      </c>
      <c r="AZ75" s="18">
        <f t="shared" si="49"/>
        <v>0</v>
      </c>
      <c r="BA75" s="18">
        <f t="shared" si="49"/>
        <v>0</v>
      </c>
      <c r="BB75" s="18">
        <f t="shared" si="49"/>
        <v>0</v>
      </c>
      <c r="BC75" s="18">
        <f t="shared" si="49"/>
        <v>0</v>
      </c>
      <c r="BD75" s="18">
        <f t="shared" si="49"/>
        <v>0</v>
      </c>
      <c r="BE75" s="18">
        <f t="shared" si="49"/>
        <v>0</v>
      </c>
      <c r="BF75" s="18">
        <f t="shared" si="49"/>
        <v>0</v>
      </c>
      <c r="BG75" s="1">
        <f t="shared" ref="BG75:BG84" si="50">BH75+BI75+BJ75</f>
        <v>0</v>
      </c>
      <c r="BH75" s="18">
        <f>BH76+BH83+BH85+BH86+BH90</f>
        <v>0</v>
      </c>
      <c r="BI75" s="18">
        <f>BI76+BI83+BI85+BI86+BI90</f>
        <v>0</v>
      </c>
      <c r="BJ75" s="18">
        <f>BJ76+BJ83+BJ85+BJ86+BJ90</f>
        <v>0</v>
      </c>
      <c r="BK75" s="9"/>
      <c r="BL75" s="9"/>
      <c r="BM75" s="93"/>
      <c r="BN75" s="16"/>
      <c r="BO75" s="93"/>
      <c r="BP75" s="171"/>
      <c r="BQ75" s="93"/>
      <c r="BR75" s="211"/>
      <c r="BS75" s="211"/>
      <c r="BT75" s="211"/>
    </row>
    <row r="76" spans="1:95" s="2" customFormat="1" ht="37.5">
      <c r="A76" s="16" t="s">
        <v>228</v>
      </c>
      <c r="B76" s="23" t="s">
        <v>198</v>
      </c>
      <c r="C76" s="15">
        <f t="shared" si="44"/>
        <v>6.74</v>
      </c>
      <c r="D76" s="15">
        <v>0</v>
      </c>
      <c r="E76" s="15">
        <f>SUM(E77:E82)</f>
        <v>6.74</v>
      </c>
      <c r="F76" s="15">
        <f>SUM(F77:F82)</f>
        <v>6.74</v>
      </c>
      <c r="G76" s="58">
        <f t="shared" si="45"/>
        <v>0</v>
      </c>
      <c r="H76" s="15">
        <f>SUM(H77:H82)</f>
        <v>0</v>
      </c>
      <c r="I76" s="15">
        <f>SUM(I77:I82)</f>
        <v>0</v>
      </c>
      <c r="J76" s="15">
        <f>SUM(J77:J82)</f>
        <v>0</v>
      </c>
      <c r="K76" s="15">
        <f>SUM(K77:K82)</f>
        <v>3.2</v>
      </c>
      <c r="L76" s="15">
        <f>SUM(L77:L82)</f>
        <v>3.54</v>
      </c>
      <c r="M76" s="58">
        <f t="shared" si="46"/>
        <v>0</v>
      </c>
      <c r="N76" s="15">
        <f t="shared" ref="N76:T76" si="51">SUM(N77:N82)</f>
        <v>0</v>
      </c>
      <c r="O76" s="15">
        <f t="shared" si="51"/>
        <v>0</v>
      </c>
      <c r="P76" s="15">
        <f t="shared" si="51"/>
        <v>0</v>
      </c>
      <c r="Q76" s="15">
        <f t="shared" si="51"/>
        <v>0</v>
      </c>
      <c r="R76" s="15">
        <f t="shared" si="51"/>
        <v>0</v>
      </c>
      <c r="S76" s="15">
        <f t="shared" si="51"/>
        <v>0</v>
      </c>
      <c r="T76" s="15">
        <f t="shared" si="51"/>
        <v>0</v>
      </c>
      <c r="U76" s="58">
        <f t="shared" si="48"/>
        <v>0</v>
      </c>
      <c r="V76" s="15">
        <f t="shared" ref="V76:BF76" si="52">SUM(V77:V82)</f>
        <v>0</v>
      </c>
      <c r="W76" s="15">
        <f t="shared" si="52"/>
        <v>0</v>
      </c>
      <c r="X76" s="15">
        <f t="shared" si="52"/>
        <v>0</v>
      </c>
      <c r="Y76" s="15">
        <f t="shared" si="52"/>
        <v>0</v>
      </c>
      <c r="Z76" s="15">
        <f t="shared" si="52"/>
        <v>0</v>
      </c>
      <c r="AA76" s="15">
        <f t="shared" si="52"/>
        <v>0</v>
      </c>
      <c r="AB76" s="15">
        <f t="shared" si="52"/>
        <v>0</v>
      </c>
      <c r="AC76" s="15">
        <f t="shared" si="52"/>
        <v>0</v>
      </c>
      <c r="AD76" s="15">
        <f t="shared" si="52"/>
        <v>0</v>
      </c>
      <c r="AE76" s="15">
        <f t="shared" si="52"/>
        <v>0</v>
      </c>
      <c r="AF76" s="15">
        <f t="shared" si="52"/>
        <v>0</v>
      </c>
      <c r="AG76" s="15">
        <f t="shared" si="52"/>
        <v>0</v>
      </c>
      <c r="AH76" s="15">
        <f t="shared" si="52"/>
        <v>0</v>
      </c>
      <c r="AI76" s="15">
        <f t="shared" si="52"/>
        <v>0</v>
      </c>
      <c r="AJ76" s="15">
        <f t="shared" si="52"/>
        <v>0</v>
      </c>
      <c r="AK76" s="15">
        <f t="shared" si="52"/>
        <v>0</v>
      </c>
      <c r="AL76" s="15">
        <f t="shared" si="52"/>
        <v>0</v>
      </c>
      <c r="AM76" s="15">
        <f t="shared" si="52"/>
        <v>0</v>
      </c>
      <c r="AN76" s="15">
        <f t="shared" si="52"/>
        <v>0</v>
      </c>
      <c r="AO76" s="15">
        <f t="shared" si="52"/>
        <v>0</v>
      </c>
      <c r="AP76" s="15">
        <f t="shared" si="52"/>
        <v>0</v>
      </c>
      <c r="AQ76" s="15">
        <f t="shared" si="52"/>
        <v>0</v>
      </c>
      <c r="AR76" s="15">
        <f t="shared" si="52"/>
        <v>0</v>
      </c>
      <c r="AS76" s="15">
        <f t="shared" si="52"/>
        <v>0</v>
      </c>
      <c r="AT76" s="15">
        <f t="shared" si="52"/>
        <v>0</v>
      </c>
      <c r="AU76" s="15">
        <f t="shared" si="52"/>
        <v>0</v>
      </c>
      <c r="AV76" s="15">
        <f t="shared" si="52"/>
        <v>0</v>
      </c>
      <c r="AW76" s="15">
        <f t="shared" si="52"/>
        <v>0</v>
      </c>
      <c r="AX76" s="15">
        <f t="shared" si="52"/>
        <v>0</v>
      </c>
      <c r="AY76" s="15">
        <f t="shared" si="52"/>
        <v>0</v>
      </c>
      <c r="AZ76" s="15">
        <f t="shared" si="52"/>
        <v>0</v>
      </c>
      <c r="BA76" s="15">
        <f t="shared" si="52"/>
        <v>0</v>
      </c>
      <c r="BB76" s="15">
        <f t="shared" si="52"/>
        <v>0</v>
      </c>
      <c r="BC76" s="15">
        <f t="shared" si="52"/>
        <v>0</v>
      </c>
      <c r="BD76" s="15">
        <f t="shared" si="52"/>
        <v>0</v>
      </c>
      <c r="BE76" s="15">
        <f t="shared" si="52"/>
        <v>0</v>
      </c>
      <c r="BF76" s="15">
        <f t="shared" si="52"/>
        <v>0</v>
      </c>
      <c r="BG76" s="1">
        <f t="shared" si="50"/>
        <v>0</v>
      </c>
      <c r="BH76" s="15">
        <f>SUM(BH77:BH82)</f>
        <v>0</v>
      </c>
      <c r="BI76" s="15">
        <f>SUM(BI77:BI82)</f>
        <v>0</v>
      </c>
      <c r="BJ76" s="15">
        <f>SUM(BJ77:BJ82)</f>
        <v>0</v>
      </c>
      <c r="BK76" s="9"/>
      <c r="BL76" s="9"/>
      <c r="BM76" s="87"/>
      <c r="BN76" s="16"/>
      <c r="BO76" s="86"/>
      <c r="BP76" s="129"/>
      <c r="BQ76" s="86"/>
      <c r="BR76" s="135"/>
      <c r="BS76" s="135"/>
      <c r="BT76" s="135"/>
      <c r="BU76" s="55"/>
      <c r="BV76" s="55"/>
      <c r="BW76" s="55"/>
      <c r="BX76" s="55"/>
      <c r="BY76" s="55"/>
      <c r="BZ76" s="55"/>
      <c r="CA76" s="55"/>
      <c r="CB76" s="55"/>
      <c r="CC76" s="55"/>
      <c r="CD76" s="55"/>
      <c r="CE76" s="55"/>
      <c r="CF76" s="55"/>
      <c r="CG76" s="55"/>
      <c r="CH76" s="55"/>
      <c r="CI76" s="55"/>
      <c r="CJ76" s="55"/>
      <c r="CK76" s="55"/>
      <c r="CL76" s="55"/>
      <c r="CM76" s="55"/>
      <c r="CN76" s="55"/>
      <c r="CO76" s="55"/>
      <c r="CP76" s="55"/>
      <c r="CQ76" s="55"/>
    </row>
    <row r="77" spans="1:95" s="81" customFormat="1" ht="66" customHeight="1">
      <c r="A77" s="61">
        <v>1</v>
      </c>
      <c r="B77" s="64" t="s">
        <v>328</v>
      </c>
      <c r="C77" s="58">
        <f t="shared" si="44"/>
        <v>2</v>
      </c>
      <c r="D77" s="63"/>
      <c r="E77" s="58">
        <f t="shared" ref="E77:E82" si="53">F77+U77+BG77</f>
        <v>2</v>
      </c>
      <c r="F77" s="58">
        <f t="shared" ref="F77:F82" si="54">G77+K77+L77+M77+R77+S77+T77</f>
        <v>2</v>
      </c>
      <c r="G77" s="58">
        <f t="shared" si="45"/>
        <v>0</v>
      </c>
      <c r="H77" s="59"/>
      <c r="I77" s="58"/>
      <c r="J77" s="58"/>
      <c r="K77" s="59">
        <v>1</v>
      </c>
      <c r="L77" s="59">
        <v>1</v>
      </c>
      <c r="M77" s="58">
        <f t="shared" si="46"/>
        <v>0</v>
      </c>
      <c r="N77" s="59"/>
      <c r="O77" s="58"/>
      <c r="P77" s="59"/>
      <c r="Q77" s="58"/>
      <c r="R77" s="58"/>
      <c r="S77" s="58"/>
      <c r="T77" s="58"/>
      <c r="U77" s="58">
        <f t="shared" si="48"/>
        <v>0</v>
      </c>
      <c r="V77" s="58"/>
      <c r="W77" s="58"/>
      <c r="X77" s="58"/>
      <c r="Y77" s="58"/>
      <c r="Z77" s="58"/>
      <c r="AA77" s="58"/>
      <c r="AB77" s="58"/>
      <c r="AC77" s="58"/>
      <c r="AD77" s="58">
        <f t="shared" ref="AD77:AD82" si="55">SUM(AE77:AT77)</f>
        <v>0</v>
      </c>
      <c r="AE77" s="59"/>
      <c r="AF77" s="59"/>
      <c r="AG77" s="58"/>
      <c r="AH77" s="58"/>
      <c r="AI77" s="58"/>
      <c r="AJ77" s="58"/>
      <c r="AK77" s="58"/>
      <c r="AL77" s="58"/>
      <c r="AM77" s="58"/>
      <c r="AN77" s="58"/>
      <c r="AO77" s="58"/>
      <c r="AP77" s="58"/>
      <c r="AQ77" s="58"/>
      <c r="AR77" s="58"/>
      <c r="AS77" s="58">
        <v>0</v>
      </c>
      <c r="AT77" s="58"/>
      <c r="AU77" s="58"/>
      <c r="AV77" s="58"/>
      <c r="AW77" s="58"/>
      <c r="AX77" s="58"/>
      <c r="AY77" s="58"/>
      <c r="AZ77" s="58"/>
      <c r="BA77" s="58"/>
      <c r="BB77" s="58"/>
      <c r="BC77" s="58"/>
      <c r="BD77" s="59"/>
      <c r="BE77" s="58"/>
      <c r="BF77" s="58"/>
      <c r="BG77" s="58">
        <f t="shared" si="50"/>
        <v>0</v>
      </c>
      <c r="BH77" s="58"/>
      <c r="BI77" s="59"/>
      <c r="BJ77" s="58"/>
      <c r="BK77" s="61" t="s">
        <v>130</v>
      </c>
      <c r="BL77" s="79" t="s">
        <v>131</v>
      </c>
      <c r="BM77" s="61" t="s">
        <v>199</v>
      </c>
      <c r="BN77" s="61" t="s">
        <v>112</v>
      </c>
      <c r="BO77" s="90"/>
      <c r="BP77" s="79" t="s">
        <v>361</v>
      </c>
      <c r="BQ77" s="63" t="s">
        <v>467</v>
      </c>
      <c r="BR77" s="136" t="s">
        <v>499</v>
      </c>
      <c r="BS77" s="136"/>
      <c r="BT77" s="136"/>
    </row>
    <row r="78" spans="1:95" s="81" customFormat="1" ht="70.900000000000006" customHeight="1">
      <c r="A78" s="61">
        <v>2</v>
      </c>
      <c r="B78" s="64" t="s">
        <v>328</v>
      </c>
      <c r="C78" s="58">
        <f t="shared" si="44"/>
        <v>2</v>
      </c>
      <c r="D78" s="63"/>
      <c r="E78" s="58">
        <f t="shared" si="53"/>
        <v>2</v>
      </c>
      <c r="F78" s="58">
        <f t="shared" si="54"/>
        <v>2</v>
      </c>
      <c r="G78" s="58">
        <f t="shared" si="45"/>
        <v>0</v>
      </c>
      <c r="H78" s="59"/>
      <c r="I78" s="58"/>
      <c r="J78" s="58"/>
      <c r="K78" s="59">
        <v>1</v>
      </c>
      <c r="L78" s="59">
        <v>1</v>
      </c>
      <c r="M78" s="58">
        <f t="shared" si="46"/>
        <v>0</v>
      </c>
      <c r="N78" s="59"/>
      <c r="O78" s="58"/>
      <c r="P78" s="59"/>
      <c r="Q78" s="58"/>
      <c r="R78" s="58"/>
      <c r="S78" s="58"/>
      <c r="T78" s="58"/>
      <c r="U78" s="58">
        <f t="shared" si="48"/>
        <v>0</v>
      </c>
      <c r="V78" s="58"/>
      <c r="W78" s="58"/>
      <c r="X78" s="58"/>
      <c r="Y78" s="58"/>
      <c r="Z78" s="58"/>
      <c r="AA78" s="58"/>
      <c r="AB78" s="58"/>
      <c r="AC78" s="58"/>
      <c r="AD78" s="58">
        <f t="shared" si="55"/>
        <v>0</v>
      </c>
      <c r="AE78" s="59"/>
      <c r="AF78" s="59"/>
      <c r="AG78" s="58"/>
      <c r="AH78" s="58"/>
      <c r="AI78" s="58"/>
      <c r="AJ78" s="58"/>
      <c r="AK78" s="58"/>
      <c r="AL78" s="58"/>
      <c r="AM78" s="58"/>
      <c r="AN78" s="58"/>
      <c r="AO78" s="58"/>
      <c r="AP78" s="58"/>
      <c r="AQ78" s="58"/>
      <c r="AR78" s="58"/>
      <c r="AS78" s="58">
        <v>0</v>
      </c>
      <c r="AT78" s="58"/>
      <c r="AU78" s="58"/>
      <c r="AV78" s="58"/>
      <c r="AW78" s="58"/>
      <c r="AX78" s="58"/>
      <c r="AY78" s="58"/>
      <c r="AZ78" s="58"/>
      <c r="BA78" s="58"/>
      <c r="BB78" s="58"/>
      <c r="BC78" s="58"/>
      <c r="BD78" s="59"/>
      <c r="BE78" s="58"/>
      <c r="BF78" s="58"/>
      <c r="BG78" s="58">
        <f t="shared" si="50"/>
        <v>0</v>
      </c>
      <c r="BH78" s="58"/>
      <c r="BI78" s="59"/>
      <c r="BJ78" s="58"/>
      <c r="BK78" s="61" t="s">
        <v>130</v>
      </c>
      <c r="BL78" s="79" t="s">
        <v>396</v>
      </c>
      <c r="BM78" s="61" t="s">
        <v>200</v>
      </c>
      <c r="BN78" s="61" t="s">
        <v>112</v>
      </c>
      <c r="BO78" s="90"/>
      <c r="BP78" s="79" t="s">
        <v>361</v>
      </c>
      <c r="BQ78" s="63" t="s">
        <v>467</v>
      </c>
      <c r="BR78" s="136" t="s">
        <v>499</v>
      </c>
      <c r="BS78" s="136"/>
      <c r="BT78" s="136"/>
    </row>
    <row r="79" spans="1:95" s="81" customFormat="1" ht="76.150000000000006" customHeight="1">
      <c r="A79" s="61">
        <v>3</v>
      </c>
      <c r="B79" s="64" t="s">
        <v>328</v>
      </c>
      <c r="C79" s="58">
        <f t="shared" si="44"/>
        <v>1.5</v>
      </c>
      <c r="D79" s="63"/>
      <c r="E79" s="58">
        <f t="shared" si="53"/>
        <v>1.5</v>
      </c>
      <c r="F79" s="58">
        <f t="shared" si="54"/>
        <v>1.5</v>
      </c>
      <c r="G79" s="58">
        <f t="shared" si="45"/>
        <v>0</v>
      </c>
      <c r="H79" s="59"/>
      <c r="I79" s="58"/>
      <c r="J79" s="58"/>
      <c r="K79" s="59">
        <v>0.7</v>
      </c>
      <c r="L79" s="59">
        <v>0.8</v>
      </c>
      <c r="M79" s="58">
        <f t="shared" si="46"/>
        <v>0</v>
      </c>
      <c r="N79" s="59"/>
      <c r="O79" s="58"/>
      <c r="P79" s="59"/>
      <c r="Q79" s="58"/>
      <c r="R79" s="58"/>
      <c r="S79" s="58"/>
      <c r="T79" s="58"/>
      <c r="U79" s="58">
        <f t="shared" si="48"/>
        <v>0</v>
      </c>
      <c r="V79" s="58"/>
      <c r="W79" s="58"/>
      <c r="X79" s="58"/>
      <c r="Y79" s="58"/>
      <c r="Z79" s="58"/>
      <c r="AA79" s="58"/>
      <c r="AB79" s="58"/>
      <c r="AC79" s="58"/>
      <c r="AD79" s="58">
        <f t="shared" si="55"/>
        <v>0</v>
      </c>
      <c r="AE79" s="59"/>
      <c r="AF79" s="59"/>
      <c r="AG79" s="58"/>
      <c r="AH79" s="58"/>
      <c r="AI79" s="58"/>
      <c r="AJ79" s="58"/>
      <c r="AK79" s="58"/>
      <c r="AL79" s="58"/>
      <c r="AM79" s="58"/>
      <c r="AN79" s="58"/>
      <c r="AO79" s="58"/>
      <c r="AP79" s="58"/>
      <c r="AQ79" s="58"/>
      <c r="AR79" s="58"/>
      <c r="AS79" s="58">
        <v>0</v>
      </c>
      <c r="AT79" s="58"/>
      <c r="AU79" s="58"/>
      <c r="AV79" s="58"/>
      <c r="AW79" s="58"/>
      <c r="AX79" s="58"/>
      <c r="AY79" s="58"/>
      <c r="AZ79" s="58"/>
      <c r="BA79" s="58"/>
      <c r="BB79" s="58"/>
      <c r="BC79" s="58"/>
      <c r="BD79" s="59"/>
      <c r="BE79" s="58"/>
      <c r="BF79" s="58"/>
      <c r="BG79" s="58">
        <f t="shared" si="50"/>
        <v>0</v>
      </c>
      <c r="BH79" s="58"/>
      <c r="BI79" s="59"/>
      <c r="BJ79" s="58"/>
      <c r="BK79" s="61" t="s">
        <v>130</v>
      </c>
      <c r="BL79" s="79" t="s">
        <v>316</v>
      </c>
      <c r="BM79" s="61" t="s">
        <v>201</v>
      </c>
      <c r="BN79" s="61" t="s">
        <v>112</v>
      </c>
      <c r="BO79" s="90"/>
      <c r="BP79" s="79" t="s">
        <v>361</v>
      </c>
      <c r="BQ79" s="63" t="s">
        <v>467</v>
      </c>
      <c r="BR79" s="136" t="s">
        <v>499</v>
      </c>
      <c r="BS79" s="136"/>
      <c r="BT79" s="136"/>
    </row>
    <row r="80" spans="1:95" s="81" customFormat="1" ht="69" customHeight="1">
      <c r="A80" s="61">
        <v>4</v>
      </c>
      <c r="B80" s="64" t="s">
        <v>328</v>
      </c>
      <c r="C80" s="58">
        <f t="shared" si="44"/>
        <v>0.2</v>
      </c>
      <c r="D80" s="63"/>
      <c r="E80" s="58">
        <f t="shared" si="53"/>
        <v>0.2</v>
      </c>
      <c r="F80" s="58">
        <f t="shared" si="54"/>
        <v>0.2</v>
      </c>
      <c r="G80" s="58">
        <f t="shared" si="45"/>
        <v>0</v>
      </c>
      <c r="H80" s="59"/>
      <c r="I80" s="58"/>
      <c r="J80" s="58"/>
      <c r="K80" s="59"/>
      <c r="L80" s="59">
        <v>0.2</v>
      </c>
      <c r="M80" s="58">
        <f t="shared" si="46"/>
        <v>0</v>
      </c>
      <c r="N80" s="59"/>
      <c r="O80" s="58"/>
      <c r="P80" s="59"/>
      <c r="Q80" s="58"/>
      <c r="R80" s="58"/>
      <c r="S80" s="58"/>
      <c r="T80" s="58"/>
      <c r="U80" s="58">
        <f t="shared" si="48"/>
        <v>0</v>
      </c>
      <c r="V80" s="58"/>
      <c r="W80" s="58"/>
      <c r="X80" s="58"/>
      <c r="Y80" s="58"/>
      <c r="Z80" s="58"/>
      <c r="AA80" s="58"/>
      <c r="AB80" s="58"/>
      <c r="AC80" s="58"/>
      <c r="AD80" s="58">
        <f t="shared" si="55"/>
        <v>0</v>
      </c>
      <c r="AE80" s="59"/>
      <c r="AF80" s="59"/>
      <c r="AG80" s="58"/>
      <c r="AH80" s="58"/>
      <c r="AI80" s="58"/>
      <c r="AJ80" s="58"/>
      <c r="AK80" s="58"/>
      <c r="AL80" s="58"/>
      <c r="AM80" s="58"/>
      <c r="AN80" s="58"/>
      <c r="AO80" s="58"/>
      <c r="AP80" s="58"/>
      <c r="AQ80" s="58"/>
      <c r="AR80" s="58"/>
      <c r="AS80" s="58">
        <v>0</v>
      </c>
      <c r="AT80" s="58"/>
      <c r="AU80" s="58"/>
      <c r="AV80" s="58"/>
      <c r="AW80" s="58"/>
      <c r="AX80" s="58"/>
      <c r="AY80" s="58"/>
      <c r="AZ80" s="58"/>
      <c r="BA80" s="58"/>
      <c r="BB80" s="58"/>
      <c r="BC80" s="58"/>
      <c r="BD80" s="59"/>
      <c r="BE80" s="58"/>
      <c r="BF80" s="58"/>
      <c r="BG80" s="58">
        <f t="shared" si="50"/>
        <v>0</v>
      </c>
      <c r="BH80" s="58"/>
      <c r="BI80" s="59"/>
      <c r="BJ80" s="58"/>
      <c r="BK80" s="61" t="s">
        <v>130</v>
      </c>
      <c r="BL80" s="79" t="s">
        <v>397</v>
      </c>
      <c r="BM80" s="61" t="s">
        <v>202</v>
      </c>
      <c r="BN80" s="61" t="s">
        <v>112</v>
      </c>
      <c r="BO80" s="90"/>
      <c r="BP80" s="79" t="s">
        <v>361</v>
      </c>
      <c r="BQ80" s="63" t="s">
        <v>467</v>
      </c>
      <c r="BR80" s="136" t="s">
        <v>499</v>
      </c>
      <c r="BS80" s="136"/>
      <c r="BT80" s="136"/>
    </row>
    <row r="81" spans="1:96" s="81" customFormat="1" ht="69" customHeight="1">
      <c r="A81" s="61">
        <v>5</v>
      </c>
      <c r="B81" s="64" t="s">
        <v>328</v>
      </c>
      <c r="C81" s="58">
        <f t="shared" si="44"/>
        <v>1</v>
      </c>
      <c r="D81" s="63"/>
      <c r="E81" s="58">
        <f t="shared" si="53"/>
        <v>1</v>
      </c>
      <c r="F81" s="58">
        <f t="shared" si="54"/>
        <v>1</v>
      </c>
      <c r="G81" s="58">
        <f t="shared" si="45"/>
        <v>0</v>
      </c>
      <c r="H81" s="59"/>
      <c r="I81" s="58"/>
      <c r="J81" s="58"/>
      <c r="K81" s="59">
        <v>0.5</v>
      </c>
      <c r="L81" s="59">
        <v>0.5</v>
      </c>
      <c r="M81" s="58">
        <f t="shared" si="46"/>
        <v>0</v>
      </c>
      <c r="N81" s="59"/>
      <c r="O81" s="58"/>
      <c r="P81" s="59"/>
      <c r="Q81" s="58"/>
      <c r="R81" s="58"/>
      <c r="S81" s="58"/>
      <c r="T81" s="58"/>
      <c r="U81" s="58">
        <f t="shared" si="48"/>
        <v>0</v>
      </c>
      <c r="V81" s="58"/>
      <c r="W81" s="58"/>
      <c r="X81" s="58"/>
      <c r="Y81" s="58"/>
      <c r="Z81" s="58"/>
      <c r="AA81" s="58"/>
      <c r="AB81" s="58"/>
      <c r="AC81" s="58"/>
      <c r="AD81" s="58">
        <f t="shared" si="55"/>
        <v>0</v>
      </c>
      <c r="AE81" s="59"/>
      <c r="AF81" s="59"/>
      <c r="AG81" s="58"/>
      <c r="AH81" s="58"/>
      <c r="AI81" s="58"/>
      <c r="AJ81" s="58"/>
      <c r="AK81" s="58"/>
      <c r="AL81" s="58"/>
      <c r="AM81" s="58"/>
      <c r="AN81" s="58"/>
      <c r="AO81" s="58"/>
      <c r="AP81" s="58"/>
      <c r="AQ81" s="58"/>
      <c r="AR81" s="58"/>
      <c r="AS81" s="58">
        <v>0</v>
      </c>
      <c r="AT81" s="58"/>
      <c r="AU81" s="58"/>
      <c r="AV81" s="58"/>
      <c r="AW81" s="58"/>
      <c r="AX81" s="58"/>
      <c r="AY81" s="58"/>
      <c r="AZ81" s="58"/>
      <c r="BA81" s="58"/>
      <c r="BB81" s="58"/>
      <c r="BC81" s="58"/>
      <c r="BD81" s="59"/>
      <c r="BE81" s="58"/>
      <c r="BF81" s="58"/>
      <c r="BG81" s="58">
        <f t="shared" si="50"/>
        <v>0</v>
      </c>
      <c r="BH81" s="58"/>
      <c r="BI81" s="59"/>
      <c r="BJ81" s="58"/>
      <c r="BK81" s="61" t="s">
        <v>130</v>
      </c>
      <c r="BL81" s="79" t="s">
        <v>400</v>
      </c>
      <c r="BM81" s="61" t="s">
        <v>203</v>
      </c>
      <c r="BN81" s="61" t="s">
        <v>112</v>
      </c>
      <c r="BO81" s="90"/>
      <c r="BP81" s="79" t="s">
        <v>361</v>
      </c>
      <c r="BQ81" s="63" t="s">
        <v>467</v>
      </c>
      <c r="BR81" s="136" t="s">
        <v>499</v>
      </c>
      <c r="BS81" s="136"/>
      <c r="BT81" s="136"/>
    </row>
    <row r="82" spans="1:96" s="81" customFormat="1" ht="69" customHeight="1">
      <c r="A82" s="61">
        <v>6</v>
      </c>
      <c r="B82" s="64" t="s">
        <v>328</v>
      </c>
      <c r="C82" s="58">
        <f t="shared" si="44"/>
        <v>0.04</v>
      </c>
      <c r="D82" s="63"/>
      <c r="E82" s="58">
        <f t="shared" si="53"/>
        <v>0.04</v>
      </c>
      <c r="F82" s="58">
        <f t="shared" si="54"/>
        <v>0.04</v>
      </c>
      <c r="G82" s="58">
        <f t="shared" si="45"/>
        <v>0</v>
      </c>
      <c r="H82" s="59"/>
      <c r="I82" s="58"/>
      <c r="J82" s="58"/>
      <c r="K82" s="59"/>
      <c r="L82" s="59">
        <v>0.04</v>
      </c>
      <c r="M82" s="58">
        <f t="shared" si="46"/>
        <v>0</v>
      </c>
      <c r="N82" s="59"/>
      <c r="O82" s="58"/>
      <c r="P82" s="59"/>
      <c r="Q82" s="58"/>
      <c r="R82" s="58"/>
      <c r="S82" s="58"/>
      <c r="T82" s="58"/>
      <c r="U82" s="58">
        <f t="shared" si="48"/>
        <v>0</v>
      </c>
      <c r="V82" s="58"/>
      <c r="W82" s="58"/>
      <c r="X82" s="58"/>
      <c r="Y82" s="58"/>
      <c r="Z82" s="58"/>
      <c r="AA82" s="58"/>
      <c r="AB82" s="58"/>
      <c r="AC82" s="58"/>
      <c r="AD82" s="58">
        <f t="shared" si="55"/>
        <v>0</v>
      </c>
      <c r="AE82" s="59"/>
      <c r="AF82" s="59"/>
      <c r="AG82" s="58"/>
      <c r="AH82" s="58"/>
      <c r="AI82" s="58"/>
      <c r="AJ82" s="58"/>
      <c r="AK82" s="58"/>
      <c r="AL82" s="58"/>
      <c r="AM82" s="58"/>
      <c r="AN82" s="58"/>
      <c r="AO82" s="58"/>
      <c r="AP82" s="58"/>
      <c r="AQ82" s="58"/>
      <c r="AR82" s="58"/>
      <c r="AS82" s="58">
        <v>0</v>
      </c>
      <c r="AT82" s="58"/>
      <c r="AU82" s="58"/>
      <c r="AV82" s="58"/>
      <c r="AW82" s="58"/>
      <c r="AX82" s="58"/>
      <c r="AY82" s="58"/>
      <c r="AZ82" s="58"/>
      <c r="BA82" s="58"/>
      <c r="BB82" s="58"/>
      <c r="BC82" s="58"/>
      <c r="BD82" s="59"/>
      <c r="BE82" s="58"/>
      <c r="BF82" s="58"/>
      <c r="BG82" s="58">
        <f t="shared" si="50"/>
        <v>0</v>
      </c>
      <c r="BH82" s="58"/>
      <c r="BI82" s="59"/>
      <c r="BJ82" s="58"/>
      <c r="BK82" s="61" t="s">
        <v>130</v>
      </c>
      <c r="BL82" s="78" t="s">
        <v>398</v>
      </c>
      <c r="BM82" s="61" t="s">
        <v>204</v>
      </c>
      <c r="BN82" s="61" t="s">
        <v>112</v>
      </c>
      <c r="BO82" s="90"/>
      <c r="BP82" s="79" t="s">
        <v>361</v>
      </c>
      <c r="BQ82" s="63" t="s">
        <v>467</v>
      </c>
      <c r="BR82" s="136" t="s">
        <v>499</v>
      </c>
      <c r="BS82" s="136"/>
      <c r="BT82" s="136"/>
    </row>
    <row r="83" spans="1:96" s="2" customFormat="1" ht="37.5">
      <c r="A83" s="16" t="s">
        <v>229</v>
      </c>
      <c r="B83" s="23" t="s">
        <v>205</v>
      </c>
      <c r="C83" s="15">
        <f t="shared" si="44"/>
        <v>0.5</v>
      </c>
      <c r="D83" s="15">
        <v>0</v>
      </c>
      <c r="E83" s="15">
        <f>SUM(E84)</f>
        <v>0.5</v>
      </c>
      <c r="F83" s="15">
        <f>SUM(F84)</f>
        <v>0.5</v>
      </c>
      <c r="G83" s="58">
        <f t="shared" si="45"/>
        <v>0</v>
      </c>
      <c r="H83" s="15">
        <f>SUM(H84)</f>
        <v>0</v>
      </c>
      <c r="I83" s="15">
        <f>SUM(I84)</f>
        <v>0</v>
      </c>
      <c r="J83" s="15">
        <f>SUM(J84)</f>
        <v>0</v>
      </c>
      <c r="K83" s="15">
        <f>SUM(K84)</f>
        <v>0</v>
      </c>
      <c r="L83" s="15">
        <f>SUM(L84)</f>
        <v>0.5</v>
      </c>
      <c r="M83" s="58">
        <f t="shared" si="46"/>
        <v>0</v>
      </c>
      <c r="N83" s="15">
        <f t="shared" ref="N83:T83" si="56">SUM(N84)</f>
        <v>0</v>
      </c>
      <c r="O83" s="15">
        <f t="shared" si="56"/>
        <v>0</v>
      </c>
      <c r="P83" s="15">
        <f t="shared" si="56"/>
        <v>0</v>
      </c>
      <c r="Q83" s="15">
        <f t="shared" si="56"/>
        <v>0</v>
      </c>
      <c r="R83" s="15">
        <f t="shared" si="56"/>
        <v>0</v>
      </c>
      <c r="S83" s="15">
        <f t="shared" si="56"/>
        <v>0</v>
      </c>
      <c r="T83" s="15">
        <f t="shared" si="56"/>
        <v>0</v>
      </c>
      <c r="U83" s="58">
        <f t="shared" si="48"/>
        <v>0</v>
      </c>
      <c r="V83" s="15">
        <f t="shared" ref="V83:BF83" si="57">SUM(V84)</f>
        <v>0</v>
      </c>
      <c r="W83" s="15">
        <f t="shared" si="57"/>
        <v>0</v>
      </c>
      <c r="X83" s="15">
        <f t="shared" si="57"/>
        <v>0</v>
      </c>
      <c r="Y83" s="15">
        <f t="shared" si="57"/>
        <v>0</v>
      </c>
      <c r="Z83" s="15">
        <f t="shared" si="57"/>
        <v>0</v>
      </c>
      <c r="AA83" s="15">
        <f t="shared" si="57"/>
        <v>0</v>
      </c>
      <c r="AB83" s="15">
        <f t="shared" si="57"/>
        <v>0</v>
      </c>
      <c r="AC83" s="15">
        <f t="shared" si="57"/>
        <v>0</v>
      </c>
      <c r="AD83" s="15">
        <f t="shared" si="57"/>
        <v>0</v>
      </c>
      <c r="AE83" s="15">
        <f t="shared" si="57"/>
        <v>0</v>
      </c>
      <c r="AF83" s="15">
        <f t="shared" si="57"/>
        <v>0</v>
      </c>
      <c r="AG83" s="15">
        <f t="shared" si="57"/>
        <v>0</v>
      </c>
      <c r="AH83" s="15">
        <f t="shared" si="57"/>
        <v>0</v>
      </c>
      <c r="AI83" s="15">
        <f t="shared" si="57"/>
        <v>0</v>
      </c>
      <c r="AJ83" s="15">
        <f t="shared" si="57"/>
        <v>0</v>
      </c>
      <c r="AK83" s="15">
        <f t="shared" si="57"/>
        <v>0</v>
      </c>
      <c r="AL83" s="15">
        <f t="shared" si="57"/>
        <v>0</v>
      </c>
      <c r="AM83" s="15">
        <f t="shared" si="57"/>
        <v>0</v>
      </c>
      <c r="AN83" s="15">
        <f t="shared" si="57"/>
        <v>0</v>
      </c>
      <c r="AO83" s="15">
        <f t="shared" si="57"/>
        <v>0</v>
      </c>
      <c r="AP83" s="15">
        <f t="shared" si="57"/>
        <v>0</v>
      </c>
      <c r="AQ83" s="15">
        <f t="shared" si="57"/>
        <v>0</v>
      </c>
      <c r="AR83" s="15">
        <f t="shared" si="57"/>
        <v>0</v>
      </c>
      <c r="AS83" s="15">
        <f t="shared" si="57"/>
        <v>0</v>
      </c>
      <c r="AT83" s="15">
        <f t="shared" si="57"/>
        <v>0</v>
      </c>
      <c r="AU83" s="15">
        <f t="shared" si="57"/>
        <v>0</v>
      </c>
      <c r="AV83" s="15">
        <f t="shared" si="57"/>
        <v>0</v>
      </c>
      <c r="AW83" s="15">
        <f t="shared" si="57"/>
        <v>0</v>
      </c>
      <c r="AX83" s="15">
        <f t="shared" si="57"/>
        <v>0</v>
      </c>
      <c r="AY83" s="15">
        <f t="shared" si="57"/>
        <v>0</v>
      </c>
      <c r="AZ83" s="15">
        <f t="shared" si="57"/>
        <v>0</v>
      </c>
      <c r="BA83" s="15">
        <f t="shared" si="57"/>
        <v>0</v>
      </c>
      <c r="BB83" s="15">
        <f t="shared" si="57"/>
        <v>0</v>
      </c>
      <c r="BC83" s="15">
        <f t="shared" si="57"/>
        <v>0</v>
      </c>
      <c r="BD83" s="15">
        <f t="shared" si="57"/>
        <v>0</v>
      </c>
      <c r="BE83" s="15">
        <f t="shared" si="57"/>
        <v>0</v>
      </c>
      <c r="BF83" s="15">
        <f t="shared" si="57"/>
        <v>0</v>
      </c>
      <c r="BG83" s="1">
        <f t="shared" si="50"/>
        <v>0</v>
      </c>
      <c r="BH83" s="15">
        <f>SUM(BH84)</f>
        <v>0</v>
      </c>
      <c r="BI83" s="15">
        <f>SUM(BI84)</f>
        <v>0</v>
      </c>
      <c r="BJ83" s="15">
        <f>SUM(BJ84)</f>
        <v>0</v>
      </c>
      <c r="BK83" s="9"/>
      <c r="BL83" s="9"/>
      <c r="BM83" s="87"/>
      <c r="BN83" s="16"/>
      <c r="BO83" s="86"/>
      <c r="BP83" s="129"/>
      <c r="BQ83" s="86"/>
      <c r="BR83" s="135"/>
      <c r="BS83" s="135"/>
      <c r="BT83" s="135"/>
      <c r="BU83" s="55"/>
      <c r="BV83" s="55"/>
      <c r="BW83" s="55"/>
      <c r="BX83" s="55"/>
      <c r="BY83" s="55"/>
      <c r="BZ83" s="55"/>
      <c r="CA83" s="55"/>
      <c r="CB83" s="55"/>
      <c r="CC83" s="55"/>
      <c r="CD83" s="55"/>
      <c r="CE83" s="55"/>
      <c r="CF83" s="55"/>
      <c r="CG83" s="55"/>
      <c r="CH83" s="55"/>
      <c r="CI83" s="55"/>
      <c r="CJ83" s="55"/>
      <c r="CK83" s="55"/>
      <c r="CL83" s="55"/>
      <c r="CM83" s="55"/>
      <c r="CN83" s="55"/>
      <c r="CO83" s="55"/>
      <c r="CP83" s="55"/>
      <c r="CQ83" s="55"/>
    </row>
    <row r="84" spans="1:96" s="81" customFormat="1" ht="70.150000000000006" customHeight="1">
      <c r="A84" s="61">
        <v>1</v>
      </c>
      <c r="B84" s="64" t="s">
        <v>328</v>
      </c>
      <c r="C84" s="58">
        <f t="shared" si="44"/>
        <v>0.5</v>
      </c>
      <c r="D84" s="63"/>
      <c r="E84" s="58">
        <f>F84+U84+BG84</f>
        <v>0.5</v>
      </c>
      <c r="F84" s="58">
        <f>G84+K84+L84+M84+R84+S84+T84</f>
        <v>0.5</v>
      </c>
      <c r="G84" s="58">
        <f t="shared" si="45"/>
        <v>0</v>
      </c>
      <c r="H84" s="59"/>
      <c r="I84" s="58"/>
      <c r="J84" s="58"/>
      <c r="K84" s="59"/>
      <c r="L84" s="59">
        <v>0.5</v>
      </c>
      <c r="M84" s="58">
        <f t="shared" si="46"/>
        <v>0</v>
      </c>
      <c r="N84" s="59"/>
      <c r="O84" s="58"/>
      <c r="P84" s="59"/>
      <c r="Q84" s="58"/>
      <c r="R84" s="58"/>
      <c r="S84" s="58"/>
      <c r="T84" s="58"/>
      <c r="U84" s="58">
        <f t="shared" si="48"/>
        <v>0</v>
      </c>
      <c r="V84" s="58"/>
      <c r="W84" s="58"/>
      <c r="X84" s="58"/>
      <c r="Y84" s="58"/>
      <c r="Z84" s="58"/>
      <c r="AA84" s="58"/>
      <c r="AB84" s="58"/>
      <c r="AC84" s="58"/>
      <c r="AD84" s="58">
        <f>SUM(AE84:AT84)</f>
        <v>0</v>
      </c>
      <c r="AE84" s="59"/>
      <c r="AF84" s="59"/>
      <c r="AG84" s="58"/>
      <c r="AH84" s="58"/>
      <c r="AI84" s="58"/>
      <c r="AJ84" s="58"/>
      <c r="AK84" s="58"/>
      <c r="AL84" s="58"/>
      <c r="AM84" s="58"/>
      <c r="AN84" s="58"/>
      <c r="AO84" s="58"/>
      <c r="AP84" s="58"/>
      <c r="AQ84" s="58"/>
      <c r="AR84" s="58"/>
      <c r="AS84" s="58">
        <v>0</v>
      </c>
      <c r="AT84" s="58"/>
      <c r="AU84" s="58"/>
      <c r="AV84" s="58"/>
      <c r="AW84" s="58"/>
      <c r="AX84" s="58"/>
      <c r="AY84" s="58"/>
      <c r="AZ84" s="58"/>
      <c r="BA84" s="58"/>
      <c r="BB84" s="58"/>
      <c r="BC84" s="58"/>
      <c r="BD84" s="59"/>
      <c r="BE84" s="58"/>
      <c r="BF84" s="58"/>
      <c r="BG84" s="58">
        <f t="shared" si="50"/>
        <v>0</v>
      </c>
      <c r="BH84" s="58"/>
      <c r="BI84" s="59"/>
      <c r="BJ84" s="58"/>
      <c r="BK84" s="61" t="s">
        <v>130</v>
      </c>
      <c r="BL84" s="79" t="s">
        <v>399</v>
      </c>
      <c r="BM84" s="61" t="s">
        <v>206</v>
      </c>
      <c r="BN84" s="61" t="s">
        <v>113</v>
      </c>
      <c r="BO84" s="90"/>
      <c r="BP84" s="79" t="s">
        <v>361</v>
      </c>
      <c r="BQ84" s="63" t="s">
        <v>467</v>
      </c>
      <c r="BR84" s="136" t="s">
        <v>499</v>
      </c>
      <c r="BS84" s="136"/>
      <c r="BT84" s="136"/>
    </row>
    <row r="85" spans="1:96" s="2" customFormat="1" ht="50.45" customHeight="1">
      <c r="A85" s="16" t="s">
        <v>230</v>
      </c>
      <c r="B85" s="23" t="s">
        <v>207</v>
      </c>
      <c r="C85" s="15"/>
      <c r="D85" s="15"/>
      <c r="E85" s="15"/>
      <c r="F85" s="15"/>
      <c r="G85" s="58"/>
      <c r="H85" s="15"/>
      <c r="I85" s="15"/>
      <c r="J85" s="15"/>
      <c r="K85" s="15"/>
      <c r="L85" s="15"/>
      <c r="M85" s="58"/>
      <c r="N85" s="15"/>
      <c r="O85" s="15"/>
      <c r="P85" s="15"/>
      <c r="Q85" s="15"/>
      <c r="R85" s="15"/>
      <c r="S85" s="15"/>
      <c r="T85" s="15"/>
      <c r="U85" s="58"/>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
      <c r="BH85" s="15"/>
      <c r="BI85" s="15"/>
      <c r="BJ85" s="15"/>
      <c r="BK85" s="9"/>
      <c r="BL85" s="9"/>
      <c r="BM85" s="87"/>
      <c r="BN85" s="16"/>
      <c r="BO85" s="86"/>
      <c r="BP85" s="129"/>
      <c r="BQ85" s="86"/>
      <c r="BR85" s="135"/>
      <c r="BS85" s="135"/>
      <c r="BT85" s="135"/>
      <c r="BU85" s="55"/>
      <c r="BV85" s="55"/>
      <c r="BW85" s="55"/>
      <c r="BX85" s="55"/>
      <c r="BY85" s="55"/>
      <c r="BZ85" s="55"/>
      <c r="CA85" s="55"/>
      <c r="CB85" s="55"/>
      <c r="CC85" s="55"/>
      <c r="CD85" s="55"/>
      <c r="CE85" s="55"/>
      <c r="CF85" s="55"/>
      <c r="CG85" s="55"/>
      <c r="CH85" s="55"/>
      <c r="CI85" s="55"/>
      <c r="CJ85" s="55"/>
      <c r="CK85" s="55"/>
      <c r="CL85" s="55"/>
      <c r="CM85" s="55"/>
      <c r="CN85" s="55"/>
      <c r="CO85" s="55"/>
      <c r="CP85" s="197"/>
      <c r="CQ85" s="55"/>
      <c r="CR85" s="55"/>
    </row>
    <row r="86" spans="1:96" s="2" customFormat="1">
      <c r="A86" s="16" t="s">
        <v>231</v>
      </c>
      <c r="B86" s="23" t="s">
        <v>26</v>
      </c>
      <c r="C86" s="15">
        <f>D86+E86</f>
        <v>1.5</v>
      </c>
      <c r="D86" s="15">
        <f>SUM(D87:D89)</f>
        <v>0</v>
      </c>
      <c r="E86" s="15">
        <f>SUM(E87:E89)</f>
        <v>1.5</v>
      </c>
      <c r="F86" s="15">
        <f>SUM(F87:F89)</f>
        <v>1.5</v>
      </c>
      <c r="G86" s="58">
        <f t="shared" ref="G86:G94" si="58">H86+I86+J86</f>
        <v>0</v>
      </c>
      <c r="H86" s="15">
        <f>SUM(H87:H89)</f>
        <v>0</v>
      </c>
      <c r="I86" s="15">
        <f>SUM(I87:I89)</f>
        <v>0</v>
      </c>
      <c r="J86" s="15">
        <f>SUM(J87:J89)</f>
        <v>0</v>
      </c>
      <c r="K86" s="15">
        <f>SUM(K87:K89)</f>
        <v>1</v>
      </c>
      <c r="L86" s="15">
        <f>SUM(L87:L89)</f>
        <v>0.5</v>
      </c>
      <c r="M86" s="58">
        <f t="shared" ref="M86:M94" si="59">+N86+O86+P86</f>
        <v>0</v>
      </c>
      <c r="N86" s="15">
        <f t="shared" ref="N86:T86" si="60">SUM(N87:N89)</f>
        <v>0</v>
      </c>
      <c r="O86" s="15">
        <f t="shared" si="60"/>
        <v>0</v>
      </c>
      <c r="P86" s="15">
        <f t="shared" si="60"/>
        <v>0</v>
      </c>
      <c r="Q86" s="15">
        <f t="shared" si="60"/>
        <v>0</v>
      </c>
      <c r="R86" s="15">
        <f t="shared" si="60"/>
        <v>0</v>
      </c>
      <c r="S86" s="15">
        <f t="shared" si="60"/>
        <v>0</v>
      </c>
      <c r="T86" s="15">
        <f t="shared" si="60"/>
        <v>0</v>
      </c>
      <c r="U86" s="58">
        <f t="shared" ref="U86:U94" si="61">V86+W86+X86+Y86+Z86+AA86+AB86+AC86+AD86+AU86+AV86+AW86+AX86+AY86+AZ86+BA86+BB86+BC86+BD86+BE86+BF86</f>
        <v>0</v>
      </c>
      <c r="V86" s="15">
        <f t="shared" ref="V86:BF86" si="62">SUM(V87:V89)</f>
        <v>0</v>
      </c>
      <c r="W86" s="15">
        <f t="shared" si="62"/>
        <v>0</v>
      </c>
      <c r="X86" s="15">
        <f t="shared" si="62"/>
        <v>0</v>
      </c>
      <c r="Y86" s="15">
        <f t="shared" si="62"/>
        <v>0</v>
      </c>
      <c r="Z86" s="15">
        <f t="shared" si="62"/>
        <v>0</v>
      </c>
      <c r="AA86" s="15">
        <f t="shared" si="62"/>
        <v>0</v>
      </c>
      <c r="AB86" s="15">
        <f t="shared" si="62"/>
        <v>0</v>
      </c>
      <c r="AC86" s="15">
        <f t="shared" si="62"/>
        <v>0</v>
      </c>
      <c r="AD86" s="15">
        <f t="shared" si="62"/>
        <v>0</v>
      </c>
      <c r="AE86" s="15">
        <f t="shared" si="62"/>
        <v>0</v>
      </c>
      <c r="AF86" s="15">
        <f t="shared" si="62"/>
        <v>0</v>
      </c>
      <c r="AG86" s="15">
        <f t="shared" si="62"/>
        <v>0</v>
      </c>
      <c r="AH86" s="15">
        <f t="shared" si="62"/>
        <v>0</v>
      </c>
      <c r="AI86" s="15">
        <f t="shared" si="62"/>
        <v>0</v>
      </c>
      <c r="AJ86" s="15">
        <f t="shared" si="62"/>
        <v>0</v>
      </c>
      <c r="AK86" s="15">
        <f t="shared" si="62"/>
        <v>0</v>
      </c>
      <c r="AL86" s="15">
        <f t="shared" si="62"/>
        <v>0</v>
      </c>
      <c r="AM86" s="15">
        <f t="shared" si="62"/>
        <v>0</v>
      </c>
      <c r="AN86" s="15">
        <f t="shared" si="62"/>
        <v>0</v>
      </c>
      <c r="AO86" s="15">
        <f t="shared" si="62"/>
        <v>0</v>
      </c>
      <c r="AP86" s="15">
        <f t="shared" si="62"/>
        <v>0</v>
      </c>
      <c r="AQ86" s="15">
        <f t="shared" si="62"/>
        <v>0</v>
      </c>
      <c r="AR86" s="15">
        <f t="shared" si="62"/>
        <v>0</v>
      </c>
      <c r="AS86" s="15">
        <f t="shared" si="62"/>
        <v>0</v>
      </c>
      <c r="AT86" s="15">
        <f t="shared" si="62"/>
        <v>0</v>
      </c>
      <c r="AU86" s="15">
        <f t="shared" si="62"/>
        <v>0</v>
      </c>
      <c r="AV86" s="15">
        <f t="shared" si="62"/>
        <v>0</v>
      </c>
      <c r="AW86" s="15">
        <f t="shared" si="62"/>
        <v>0</v>
      </c>
      <c r="AX86" s="15">
        <f t="shared" si="62"/>
        <v>0</v>
      </c>
      <c r="AY86" s="15">
        <f t="shared" si="62"/>
        <v>0</v>
      </c>
      <c r="AZ86" s="15">
        <f t="shared" si="62"/>
        <v>0</v>
      </c>
      <c r="BA86" s="15">
        <f t="shared" si="62"/>
        <v>0</v>
      </c>
      <c r="BB86" s="15">
        <f t="shared" si="62"/>
        <v>0</v>
      </c>
      <c r="BC86" s="15">
        <f t="shared" si="62"/>
        <v>0</v>
      </c>
      <c r="BD86" s="15">
        <f t="shared" si="62"/>
        <v>0</v>
      </c>
      <c r="BE86" s="15">
        <f t="shared" si="62"/>
        <v>0</v>
      </c>
      <c r="BF86" s="15">
        <f t="shared" si="62"/>
        <v>0</v>
      </c>
      <c r="BG86" s="1">
        <f t="shared" ref="BG86:BG94" si="63">BH86+BI86+BJ86</f>
        <v>0</v>
      </c>
      <c r="BH86" s="15">
        <f>SUM(BH87:BH89)</f>
        <v>0</v>
      </c>
      <c r="BI86" s="15">
        <f>SUM(BI87:BI89)</f>
        <v>0</v>
      </c>
      <c r="BJ86" s="15">
        <f>SUM(BJ87:BJ89)</f>
        <v>0</v>
      </c>
      <c r="BK86" s="9"/>
      <c r="BL86" s="9"/>
      <c r="BM86" s="87"/>
      <c r="BN86" s="16"/>
      <c r="BO86" s="86"/>
      <c r="BP86" s="129"/>
      <c r="BQ86" s="86"/>
      <c r="BR86" s="135"/>
      <c r="BS86" s="135"/>
      <c r="BT86" s="135"/>
      <c r="BU86" s="55"/>
      <c r="BV86" s="55"/>
      <c r="BW86" s="55"/>
      <c r="BX86" s="55"/>
      <c r="BY86" s="55"/>
      <c r="BZ86" s="55"/>
      <c r="CA86" s="55"/>
      <c r="CB86" s="55"/>
      <c r="CC86" s="55"/>
      <c r="CD86" s="55"/>
      <c r="CE86" s="55"/>
      <c r="CF86" s="55"/>
      <c r="CG86" s="55"/>
      <c r="CH86" s="55"/>
      <c r="CI86" s="55"/>
      <c r="CJ86" s="55"/>
      <c r="CK86" s="55"/>
      <c r="CL86" s="55"/>
      <c r="CM86" s="55"/>
      <c r="CN86" s="55"/>
      <c r="CO86" s="55"/>
      <c r="CP86" s="55"/>
      <c r="CQ86" s="55"/>
    </row>
    <row r="87" spans="1:96" s="81" customFormat="1" ht="30.6" customHeight="1">
      <c r="A87" s="61">
        <v>1</v>
      </c>
      <c r="B87" s="60" t="s">
        <v>208</v>
      </c>
      <c r="C87" s="58">
        <f>D87+E87</f>
        <v>0.1</v>
      </c>
      <c r="D87" s="63"/>
      <c r="E87" s="58">
        <f>F87+U87+BG87</f>
        <v>0.1</v>
      </c>
      <c r="F87" s="58">
        <f>G87+K87+L87+M87+R87+S87+T87</f>
        <v>0.1</v>
      </c>
      <c r="G87" s="58">
        <f t="shared" si="58"/>
        <v>0</v>
      </c>
      <c r="H87" s="59"/>
      <c r="I87" s="58"/>
      <c r="J87" s="58"/>
      <c r="K87" s="59">
        <v>0.1</v>
      </c>
      <c r="L87" s="59"/>
      <c r="M87" s="58">
        <f t="shared" si="59"/>
        <v>0</v>
      </c>
      <c r="N87" s="59"/>
      <c r="O87" s="58"/>
      <c r="P87" s="58"/>
      <c r="Q87" s="58"/>
      <c r="R87" s="58"/>
      <c r="S87" s="58"/>
      <c r="T87" s="58"/>
      <c r="U87" s="58">
        <f t="shared" si="61"/>
        <v>0</v>
      </c>
      <c r="V87" s="58"/>
      <c r="W87" s="58"/>
      <c r="X87" s="58"/>
      <c r="Y87" s="58"/>
      <c r="Z87" s="58"/>
      <c r="AA87" s="58"/>
      <c r="AB87" s="58"/>
      <c r="AC87" s="58"/>
      <c r="AD87" s="58">
        <f>SUM(AE87:AT87)</f>
        <v>0</v>
      </c>
      <c r="AE87" s="59"/>
      <c r="AF87" s="58"/>
      <c r="AG87" s="58"/>
      <c r="AH87" s="58"/>
      <c r="AI87" s="58"/>
      <c r="AJ87" s="58"/>
      <c r="AK87" s="59"/>
      <c r="AL87" s="58"/>
      <c r="AM87" s="58"/>
      <c r="AN87" s="58"/>
      <c r="AO87" s="58"/>
      <c r="AP87" s="58"/>
      <c r="AQ87" s="58"/>
      <c r="AR87" s="58"/>
      <c r="AS87" s="58">
        <v>0</v>
      </c>
      <c r="AT87" s="58"/>
      <c r="AU87" s="58"/>
      <c r="AV87" s="58"/>
      <c r="AW87" s="58"/>
      <c r="AX87" s="59"/>
      <c r="AY87" s="58"/>
      <c r="AZ87" s="59"/>
      <c r="BA87" s="58"/>
      <c r="BB87" s="58"/>
      <c r="BC87" s="58"/>
      <c r="BD87" s="58"/>
      <c r="BE87" s="58"/>
      <c r="BF87" s="58"/>
      <c r="BG87" s="58">
        <f t="shared" si="63"/>
        <v>0</v>
      </c>
      <c r="BH87" s="58"/>
      <c r="BI87" s="58"/>
      <c r="BJ87" s="58"/>
      <c r="BK87" s="61" t="s">
        <v>130</v>
      </c>
      <c r="BL87" s="79" t="s">
        <v>397</v>
      </c>
      <c r="BM87" s="61" t="s">
        <v>309</v>
      </c>
      <c r="BN87" s="61" t="s">
        <v>89</v>
      </c>
      <c r="BO87" s="90"/>
      <c r="BP87" s="79" t="s">
        <v>361</v>
      </c>
      <c r="BQ87" s="63" t="s">
        <v>467</v>
      </c>
      <c r="BR87" s="136" t="s">
        <v>499</v>
      </c>
      <c r="BS87" s="136"/>
      <c r="BT87" s="136"/>
    </row>
    <row r="88" spans="1:96" s="81" customFormat="1" ht="43.15" customHeight="1">
      <c r="A88" s="61">
        <v>2</v>
      </c>
      <c r="B88" s="60" t="s">
        <v>208</v>
      </c>
      <c r="C88" s="58">
        <f>D88+E88</f>
        <v>0.4</v>
      </c>
      <c r="D88" s="63"/>
      <c r="E88" s="58">
        <f>F88+U88+BG88</f>
        <v>0.4</v>
      </c>
      <c r="F88" s="58">
        <f>G88+K88+L88+M88+R88+S88+T88</f>
        <v>0.4</v>
      </c>
      <c r="G88" s="58">
        <f t="shared" si="58"/>
        <v>0</v>
      </c>
      <c r="H88" s="58"/>
      <c r="I88" s="58"/>
      <c r="J88" s="58"/>
      <c r="K88" s="59">
        <v>0.4</v>
      </c>
      <c r="L88" s="59"/>
      <c r="M88" s="58">
        <f t="shared" si="59"/>
        <v>0</v>
      </c>
      <c r="N88" s="58"/>
      <c r="O88" s="58"/>
      <c r="P88" s="61"/>
      <c r="Q88" s="58"/>
      <c r="R88" s="58"/>
      <c r="S88" s="58"/>
      <c r="T88" s="58"/>
      <c r="U88" s="58">
        <f t="shared" si="61"/>
        <v>0</v>
      </c>
      <c r="V88" s="58"/>
      <c r="W88" s="58"/>
      <c r="X88" s="58"/>
      <c r="Y88" s="58"/>
      <c r="Z88" s="58"/>
      <c r="AA88" s="58"/>
      <c r="AB88" s="58"/>
      <c r="AC88" s="58"/>
      <c r="AD88" s="58">
        <f>SUM(AE88:AT88)</f>
        <v>0</v>
      </c>
      <c r="AE88" s="59"/>
      <c r="AF88" s="59"/>
      <c r="AG88" s="58"/>
      <c r="AH88" s="58"/>
      <c r="AI88" s="58"/>
      <c r="AJ88" s="58"/>
      <c r="AK88" s="58"/>
      <c r="AL88" s="58"/>
      <c r="AM88" s="58"/>
      <c r="AN88" s="58"/>
      <c r="AO88" s="58"/>
      <c r="AP88" s="58"/>
      <c r="AQ88" s="58"/>
      <c r="AR88" s="58"/>
      <c r="AS88" s="58">
        <v>0</v>
      </c>
      <c r="AT88" s="58"/>
      <c r="AU88" s="58"/>
      <c r="AV88" s="58"/>
      <c r="AW88" s="58"/>
      <c r="AX88" s="59"/>
      <c r="AY88" s="58"/>
      <c r="AZ88" s="58"/>
      <c r="BA88" s="58"/>
      <c r="BB88" s="58"/>
      <c r="BC88" s="58"/>
      <c r="BD88" s="58"/>
      <c r="BE88" s="58"/>
      <c r="BF88" s="58"/>
      <c r="BG88" s="58">
        <f t="shared" si="63"/>
        <v>0</v>
      </c>
      <c r="BH88" s="58"/>
      <c r="BI88" s="59"/>
      <c r="BJ88" s="58"/>
      <c r="BK88" s="61" t="s">
        <v>130</v>
      </c>
      <c r="BL88" s="79" t="s">
        <v>400</v>
      </c>
      <c r="BM88" s="61" t="s">
        <v>177</v>
      </c>
      <c r="BN88" s="61" t="s">
        <v>89</v>
      </c>
      <c r="BO88" s="90"/>
      <c r="BP88" s="79" t="s">
        <v>361</v>
      </c>
      <c r="BQ88" s="63" t="s">
        <v>467</v>
      </c>
      <c r="BR88" s="136" t="s">
        <v>499</v>
      </c>
      <c r="BS88" s="136"/>
      <c r="BT88" s="136"/>
    </row>
    <row r="89" spans="1:96" s="81" customFormat="1" ht="57" customHeight="1">
      <c r="A89" s="61">
        <v>3</v>
      </c>
      <c r="B89" s="60" t="s">
        <v>211</v>
      </c>
      <c r="C89" s="58">
        <f>D89+E89</f>
        <v>1</v>
      </c>
      <c r="D89" s="63"/>
      <c r="E89" s="58">
        <f>F89+U89+BG89</f>
        <v>1</v>
      </c>
      <c r="F89" s="58">
        <f>G89+K89+L89+M89+R89+S89+T89</f>
        <v>1</v>
      </c>
      <c r="G89" s="58">
        <f t="shared" si="58"/>
        <v>0</v>
      </c>
      <c r="H89" s="58"/>
      <c r="I89" s="58"/>
      <c r="J89" s="58"/>
      <c r="K89" s="58">
        <v>0.5</v>
      </c>
      <c r="L89" s="58">
        <v>0.5</v>
      </c>
      <c r="M89" s="58">
        <f t="shared" si="59"/>
        <v>0</v>
      </c>
      <c r="N89" s="58"/>
      <c r="O89" s="58"/>
      <c r="P89" s="58"/>
      <c r="Q89" s="58"/>
      <c r="R89" s="58"/>
      <c r="S89" s="58"/>
      <c r="T89" s="58"/>
      <c r="U89" s="58">
        <f t="shared" si="61"/>
        <v>0</v>
      </c>
      <c r="V89" s="58"/>
      <c r="W89" s="58"/>
      <c r="X89" s="58"/>
      <c r="Y89" s="58"/>
      <c r="Z89" s="58"/>
      <c r="AA89" s="58"/>
      <c r="AB89" s="58"/>
      <c r="AC89" s="58"/>
      <c r="AD89" s="58">
        <f>SUM(AE89:AT89)</f>
        <v>0</v>
      </c>
      <c r="AE89" s="58"/>
      <c r="AF89" s="58"/>
      <c r="AG89" s="58"/>
      <c r="AH89" s="58"/>
      <c r="AI89" s="58"/>
      <c r="AJ89" s="58"/>
      <c r="AK89" s="58"/>
      <c r="AL89" s="58"/>
      <c r="AM89" s="58"/>
      <c r="AN89" s="58"/>
      <c r="AO89" s="58"/>
      <c r="AP89" s="58"/>
      <c r="AQ89" s="58"/>
      <c r="AR89" s="58"/>
      <c r="AS89" s="58">
        <v>0</v>
      </c>
      <c r="AT89" s="58"/>
      <c r="AU89" s="58"/>
      <c r="AV89" s="58"/>
      <c r="AW89" s="58"/>
      <c r="AX89" s="58"/>
      <c r="AY89" s="58"/>
      <c r="AZ89" s="58"/>
      <c r="BA89" s="58"/>
      <c r="BB89" s="58"/>
      <c r="BC89" s="58"/>
      <c r="BD89" s="58"/>
      <c r="BE89" s="58"/>
      <c r="BF89" s="58"/>
      <c r="BG89" s="58">
        <f t="shared" si="63"/>
        <v>0</v>
      </c>
      <c r="BH89" s="58"/>
      <c r="BI89" s="58"/>
      <c r="BJ89" s="58"/>
      <c r="BK89" s="61" t="s">
        <v>130</v>
      </c>
      <c r="BL89" s="79" t="s">
        <v>316</v>
      </c>
      <c r="BM89" s="61" t="s">
        <v>212</v>
      </c>
      <c r="BN89" s="61" t="s">
        <v>89</v>
      </c>
      <c r="BO89" s="79" t="s">
        <v>369</v>
      </c>
      <c r="BP89" s="79" t="s">
        <v>362</v>
      </c>
      <c r="BQ89" s="63" t="s">
        <v>466</v>
      </c>
      <c r="BR89" s="136" t="s">
        <v>499</v>
      </c>
      <c r="BS89" s="136"/>
      <c r="BT89" s="136"/>
    </row>
    <row r="90" spans="1:96" s="2" customFormat="1" ht="37.5">
      <c r="A90" s="16" t="s">
        <v>232</v>
      </c>
      <c r="B90" s="23" t="s">
        <v>28</v>
      </c>
      <c r="C90" s="15">
        <f>SUM(C91:C93)</f>
        <v>13.4</v>
      </c>
      <c r="D90" s="15">
        <f>SUM(D91:D93)</f>
        <v>12.9</v>
      </c>
      <c r="E90" s="15">
        <f>SUM(E91:E93)</f>
        <v>0.5</v>
      </c>
      <c r="F90" s="15">
        <f>SUM(F91:F93)</f>
        <v>0.5</v>
      </c>
      <c r="G90" s="58">
        <f t="shared" si="58"/>
        <v>0</v>
      </c>
      <c r="H90" s="15">
        <f>SUM(H91:H93)</f>
        <v>0</v>
      </c>
      <c r="I90" s="15">
        <f>SUM(I91:I93)</f>
        <v>0</v>
      </c>
      <c r="J90" s="15">
        <f>SUM(J91:J93)</f>
        <v>0</v>
      </c>
      <c r="K90" s="15">
        <f>SUM(K91:K93)</f>
        <v>0.5</v>
      </c>
      <c r="L90" s="15">
        <f>SUM(L91:L93)</f>
        <v>0</v>
      </c>
      <c r="M90" s="58">
        <f t="shared" si="59"/>
        <v>0</v>
      </c>
      <c r="N90" s="15">
        <f t="shared" ref="N90:T90" si="64">SUM(N91:N93)</f>
        <v>0</v>
      </c>
      <c r="O90" s="15">
        <f t="shared" si="64"/>
        <v>0</v>
      </c>
      <c r="P90" s="15">
        <f t="shared" si="64"/>
        <v>0</v>
      </c>
      <c r="Q90" s="15">
        <f t="shared" si="64"/>
        <v>0</v>
      </c>
      <c r="R90" s="15">
        <f t="shared" si="64"/>
        <v>0</v>
      </c>
      <c r="S90" s="15">
        <f t="shared" si="64"/>
        <v>0</v>
      </c>
      <c r="T90" s="15">
        <f t="shared" si="64"/>
        <v>0</v>
      </c>
      <c r="U90" s="58">
        <f t="shared" si="61"/>
        <v>0</v>
      </c>
      <c r="V90" s="15">
        <f t="shared" ref="V90:BF90" si="65">SUM(V91:V93)</f>
        <v>0</v>
      </c>
      <c r="W90" s="15">
        <f t="shared" si="65"/>
        <v>0</v>
      </c>
      <c r="X90" s="15">
        <f t="shared" si="65"/>
        <v>0</v>
      </c>
      <c r="Y90" s="15">
        <f t="shared" si="65"/>
        <v>0</v>
      </c>
      <c r="Z90" s="15">
        <f t="shared" si="65"/>
        <v>0</v>
      </c>
      <c r="AA90" s="15">
        <f t="shared" si="65"/>
        <v>0</v>
      </c>
      <c r="AB90" s="15">
        <f t="shared" si="65"/>
        <v>0</v>
      </c>
      <c r="AC90" s="15">
        <f t="shared" si="65"/>
        <v>0</v>
      </c>
      <c r="AD90" s="15">
        <f t="shared" si="65"/>
        <v>0</v>
      </c>
      <c r="AE90" s="15">
        <f t="shared" si="65"/>
        <v>0</v>
      </c>
      <c r="AF90" s="15">
        <f t="shared" si="65"/>
        <v>0</v>
      </c>
      <c r="AG90" s="15">
        <f t="shared" si="65"/>
        <v>0</v>
      </c>
      <c r="AH90" s="15">
        <f t="shared" si="65"/>
        <v>0</v>
      </c>
      <c r="AI90" s="15">
        <f t="shared" si="65"/>
        <v>0</v>
      </c>
      <c r="AJ90" s="15">
        <f t="shared" si="65"/>
        <v>0</v>
      </c>
      <c r="AK90" s="15">
        <f t="shared" si="65"/>
        <v>0</v>
      </c>
      <c r="AL90" s="15">
        <f t="shared" si="65"/>
        <v>0</v>
      </c>
      <c r="AM90" s="15">
        <f t="shared" si="65"/>
        <v>0</v>
      </c>
      <c r="AN90" s="15">
        <f t="shared" si="65"/>
        <v>0</v>
      </c>
      <c r="AO90" s="15">
        <f t="shared" si="65"/>
        <v>0</v>
      </c>
      <c r="AP90" s="15">
        <f t="shared" si="65"/>
        <v>0</v>
      </c>
      <c r="AQ90" s="15">
        <f t="shared" si="65"/>
        <v>0</v>
      </c>
      <c r="AR90" s="15">
        <f t="shared" si="65"/>
        <v>0</v>
      </c>
      <c r="AS90" s="15">
        <f t="shared" si="65"/>
        <v>0</v>
      </c>
      <c r="AT90" s="15">
        <f t="shared" si="65"/>
        <v>0</v>
      </c>
      <c r="AU90" s="15">
        <f t="shared" si="65"/>
        <v>0</v>
      </c>
      <c r="AV90" s="15">
        <f t="shared" si="65"/>
        <v>0</v>
      </c>
      <c r="AW90" s="15">
        <f t="shared" si="65"/>
        <v>0</v>
      </c>
      <c r="AX90" s="15">
        <f t="shared" si="65"/>
        <v>0</v>
      </c>
      <c r="AY90" s="15">
        <f t="shared" si="65"/>
        <v>0</v>
      </c>
      <c r="AZ90" s="15">
        <f t="shared" si="65"/>
        <v>0</v>
      </c>
      <c r="BA90" s="15">
        <f t="shared" si="65"/>
        <v>0</v>
      </c>
      <c r="BB90" s="15">
        <f t="shared" si="65"/>
        <v>0</v>
      </c>
      <c r="BC90" s="15">
        <f t="shared" si="65"/>
        <v>0</v>
      </c>
      <c r="BD90" s="15">
        <f t="shared" si="65"/>
        <v>0</v>
      </c>
      <c r="BE90" s="15">
        <f t="shared" si="65"/>
        <v>0</v>
      </c>
      <c r="BF90" s="15">
        <f t="shared" si="65"/>
        <v>0</v>
      </c>
      <c r="BG90" s="1">
        <f t="shared" si="63"/>
        <v>0</v>
      </c>
      <c r="BH90" s="15">
        <f>SUM(BH91:BH93)</f>
        <v>0</v>
      </c>
      <c r="BI90" s="15">
        <f>SUM(BI91:BI93)</f>
        <v>0</v>
      </c>
      <c r="BJ90" s="15">
        <f>SUM(BJ91:BJ93)</f>
        <v>0</v>
      </c>
      <c r="BK90" s="9"/>
      <c r="BL90" s="9"/>
      <c r="BM90" s="87"/>
      <c r="BN90" s="16"/>
      <c r="BO90" s="86"/>
      <c r="BP90" s="129"/>
      <c r="BQ90" s="86"/>
      <c r="BR90" s="135"/>
      <c r="BS90" s="135"/>
      <c r="BT90" s="135"/>
      <c r="BU90" s="55"/>
      <c r="BV90" s="55"/>
      <c r="BW90" s="55"/>
      <c r="BX90" s="55"/>
      <c r="BY90" s="55"/>
      <c r="BZ90" s="55"/>
      <c r="CA90" s="55"/>
      <c r="CB90" s="55"/>
      <c r="CC90" s="55"/>
      <c r="CD90" s="55"/>
      <c r="CE90" s="55"/>
      <c r="CF90" s="55"/>
      <c r="CG90" s="55"/>
      <c r="CH90" s="55"/>
      <c r="CI90" s="55"/>
      <c r="CJ90" s="55"/>
      <c r="CK90" s="55"/>
      <c r="CL90" s="55"/>
      <c r="CM90" s="55"/>
      <c r="CN90" s="55"/>
      <c r="CO90" s="55"/>
      <c r="CP90" s="55"/>
      <c r="CQ90" s="55"/>
    </row>
    <row r="91" spans="1:96" s="81" customFormat="1" ht="126" customHeight="1">
      <c r="A91" s="61">
        <v>1</v>
      </c>
      <c r="B91" s="149" t="s">
        <v>375</v>
      </c>
      <c r="C91" s="58">
        <f>D91+E91</f>
        <v>2.31</v>
      </c>
      <c r="D91" s="58">
        <v>2.31</v>
      </c>
      <c r="E91" s="58">
        <f>F91+U91+BG91</f>
        <v>0</v>
      </c>
      <c r="F91" s="58">
        <f>G91+K91+L91+M91+R91+S91+T91</f>
        <v>0</v>
      </c>
      <c r="G91" s="58">
        <f t="shared" si="58"/>
        <v>0</v>
      </c>
      <c r="H91" s="58"/>
      <c r="I91" s="58"/>
      <c r="J91" s="58"/>
      <c r="K91" s="58"/>
      <c r="L91" s="58"/>
      <c r="M91" s="58">
        <f t="shared" si="59"/>
        <v>0</v>
      </c>
      <c r="N91" s="58"/>
      <c r="O91" s="58"/>
      <c r="P91" s="58"/>
      <c r="Q91" s="58"/>
      <c r="R91" s="58"/>
      <c r="S91" s="58"/>
      <c r="T91" s="58"/>
      <c r="U91" s="58">
        <f t="shared" si="61"/>
        <v>0</v>
      </c>
      <c r="V91" s="58"/>
      <c r="W91" s="58"/>
      <c r="X91" s="58"/>
      <c r="Y91" s="58"/>
      <c r="Z91" s="58"/>
      <c r="AA91" s="58"/>
      <c r="AB91" s="58"/>
      <c r="AC91" s="58"/>
      <c r="AD91" s="58">
        <f>SUM(AE91:AT91)</f>
        <v>0</v>
      </c>
      <c r="AE91" s="58"/>
      <c r="AF91" s="58"/>
      <c r="AG91" s="58"/>
      <c r="AH91" s="58"/>
      <c r="AI91" s="58"/>
      <c r="AJ91" s="58"/>
      <c r="AK91" s="58"/>
      <c r="AL91" s="58"/>
      <c r="AM91" s="58"/>
      <c r="AN91" s="58"/>
      <c r="AO91" s="58"/>
      <c r="AP91" s="58"/>
      <c r="AQ91" s="58"/>
      <c r="AR91" s="58"/>
      <c r="AS91" s="58">
        <v>0</v>
      </c>
      <c r="AT91" s="58"/>
      <c r="AU91" s="58"/>
      <c r="AV91" s="58"/>
      <c r="AW91" s="58"/>
      <c r="AX91" s="58"/>
      <c r="AY91" s="58"/>
      <c r="AZ91" s="58"/>
      <c r="BA91" s="58"/>
      <c r="BB91" s="58"/>
      <c r="BC91" s="58"/>
      <c r="BD91" s="58"/>
      <c r="BE91" s="58"/>
      <c r="BF91" s="58"/>
      <c r="BG91" s="58">
        <f t="shared" si="63"/>
        <v>0</v>
      </c>
      <c r="BH91" s="58"/>
      <c r="BI91" s="58"/>
      <c r="BJ91" s="58"/>
      <c r="BK91" s="61" t="s">
        <v>130</v>
      </c>
      <c r="BL91" s="79" t="s">
        <v>396</v>
      </c>
      <c r="BM91" s="61" t="s">
        <v>220</v>
      </c>
      <c r="BN91" s="61" t="s">
        <v>481</v>
      </c>
      <c r="BO91" s="128" t="s">
        <v>369</v>
      </c>
      <c r="BP91" s="79" t="s">
        <v>363</v>
      </c>
      <c r="BQ91" s="63" t="s">
        <v>466</v>
      </c>
      <c r="BR91" s="136" t="s">
        <v>499</v>
      </c>
      <c r="BS91" s="136"/>
      <c r="BT91" s="136"/>
    </row>
    <row r="92" spans="1:96" s="81" customFormat="1" ht="84" customHeight="1">
      <c r="A92" s="61">
        <v>2</v>
      </c>
      <c r="B92" s="149" t="s">
        <v>381</v>
      </c>
      <c r="C92" s="58">
        <f>D92+E92</f>
        <v>2.5</v>
      </c>
      <c r="D92" s="58">
        <v>2</v>
      </c>
      <c r="E92" s="1">
        <f>F92+U92+BG92</f>
        <v>0.5</v>
      </c>
      <c r="F92" s="1">
        <f>G92+K92+L92+M92+R92+S92+T92</f>
        <v>0.5</v>
      </c>
      <c r="G92" s="58">
        <f t="shared" si="58"/>
        <v>0</v>
      </c>
      <c r="H92" s="58"/>
      <c r="I92" s="58"/>
      <c r="J92" s="58"/>
      <c r="K92" s="58">
        <v>0.5</v>
      </c>
      <c r="L92" s="58"/>
      <c r="M92" s="58">
        <f t="shared" si="59"/>
        <v>0</v>
      </c>
      <c r="N92" s="58"/>
      <c r="O92" s="58"/>
      <c r="P92" s="58"/>
      <c r="Q92" s="58"/>
      <c r="R92" s="58"/>
      <c r="S92" s="58"/>
      <c r="T92" s="58"/>
      <c r="U92" s="58">
        <f t="shared" si="61"/>
        <v>0</v>
      </c>
      <c r="V92" s="58"/>
      <c r="W92" s="58"/>
      <c r="X92" s="58"/>
      <c r="Y92" s="58"/>
      <c r="Z92" s="58"/>
      <c r="AA92" s="58"/>
      <c r="AB92" s="58"/>
      <c r="AC92" s="58"/>
      <c r="AD92" s="58">
        <f>SUM(AE92:AT92)</f>
        <v>0</v>
      </c>
      <c r="AE92" s="58"/>
      <c r="AF92" s="58"/>
      <c r="AG92" s="58"/>
      <c r="AH92" s="58"/>
      <c r="AI92" s="58"/>
      <c r="AJ92" s="58"/>
      <c r="AK92" s="58"/>
      <c r="AL92" s="58"/>
      <c r="AM92" s="58"/>
      <c r="AN92" s="58"/>
      <c r="AO92" s="58"/>
      <c r="AP92" s="58"/>
      <c r="AQ92" s="58"/>
      <c r="AR92" s="58"/>
      <c r="AS92" s="58">
        <v>0</v>
      </c>
      <c r="AT92" s="58"/>
      <c r="AU92" s="58"/>
      <c r="AV92" s="58"/>
      <c r="AW92" s="58"/>
      <c r="AX92" s="58"/>
      <c r="AY92" s="58"/>
      <c r="AZ92" s="58"/>
      <c r="BA92" s="58"/>
      <c r="BB92" s="58"/>
      <c r="BC92" s="58"/>
      <c r="BD92" s="58"/>
      <c r="BE92" s="58"/>
      <c r="BF92" s="58"/>
      <c r="BG92" s="1">
        <f t="shared" si="63"/>
        <v>0</v>
      </c>
      <c r="BH92" s="58"/>
      <c r="BI92" s="58"/>
      <c r="BJ92" s="58"/>
      <c r="BK92" s="61" t="s">
        <v>130</v>
      </c>
      <c r="BL92" s="70" t="s">
        <v>397</v>
      </c>
      <c r="BM92" s="61"/>
      <c r="BN92" s="61" t="s">
        <v>481</v>
      </c>
      <c r="BO92" s="128"/>
      <c r="BP92" s="79" t="s">
        <v>363</v>
      </c>
      <c r="BQ92" s="63" t="s">
        <v>467</v>
      </c>
      <c r="BR92" s="208" t="s">
        <v>499</v>
      </c>
      <c r="BS92" s="136"/>
      <c r="BT92" s="136"/>
    </row>
    <row r="93" spans="1:96" s="81" customFormat="1" ht="68.45" customHeight="1">
      <c r="A93" s="61">
        <v>3</v>
      </c>
      <c r="B93" s="149" t="s">
        <v>486</v>
      </c>
      <c r="C93" s="58">
        <f>D93+E93</f>
        <v>8.59</v>
      </c>
      <c r="D93" s="58">
        <v>8.59</v>
      </c>
      <c r="E93" s="58">
        <f>F93+U93+BG93</f>
        <v>0</v>
      </c>
      <c r="F93" s="58">
        <f>G93+K93+L93+M93+R93+S93+T93</f>
        <v>0</v>
      </c>
      <c r="G93" s="58">
        <f t="shared" si="58"/>
        <v>0</v>
      </c>
      <c r="H93" s="58"/>
      <c r="I93" s="58"/>
      <c r="J93" s="58"/>
      <c r="K93" s="58"/>
      <c r="L93" s="58"/>
      <c r="M93" s="58">
        <f t="shared" si="59"/>
        <v>0</v>
      </c>
      <c r="N93" s="58"/>
      <c r="O93" s="58"/>
      <c r="P93" s="58"/>
      <c r="Q93" s="58"/>
      <c r="R93" s="58"/>
      <c r="S93" s="58"/>
      <c r="T93" s="58"/>
      <c r="U93" s="58">
        <f t="shared" si="61"/>
        <v>0</v>
      </c>
      <c r="V93" s="58"/>
      <c r="W93" s="58"/>
      <c r="X93" s="58"/>
      <c r="Y93" s="58"/>
      <c r="Z93" s="58"/>
      <c r="AA93" s="58"/>
      <c r="AB93" s="58"/>
      <c r="AC93" s="58"/>
      <c r="AD93" s="58">
        <f>SUM(AE93:AT93)</f>
        <v>0</v>
      </c>
      <c r="AE93" s="58"/>
      <c r="AF93" s="58"/>
      <c r="AG93" s="58"/>
      <c r="AH93" s="58"/>
      <c r="AI93" s="58"/>
      <c r="AJ93" s="58"/>
      <c r="AK93" s="58"/>
      <c r="AL93" s="58"/>
      <c r="AM93" s="58"/>
      <c r="AN93" s="58"/>
      <c r="AO93" s="58"/>
      <c r="AP93" s="58"/>
      <c r="AQ93" s="58"/>
      <c r="AR93" s="58"/>
      <c r="AS93" s="58">
        <v>0</v>
      </c>
      <c r="AT93" s="58"/>
      <c r="AU93" s="58"/>
      <c r="AV93" s="58"/>
      <c r="AW93" s="58"/>
      <c r="AX93" s="58"/>
      <c r="AY93" s="58"/>
      <c r="AZ93" s="58"/>
      <c r="BA93" s="58"/>
      <c r="BB93" s="58"/>
      <c r="BC93" s="58"/>
      <c r="BD93" s="58"/>
      <c r="BE93" s="58"/>
      <c r="BF93" s="58"/>
      <c r="BG93" s="58">
        <f t="shared" si="63"/>
        <v>0</v>
      </c>
      <c r="BH93" s="58"/>
      <c r="BI93" s="58"/>
      <c r="BJ93" s="58"/>
      <c r="BK93" s="61" t="s">
        <v>130</v>
      </c>
      <c r="BL93" s="79" t="s">
        <v>396</v>
      </c>
      <c r="BM93" s="61" t="s">
        <v>220</v>
      </c>
      <c r="BN93" s="61" t="s">
        <v>481</v>
      </c>
      <c r="BO93" s="128" t="s">
        <v>369</v>
      </c>
      <c r="BP93" s="79" t="s">
        <v>363</v>
      </c>
      <c r="BQ93" s="63" t="s">
        <v>466</v>
      </c>
      <c r="BR93" s="136" t="s">
        <v>499</v>
      </c>
      <c r="BS93" s="136"/>
      <c r="BT93" s="136"/>
    </row>
    <row r="94" spans="1:96" s="3" customFormat="1">
      <c r="A94" s="16" t="s">
        <v>196</v>
      </c>
      <c r="B94" s="23" t="s">
        <v>463</v>
      </c>
      <c r="C94" s="31">
        <f>D94+E94</f>
        <v>421.70000000000005</v>
      </c>
      <c r="D94" s="31">
        <f>D95+D96</f>
        <v>0</v>
      </c>
      <c r="E94" s="31">
        <f>E95+E96</f>
        <v>421.70000000000005</v>
      </c>
      <c r="F94" s="31">
        <f>F95+F96</f>
        <v>320.8</v>
      </c>
      <c r="G94" s="58">
        <f t="shared" si="58"/>
        <v>0</v>
      </c>
      <c r="H94" s="31">
        <f>H95+H96</f>
        <v>0</v>
      </c>
      <c r="I94" s="31">
        <f>I95+I96</f>
        <v>0</v>
      </c>
      <c r="J94" s="31">
        <f>J95+J96</f>
        <v>0</v>
      </c>
      <c r="K94" s="31">
        <f>K95+K96</f>
        <v>240.29999999999998</v>
      </c>
      <c r="L94" s="31">
        <f>L95+L96</f>
        <v>80.5</v>
      </c>
      <c r="M94" s="58">
        <f t="shared" si="59"/>
        <v>0</v>
      </c>
      <c r="N94" s="31">
        <f t="shared" ref="N94:T94" si="66">N95+N96</f>
        <v>0</v>
      </c>
      <c r="O94" s="31">
        <f t="shared" si="66"/>
        <v>0</v>
      </c>
      <c r="P94" s="31">
        <f t="shared" si="66"/>
        <v>0</v>
      </c>
      <c r="Q94" s="31">
        <f t="shared" si="66"/>
        <v>0</v>
      </c>
      <c r="R94" s="31">
        <f t="shared" si="66"/>
        <v>0</v>
      </c>
      <c r="S94" s="31">
        <f t="shared" si="66"/>
        <v>0</v>
      </c>
      <c r="T94" s="31">
        <f t="shared" si="66"/>
        <v>0</v>
      </c>
      <c r="U94" s="58">
        <f t="shared" si="61"/>
        <v>0</v>
      </c>
      <c r="V94" s="31">
        <f t="shared" ref="V94:BF94" si="67">V95+V96</f>
        <v>0</v>
      </c>
      <c r="W94" s="31">
        <f t="shared" si="67"/>
        <v>0</v>
      </c>
      <c r="X94" s="31">
        <f t="shared" si="67"/>
        <v>0</v>
      </c>
      <c r="Y94" s="31">
        <f t="shared" si="67"/>
        <v>0</v>
      </c>
      <c r="Z94" s="31">
        <f t="shared" si="67"/>
        <v>0</v>
      </c>
      <c r="AA94" s="31">
        <f t="shared" si="67"/>
        <v>0</v>
      </c>
      <c r="AB94" s="31">
        <f t="shared" si="67"/>
        <v>0</v>
      </c>
      <c r="AC94" s="31">
        <f t="shared" si="67"/>
        <v>0</v>
      </c>
      <c r="AD94" s="31">
        <f t="shared" si="67"/>
        <v>0</v>
      </c>
      <c r="AE94" s="31">
        <f t="shared" si="67"/>
        <v>0</v>
      </c>
      <c r="AF94" s="31">
        <f t="shared" si="67"/>
        <v>0</v>
      </c>
      <c r="AG94" s="31">
        <f t="shared" si="67"/>
        <v>0</v>
      </c>
      <c r="AH94" s="31">
        <f t="shared" si="67"/>
        <v>0</v>
      </c>
      <c r="AI94" s="31">
        <f t="shared" si="67"/>
        <v>0</v>
      </c>
      <c r="AJ94" s="31">
        <f t="shared" si="67"/>
        <v>0</v>
      </c>
      <c r="AK94" s="31">
        <f t="shared" si="67"/>
        <v>0</v>
      </c>
      <c r="AL94" s="31">
        <f t="shared" si="67"/>
        <v>0</v>
      </c>
      <c r="AM94" s="31">
        <f t="shared" si="67"/>
        <v>0</v>
      </c>
      <c r="AN94" s="31">
        <f t="shared" si="67"/>
        <v>0</v>
      </c>
      <c r="AO94" s="31">
        <f t="shared" si="67"/>
        <v>0</v>
      </c>
      <c r="AP94" s="31">
        <f t="shared" si="67"/>
        <v>0</v>
      </c>
      <c r="AQ94" s="31">
        <f t="shared" si="67"/>
        <v>0</v>
      </c>
      <c r="AR94" s="31">
        <f t="shared" si="67"/>
        <v>0</v>
      </c>
      <c r="AS94" s="31">
        <f t="shared" si="67"/>
        <v>0</v>
      </c>
      <c r="AT94" s="31">
        <f t="shared" si="67"/>
        <v>0</v>
      </c>
      <c r="AU94" s="31">
        <f t="shared" si="67"/>
        <v>0</v>
      </c>
      <c r="AV94" s="31">
        <f t="shared" si="67"/>
        <v>0</v>
      </c>
      <c r="AW94" s="31">
        <f t="shared" si="67"/>
        <v>0</v>
      </c>
      <c r="AX94" s="31">
        <f t="shared" si="67"/>
        <v>0</v>
      </c>
      <c r="AY94" s="31">
        <f t="shared" si="67"/>
        <v>0</v>
      </c>
      <c r="AZ94" s="31">
        <f t="shared" si="67"/>
        <v>0</v>
      </c>
      <c r="BA94" s="31">
        <f t="shared" si="67"/>
        <v>0</v>
      </c>
      <c r="BB94" s="31">
        <f t="shared" si="67"/>
        <v>0</v>
      </c>
      <c r="BC94" s="31">
        <f t="shared" si="67"/>
        <v>0</v>
      </c>
      <c r="BD94" s="31">
        <f t="shared" si="67"/>
        <v>0</v>
      </c>
      <c r="BE94" s="31">
        <f t="shared" si="67"/>
        <v>0</v>
      </c>
      <c r="BF94" s="31">
        <f t="shared" si="67"/>
        <v>0</v>
      </c>
      <c r="BG94" s="1">
        <f t="shared" si="63"/>
        <v>100.9</v>
      </c>
      <c r="BH94" s="31">
        <f>BH95+BH96</f>
        <v>0</v>
      </c>
      <c r="BI94" s="31">
        <f>BI95+BI96</f>
        <v>100.9</v>
      </c>
      <c r="BJ94" s="31">
        <f>BJ95+BJ96</f>
        <v>0</v>
      </c>
      <c r="BK94" s="9"/>
      <c r="BL94" s="9"/>
      <c r="BM94" s="9"/>
      <c r="BN94" s="9"/>
      <c r="BO94" s="128"/>
      <c r="BP94" s="9"/>
      <c r="BQ94" s="128"/>
      <c r="BR94" s="212"/>
      <c r="BS94" s="213"/>
      <c r="BT94" s="207"/>
      <c r="BU94" s="69"/>
      <c r="BV94" s="69"/>
      <c r="BW94" s="69"/>
      <c r="BX94" s="69"/>
      <c r="BY94" s="69"/>
    </row>
    <row r="95" spans="1:96" s="2" customFormat="1">
      <c r="A95" s="16" t="s">
        <v>464</v>
      </c>
      <c r="B95" s="23" t="s">
        <v>197</v>
      </c>
      <c r="C95" s="15"/>
      <c r="D95" s="15"/>
      <c r="E95" s="15"/>
      <c r="F95" s="15"/>
      <c r="G95" s="58"/>
      <c r="H95" s="15"/>
      <c r="I95" s="15"/>
      <c r="J95" s="15"/>
      <c r="K95" s="15"/>
      <c r="L95" s="15"/>
      <c r="M95" s="58"/>
      <c r="N95" s="15"/>
      <c r="O95" s="15"/>
      <c r="P95" s="15"/>
      <c r="Q95" s="15"/>
      <c r="R95" s="15"/>
      <c r="S95" s="15"/>
      <c r="T95" s="15"/>
      <c r="U95" s="58"/>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
      <c r="BH95" s="15"/>
      <c r="BI95" s="15"/>
      <c r="BJ95" s="15"/>
      <c r="BK95" s="20"/>
      <c r="BL95" s="9"/>
      <c r="BM95" s="87"/>
      <c r="BN95" s="16"/>
      <c r="BO95" s="86"/>
      <c r="BP95" s="129"/>
      <c r="BQ95" s="86"/>
      <c r="BR95" s="135"/>
      <c r="BS95" s="135"/>
      <c r="BT95" s="135"/>
      <c r="BU95" s="55"/>
      <c r="BV95" s="55"/>
      <c r="BW95" s="55"/>
      <c r="BX95" s="55"/>
      <c r="BY95" s="55"/>
      <c r="BZ95" s="55"/>
      <c r="CA95" s="55"/>
      <c r="CB95" s="55"/>
      <c r="CC95" s="55"/>
      <c r="CD95" s="55"/>
      <c r="CE95" s="55"/>
      <c r="CF95" s="55"/>
      <c r="CG95" s="55"/>
      <c r="CH95" s="55"/>
      <c r="CI95" s="55"/>
      <c r="CJ95" s="55"/>
      <c r="CK95" s="55"/>
      <c r="CL95" s="55"/>
      <c r="CM95" s="55"/>
      <c r="CN95" s="55"/>
      <c r="CO95" s="55"/>
      <c r="CP95" s="55"/>
      <c r="CQ95" s="55"/>
    </row>
    <row r="96" spans="1:96" s="2" customFormat="1">
      <c r="A96" s="16" t="s">
        <v>465</v>
      </c>
      <c r="B96" s="23" t="s">
        <v>17</v>
      </c>
      <c r="C96" s="15">
        <f>D96+E96</f>
        <v>421.70000000000005</v>
      </c>
      <c r="D96" s="15">
        <f>SUM(D98:D104)</f>
        <v>0</v>
      </c>
      <c r="E96" s="15">
        <f>SUM(E98:E104)</f>
        <v>421.70000000000005</v>
      </c>
      <c r="F96" s="15">
        <f>SUM(F98:F104)</f>
        <v>320.8</v>
      </c>
      <c r="G96" s="58">
        <f>H96+I96+J96</f>
        <v>0</v>
      </c>
      <c r="H96" s="15">
        <f>SUM(H98:H104)</f>
        <v>0</v>
      </c>
      <c r="I96" s="15">
        <f>SUM(I98:I104)</f>
        <v>0</v>
      </c>
      <c r="J96" s="15">
        <f>SUM(J98:J104)</f>
        <v>0</v>
      </c>
      <c r="K96" s="15">
        <f>SUM(K98:K104)</f>
        <v>240.29999999999998</v>
      </c>
      <c r="L96" s="15">
        <f>SUM(L98:L104)</f>
        <v>80.5</v>
      </c>
      <c r="M96" s="58">
        <f>+N96+O96+P96</f>
        <v>0</v>
      </c>
      <c r="N96" s="15">
        <f t="shared" ref="N96:T96" si="68">SUM(N98:N104)</f>
        <v>0</v>
      </c>
      <c r="O96" s="15">
        <f t="shared" si="68"/>
        <v>0</v>
      </c>
      <c r="P96" s="15">
        <f t="shared" si="68"/>
        <v>0</v>
      </c>
      <c r="Q96" s="15">
        <f t="shared" si="68"/>
        <v>0</v>
      </c>
      <c r="R96" s="15">
        <f t="shared" si="68"/>
        <v>0</v>
      </c>
      <c r="S96" s="15">
        <f t="shared" si="68"/>
        <v>0</v>
      </c>
      <c r="T96" s="15">
        <f t="shared" si="68"/>
        <v>0</v>
      </c>
      <c r="U96" s="58">
        <f>V96+W96+X96+Y96+Z96+AA96+AB96+AC96+AD96+AU96+AV96+AW96+AX96+AY96+AZ96+BA96+BB96+BC96+BD96+BE96+BF96</f>
        <v>0</v>
      </c>
      <c r="V96" s="15">
        <f t="shared" ref="V96:BF96" si="69">SUM(V98:V104)</f>
        <v>0</v>
      </c>
      <c r="W96" s="15">
        <f t="shared" si="69"/>
        <v>0</v>
      </c>
      <c r="X96" s="15">
        <f t="shared" si="69"/>
        <v>0</v>
      </c>
      <c r="Y96" s="15">
        <f t="shared" si="69"/>
        <v>0</v>
      </c>
      <c r="Z96" s="15">
        <f t="shared" si="69"/>
        <v>0</v>
      </c>
      <c r="AA96" s="15">
        <f t="shared" si="69"/>
        <v>0</v>
      </c>
      <c r="AB96" s="15">
        <f t="shared" si="69"/>
        <v>0</v>
      </c>
      <c r="AC96" s="15">
        <f t="shared" si="69"/>
        <v>0</v>
      </c>
      <c r="AD96" s="15">
        <f t="shared" si="69"/>
        <v>0</v>
      </c>
      <c r="AE96" s="15">
        <f t="shared" si="69"/>
        <v>0</v>
      </c>
      <c r="AF96" s="15">
        <f t="shared" si="69"/>
        <v>0</v>
      </c>
      <c r="AG96" s="15">
        <f t="shared" si="69"/>
        <v>0</v>
      </c>
      <c r="AH96" s="15">
        <f t="shared" si="69"/>
        <v>0</v>
      </c>
      <c r="AI96" s="15">
        <f t="shared" si="69"/>
        <v>0</v>
      </c>
      <c r="AJ96" s="15">
        <f t="shared" si="69"/>
        <v>0</v>
      </c>
      <c r="AK96" s="15">
        <f t="shared" si="69"/>
        <v>0</v>
      </c>
      <c r="AL96" s="15">
        <f t="shared" si="69"/>
        <v>0</v>
      </c>
      <c r="AM96" s="15">
        <f t="shared" si="69"/>
        <v>0</v>
      </c>
      <c r="AN96" s="15">
        <f t="shared" si="69"/>
        <v>0</v>
      </c>
      <c r="AO96" s="15">
        <f t="shared" si="69"/>
        <v>0</v>
      </c>
      <c r="AP96" s="15">
        <f t="shared" si="69"/>
        <v>0</v>
      </c>
      <c r="AQ96" s="15">
        <f t="shared" si="69"/>
        <v>0</v>
      </c>
      <c r="AR96" s="15">
        <f t="shared" si="69"/>
        <v>0</v>
      </c>
      <c r="AS96" s="15">
        <f t="shared" si="69"/>
        <v>0</v>
      </c>
      <c r="AT96" s="15">
        <f t="shared" si="69"/>
        <v>0</v>
      </c>
      <c r="AU96" s="15">
        <f t="shared" si="69"/>
        <v>0</v>
      </c>
      <c r="AV96" s="15">
        <f t="shared" si="69"/>
        <v>0</v>
      </c>
      <c r="AW96" s="15">
        <f t="shared" si="69"/>
        <v>0</v>
      </c>
      <c r="AX96" s="15">
        <f t="shared" si="69"/>
        <v>0</v>
      </c>
      <c r="AY96" s="15">
        <f t="shared" si="69"/>
        <v>0</v>
      </c>
      <c r="AZ96" s="15">
        <f t="shared" si="69"/>
        <v>0</v>
      </c>
      <c r="BA96" s="15">
        <f t="shared" si="69"/>
        <v>0</v>
      </c>
      <c r="BB96" s="15">
        <f t="shared" si="69"/>
        <v>0</v>
      </c>
      <c r="BC96" s="15">
        <f t="shared" si="69"/>
        <v>0</v>
      </c>
      <c r="BD96" s="15">
        <f t="shared" si="69"/>
        <v>0</v>
      </c>
      <c r="BE96" s="15">
        <f t="shared" si="69"/>
        <v>0</v>
      </c>
      <c r="BF96" s="15">
        <f t="shared" si="69"/>
        <v>0</v>
      </c>
      <c r="BG96" s="1">
        <f>BH96+BI96+BJ96</f>
        <v>100.9</v>
      </c>
      <c r="BH96" s="15">
        <f>SUM(BH98:BH104)</f>
        <v>0</v>
      </c>
      <c r="BI96" s="15">
        <f>SUM(BI98:BI104)</f>
        <v>100.9</v>
      </c>
      <c r="BJ96" s="15">
        <f>SUM(BJ98:BJ104)</f>
        <v>0</v>
      </c>
      <c r="BK96" s="20"/>
      <c r="BL96" s="9"/>
      <c r="BM96" s="87"/>
      <c r="BN96" s="16"/>
      <c r="BO96" s="86"/>
      <c r="BP96" s="129"/>
      <c r="BQ96" s="86"/>
      <c r="BR96" s="135"/>
      <c r="BS96" s="135"/>
      <c r="BT96" s="135"/>
      <c r="BU96" s="55"/>
      <c r="BV96" s="55"/>
      <c r="BW96" s="55"/>
      <c r="BX96" s="55"/>
      <c r="BY96" s="55"/>
      <c r="BZ96" s="55"/>
      <c r="CA96" s="55"/>
      <c r="CB96" s="55"/>
      <c r="CC96" s="55"/>
      <c r="CD96" s="55"/>
      <c r="CE96" s="55"/>
      <c r="CF96" s="55"/>
      <c r="CG96" s="55"/>
      <c r="CH96" s="55"/>
      <c r="CI96" s="55"/>
      <c r="CJ96" s="55"/>
      <c r="CK96" s="55"/>
      <c r="CL96" s="55"/>
      <c r="CM96" s="55"/>
      <c r="CN96" s="55"/>
      <c r="CO96" s="55"/>
      <c r="CP96" s="55"/>
      <c r="CQ96" s="55"/>
    </row>
    <row r="98" spans="1:95" s="100" customFormat="1" ht="87" customHeight="1" thickBot="1">
      <c r="A98" s="106">
        <v>1</v>
      </c>
      <c r="B98" s="355" t="s">
        <v>292</v>
      </c>
      <c r="C98" s="96">
        <f t="shared" ref="C98:C104" si="70">D98+E98</f>
        <v>88.1</v>
      </c>
      <c r="D98" s="97"/>
      <c r="E98" s="96">
        <f t="shared" ref="E98:E104" si="71">F98+U98+BG98</f>
        <v>88.1</v>
      </c>
      <c r="F98" s="96">
        <f t="shared" ref="F98:F104" si="72">G98+K98+L98+M98+R98+S98+T98</f>
        <v>58.1</v>
      </c>
      <c r="G98" s="96">
        <f t="shared" ref="G98:G104" si="73">H98+I98+J98</f>
        <v>0</v>
      </c>
      <c r="H98" s="356"/>
      <c r="I98" s="96"/>
      <c r="J98" s="96"/>
      <c r="K98" s="356">
        <v>46.1</v>
      </c>
      <c r="L98" s="356">
        <v>12</v>
      </c>
      <c r="M98" s="96">
        <f t="shared" ref="M98:M104" si="74">+N98+O98+P98</f>
        <v>0</v>
      </c>
      <c r="N98" s="356"/>
      <c r="O98" s="96"/>
      <c r="P98" s="356"/>
      <c r="Q98" s="96"/>
      <c r="R98" s="96"/>
      <c r="S98" s="96"/>
      <c r="T98" s="96"/>
      <c r="U98" s="96">
        <f t="shared" ref="U98:U104" si="75">V98+W98+X98+Y98+Z98+AA98+AB98+AC98+AD98+AU98+AV98+AW98+AX98+AY98+AZ98+BA98+BB98+BC98+BD98+BE98+BF98</f>
        <v>0</v>
      </c>
      <c r="V98" s="96"/>
      <c r="W98" s="96"/>
      <c r="X98" s="96"/>
      <c r="Y98" s="96"/>
      <c r="Z98" s="96"/>
      <c r="AA98" s="96"/>
      <c r="AB98" s="96"/>
      <c r="AC98" s="96"/>
      <c r="AD98" s="96">
        <f t="shared" ref="AD98:AD104" si="76">SUM(AE98:AT98)</f>
        <v>0</v>
      </c>
      <c r="AE98" s="356"/>
      <c r="AF98" s="356"/>
      <c r="AG98" s="96"/>
      <c r="AH98" s="96"/>
      <c r="AI98" s="96"/>
      <c r="AJ98" s="96"/>
      <c r="AK98" s="96"/>
      <c r="AL98" s="96"/>
      <c r="AM98" s="96"/>
      <c r="AN98" s="96"/>
      <c r="AO98" s="96"/>
      <c r="AP98" s="96"/>
      <c r="AQ98" s="96"/>
      <c r="AR98" s="96"/>
      <c r="AS98" s="96">
        <v>0</v>
      </c>
      <c r="AT98" s="96"/>
      <c r="AU98" s="96"/>
      <c r="AV98" s="96"/>
      <c r="AW98" s="96"/>
      <c r="AX98" s="96"/>
      <c r="AY98" s="96"/>
      <c r="AZ98" s="96"/>
      <c r="BA98" s="96"/>
      <c r="BB98" s="96"/>
      <c r="BC98" s="96"/>
      <c r="BD98" s="356"/>
      <c r="BE98" s="96"/>
      <c r="BF98" s="96"/>
      <c r="BG98" s="96">
        <f t="shared" ref="BG98:BG104" si="77">BH98+BI98+BJ98</f>
        <v>30</v>
      </c>
      <c r="BH98" s="96"/>
      <c r="BI98" s="356">
        <v>30</v>
      </c>
      <c r="BJ98" s="96"/>
      <c r="BK98" s="106" t="s">
        <v>130</v>
      </c>
      <c r="BL98" s="98" t="s">
        <v>316</v>
      </c>
      <c r="BM98" s="106"/>
      <c r="BN98" s="106" t="s">
        <v>78</v>
      </c>
      <c r="BO98" s="357"/>
      <c r="BP98" s="98" t="s">
        <v>358</v>
      </c>
      <c r="BQ98" s="97" t="s">
        <v>467</v>
      </c>
      <c r="BR98" s="137" t="s">
        <v>499</v>
      </c>
      <c r="BS98" s="137"/>
      <c r="BT98" s="137"/>
      <c r="CJ98" s="100">
        <v>135</v>
      </c>
      <c r="CL98" s="361">
        <f>C98-88.1</f>
        <v>0</v>
      </c>
      <c r="CM98" s="361">
        <f>CL98+K98</f>
        <v>46.1</v>
      </c>
    </row>
    <row r="99" spans="1:95" s="146" customFormat="1" ht="87" customHeight="1" thickBot="1">
      <c r="A99" s="27">
        <v>2</v>
      </c>
      <c r="B99" s="154" t="s">
        <v>292</v>
      </c>
      <c r="C99" s="1">
        <f t="shared" si="70"/>
        <v>63.9</v>
      </c>
      <c r="D99" s="26"/>
      <c r="E99" s="1">
        <f t="shared" si="71"/>
        <v>63.9</v>
      </c>
      <c r="F99" s="1">
        <f t="shared" si="72"/>
        <v>40</v>
      </c>
      <c r="G99" s="1">
        <f t="shared" si="73"/>
        <v>0</v>
      </c>
      <c r="H99" s="56"/>
      <c r="I99" s="1"/>
      <c r="J99" s="1"/>
      <c r="K99" s="56">
        <v>33</v>
      </c>
      <c r="L99" s="56">
        <v>7</v>
      </c>
      <c r="M99" s="1">
        <f t="shared" si="74"/>
        <v>0</v>
      </c>
      <c r="N99" s="56"/>
      <c r="O99" s="1"/>
      <c r="P99" s="56"/>
      <c r="Q99" s="1"/>
      <c r="R99" s="1"/>
      <c r="S99" s="1"/>
      <c r="T99" s="1"/>
      <c r="U99" s="1">
        <f t="shared" si="75"/>
        <v>0</v>
      </c>
      <c r="V99" s="1"/>
      <c r="W99" s="1"/>
      <c r="X99" s="1"/>
      <c r="Y99" s="1"/>
      <c r="Z99" s="1"/>
      <c r="AA99" s="1"/>
      <c r="AB99" s="1"/>
      <c r="AC99" s="1"/>
      <c r="AD99" s="1">
        <f t="shared" si="76"/>
        <v>0</v>
      </c>
      <c r="AE99" s="56"/>
      <c r="AF99" s="56"/>
      <c r="AG99" s="1"/>
      <c r="AH99" s="1"/>
      <c r="AI99" s="1"/>
      <c r="AJ99" s="1"/>
      <c r="AK99" s="1"/>
      <c r="AL99" s="1"/>
      <c r="AM99" s="1"/>
      <c r="AN99" s="1"/>
      <c r="AO99" s="1"/>
      <c r="AP99" s="1"/>
      <c r="AQ99" s="1"/>
      <c r="AR99" s="1"/>
      <c r="AS99" s="1">
        <v>0</v>
      </c>
      <c r="AT99" s="1"/>
      <c r="AU99" s="1"/>
      <c r="AV99" s="1"/>
      <c r="AW99" s="1"/>
      <c r="AX99" s="1"/>
      <c r="AY99" s="1"/>
      <c r="AZ99" s="1"/>
      <c r="BA99" s="1"/>
      <c r="BB99" s="1"/>
      <c r="BC99" s="1"/>
      <c r="BD99" s="56"/>
      <c r="BE99" s="1"/>
      <c r="BF99" s="1"/>
      <c r="BG99" s="1">
        <f t="shared" si="77"/>
        <v>23.9</v>
      </c>
      <c r="BH99" s="1"/>
      <c r="BI99" s="56">
        <v>23.9</v>
      </c>
      <c r="BJ99" s="1"/>
      <c r="BK99" s="27" t="s">
        <v>130</v>
      </c>
      <c r="BL99" s="156" t="s">
        <v>398</v>
      </c>
      <c r="BM99" s="27"/>
      <c r="BN99" s="27" t="s">
        <v>78</v>
      </c>
      <c r="BO99" s="155"/>
      <c r="BP99" s="70" t="s">
        <v>358</v>
      </c>
      <c r="BQ99" s="26" t="s">
        <v>467</v>
      </c>
      <c r="BR99" s="215" t="s">
        <v>499</v>
      </c>
      <c r="BS99" s="215"/>
      <c r="BT99" s="215"/>
      <c r="CJ99" s="308">
        <v>63.9</v>
      </c>
      <c r="CL99" s="310">
        <f t="shared" ref="CL99:CL103" si="78">CJ99-E99</f>
        <v>0</v>
      </c>
      <c r="CM99" s="310">
        <f t="shared" ref="CM99:CM104" si="79">CL99+K99</f>
        <v>33</v>
      </c>
    </row>
    <row r="100" spans="1:95" s="105" customFormat="1" ht="76.900000000000006" customHeight="1" thickBot="1">
      <c r="A100" s="104">
        <v>3</v>
      </c>
      <c r="B100" s="272" t="s">
        <v>292</v>
      </c>
      <c r="C100" s="101">
        <f t="shared" si="70"/>
        <v>59</v>
      </c>
      <c r="D100" s="102"/>
      <c r="E100" s="101">
        <f t="shared" si="71"/>
        <v>59</v>
      </c>
      <c r="F100" s="101">
        <f t="shared" si="72"/>
        <v>29</v>
      </c>
      <c r="G100" s="101">
        <f t="shared" si="73"/>
        <v>0</v>
      </c>
      <c r="H100" s="273"/>
      <c r="I100" s="101"/>
      <c r="J100" s="101"/>
      <c r="K100" s="358">
        <v>19</v>
      </c>
      <c r="L100" s="358">
        <v>10</v>
      </c>
      <c r="M100" s="101">
        <f t="shared" si="74"/>
        <v>0</v>
      </c>
      <c r="N100" s="273"/>
      <c r="O100" s="101"/>
      <c r="P100" s="273"/>
      <c r="Q100" s="101"/>
      <c r="R100" s="101"/>
      <c r="S100" s="101"/>
      <c r="T100" s="101"/>
      <c r="U100" s="101">
        <f t="shared" si="75"/>
        <v>0</v>
      </c>
      <c r="V100" s="101"/>
      <c r="W100" s="101"/>
      <c r="X100" s="101"/>
      <c r="Y100" s="101"/>
      <c r="Z100" s="101"/>
      <c r="AA100" s="101"/>
      <c r="AB100" s="101"/>
      <c r="AC100" s="101"/>
      <c r="AD100" s="101">
        <f t="shared" si="76"/>
        <v>0</v>
      </c>
      <c r="AE100" s="273"/>
      <c r="AF100" s="273"/>
      <c r="AG100" s="101"/>
      <c r="AH100" s="101"/>
      <c r="AI100" s="101"/>
      <c r="AJ100" s="101"/>
      <c r="AK100" s="101"/>
      <c r="AL100" s="101"/>
      <c r="AM100" s="101"/>
      <c r="AN100" s="101"/>
      <c r="AO100" s="101"/>
      <c r="AP100" s="101"/>
      <c r="AQ100" s="101"/>
      <c r="AR100" s="101"/>
      <c r="AS100" s="101">
        <v>0</v>
      </c>
      <c r="AT100" s="101"/>
      <c r="AU100" s="101"/>
      <c r="AV100" s="101"/>
      <c r="AW100" s="101"/>
      <c r="AX100" s="101"/>
      <c r="AY100" s="101"/>
      <c r="AZ100" s="101"/>
      <c r="BA100" s="101"/>
      <c r="BB100" s="101"/>
      <c r="BC100" s="101"/>
      <c r="BD100" s="273"/>
      <c r="BE100" s="101"/>
      <c r="BF100" s="101"/>
      <c r="BG100" s="101">
        <f t="shared" si="77"/>
        <v>30</v>
      </c>
      <c r="BH100" s="101"/>
      <c r="BI100" s="273">
        <v>30</v>
      </c>
      <c r="BJ100" s="101"/>
      <c r="BK100" s="104" t="s">
        <v>130</v>
      </c>
      <c r="BL100" s="103" t="s">
        <v>400</v>
      </c>
      <c r="BM100" s="104"/>
      <c r="BN100" s="104" t="s">
        <v>78</v>
      </c>
      <c r="BO100" s="276"/>
      <c r="BP100" s="103" t="s">
        <v>358</v>
      </c>
      <c r="BQ100" s="102" t="s">
        <v>467</v>
      </c>
      <c r="BR100" s="138" t="s">
        <v>499</v>
      </c>
      <c r="BS100" s="138"/>
      <c r="BT100" s="138"/>
      <c r="CJ100" s="359">
        <v>55</v>
      </c>
      <c r="CL100" s="360">
        <f t="shared" si="78"/>
        <v>-4</v>
      </c>
      <c r="CM100" s="360">
        <f t="shared" si="79"/>
        <v>15</v>
      </c>
    </row>
    <row r="101" spans="1:95" s="146" customFormat="1" ht="76.900000000000006" customHeight="1" thickBot="1">
      <c r="A101" s="27">
        <v>4</v>
      </c>
      <c r="B101" s="154" t="s">
        <v>292</v>
      </c>
      <c r="C101" s="1">
        <f t="shared" si="70"/>
        <v>56.6</v>
      </c>
      <c r="D101" s="26"/>
      <c r="E101" s="1">
        <f t="shared" si="71"/>
        <v>56.6</v>
      </c>
      <c r="F101" s="1">
        <f t="shared" si="72"/>
        <v>56.6</v>
      </c>
      <c r="G101" s="1">
        <f t="shared" si="73"/>
        <v>0</v>
      </c>
      <c r="H101" s="56"/>
      <c r="I101" s="1"/>
      <c r="J101" s="1"/>
      <c r="K101" s="56">
        <v>56.6</v>
      </c>
      <c r="L101" s="56"/>
      <c r="M101" s="1">
        <f t="shared" si="74"/>
        <v>0</v>
      </c>
      <c r="N101" s="56"/>
      <c r="O101" s="1"/>
      <c r="P101" s="56"/>
      <c r="Q101" s="1"/>
      <c r="R101" s="1"/>
      <c r="S101" s="1"/>
      <c r="T101" s="1"/>
      <c r="U101" s="1">
        <f t="shared" si="75"/>
        <v>0</v>
      </c>
      <c r="V101" s="1"/>
      <c r="W101" s="1"/>
      <c r="X101" s="1"/>
      <c r="Y101" s="1"/>
      <c r="Z101" s="1"/>
      <c r="AA101" s="1"/>
      <c r="AB101" s="1"/>
      <c r="AC101" s="1"/>
      <c r="AD101" s="1">
        <f t="shared" si="76"/>
        <v>0</v>
      </c>
      <c r="AE101" s="56"/>
      <c r="AF101" s="56"/>
      <c r="AG101" s="1"/>
      <c r="AH101" s="1"/>
      <c r="AI101" s="1"/>
      <c r="AJ101" s="1"/>
      <c r="AK101" s="1"/>
      <c r="AL101" s="1"/>
      <c r="AM101" s="1"/>
      <c r="AN101" s="1"/>
      <c r="AO101" s="1"/>
      <c r="AP101" s="1"/>
      <c r="AQ101" s="1"/>
      <c r="AR101" s="1"/>
      <c r="AS101" s="1">
        <v>0</v>
      </c>
      <c r="AT101" s="1"/>
      <c r="AU101" s="1"/>
      <c r="AV101" s="1"/>
      <c r="AW101" s="1"/>
      <c r="AX101" s="1"/>
      <c r="AY101" s="1"/>
      <c r="AZ101" s="1"/>
      <c r="BA101" s="1"/>
      <c r="BB101" s="1"/>
      <c r="BC101" s="1"/>
      <c r="BD101" s="56"/>
      <c r="BE101" s="1"/>
      <c r="BF101" s="1"/>
      <c r="BG101" s="1">
        <f t="shared" si="77"/>
        <v>0</v>
      </c>
      <c r="BH101" s="1"/>
      <c r="BI101" s="56"/>
      <c r="BJ101" s="1"/>
      <c r="BK101" s="27" t="s">
        <v>130</v>
      </c>
      <c r="BL101" s="70" t="s">
        <v>399</v>
      </c>
      <c r="BM101" s="27"/>
      <c r="BN101" s="27" t="s">
        <v>78</v>
      </c>
      <c r="BO101" s="155"/>
      <c r="BP101" s="70" t="s">
        <v>358</v>
      </c>
      <c r="BQ101" s="26" t="s">
        <v>467</v>
      </c>
      <c r="BR101" s="215" t="s">
        <v>499</v>
      </c>
      <c r="BS101" s="215"/>
      <c r="BT101" s="215"/>
      <c r="CJ101" s="309">
        <v>85</v>
      </c>
      <c r="CL101" s="310">
        <f t="shared" si="78"/>
        <v>28.4</v>
      </c>
      <c r="CM101" s="310">
        <f t="shared" si="79"/>
        <v>85</v>
      </c>
    </row>
    <row r="102" spans="1:95" s="105" customFormat="1" ht="76.900000000000006" customHeight="1" thickBot="1">
      <c r="A102" s="104">
        <v>5</v>
      </c>
      <c r="B102" s="272" t="s">
        <v>292</v>
      </c>
      <c r="C102" s="101">
        <f t="shared" si="70"/>
        <v>49.9</v>
      </c>
      <c r="D102" s="102"/>
      <c r="E102" s="101">
        <f t="shared" si="71"/>
        <v>49.9</v>
      </c>
      <c r="F102" s="101">
        <f t="shared" si="72"/>
        <v>47.9</v>
      </c>
      <c r="G102" s="101">
        <f t="shared" si="73"/>
        <v>0</v>
      </c>
      <c r="H102" s="273"/>
      <c r="I102" s="101"/>
      <c r="J102" s="101"/>
      <c r="K102" s="273">
        <v>35.9</v>
      </c>
      <c r="L102" s="273">
        <v>12</v>
      </c>
      <c r="M102" s="101">
        <f t="shared" si="74"/>
        <v>0</v>
      </c>
      <c r="N102" s="273"/>
      <c r="O102" s="101"/>
      <c r="P102" s="273"/>
      <c r="Q102" s="101"/>
      <c r="R102" s="101"/>
      <c r="S102" s="101"/>
      <c r="T102" s="101"/>
      <c r="U102" s="101">
        <f t="shared" si="75"/>
        <v>0</v>
      </c>
      <c r="V102" s="101"/>
      <c r="W102" s="101"/>
      <c r="X102" s="101"/>
      <c r="Y102" s="101"/>
      <c r="Z102" s="101"/>
      <c r="AA102" s="101"/>
      <c r="AB102" s="101"/>
      <c r="AC102" s="101"/>
      <c r="AD102" s="101">
        <f t="shared" si="76"/>
        <v>0</v>
      </c>
      <c r="AE102" s="273"/>
      <c r="AF102" s="273"/>
      <c r="AG102" s="101"/>
      <c r="AH102" s="101"/>
      <c r="AI102" s="101"/>
      <c r="AJ102" s="101"/>
      <c r="AK102" s="101"/>
      <c r="AL102" s="101"/>
      <c r="AM102" s="101"/>
      <c r="AN102" s="101"/>
      <c r="AO102" s="101"/>
      <c r="AP102" s="101"/>
      <c r="AQ102" s="101"/>
      <c r="AR102" s="101"/>
      <c r="AS102" s="101">
        <v>0</v>
      </c>
      <c r="AT102" s="101"/>
      <c r="AU102" s="101"/>
      <c r="AV102" s="101"/>
      <c r="AW102" s="101"/>
      <c r="AX102" s="101"/>
      <c r="AY102" s="101"/>
      <c r="AZ102" s="101"/>
      <c r="BA102" s="101"/>
      <c r="BB102" s="101"/>
      <c r="BC102" s="101"/>
      <c r="BD102" s="273"/>
      <c r="BE102" s="101"/>
      <c r="BF102" s="101"/>
      <c r="BG102" s="101">
        <f t="shared" si="77"/>
        <v>2</v>
      </c>
      <c r="BH102" s="101"/>
      <c r="BI102" s="273">
        <v>2</v>
      </c>
      <c r="BJ102" s="101"/>
      <c r="BK102" s="104" t="s">
        <v>130</v>
      </c>
      <c r="BL102" s="103" t="s">
        <v>131</v>
      </c>
      <c r="BM102" s="104"/>
      <c r="BN102" s="104" t="s">
        <v>78</v>
      </c>
      <c r="BO102" s="276"/>
      <c r="BP102" s="103" t="s">
        <v>358</v>
      </c>
      <c r="BQ102" s="102" t="s">
        <v>467</v>
      </c>
      <c r="BR102" s="138" t="s">
        <v>499</v>
      </c>
      <c r="BS102" s="138"/>
      <c r="BT102" s="138"/>
      <c r="CJ102" s="359">
        <v>96.94</v>
      </c>
      <c r="CL102" s="360">
        <f t="shared" si="78"/>
        <v>47.04</v>
      </c>
      <c r="CM102" s="360">
        <f t="shared" si="79"/>
        <v>82.94</v>
      </c>
    </row>
    <row r="103" spans="1:95" s="105" customFormat="1" ht="87" customHeight="1" thickBot="1">
      <c r="A103" s="104">
        <v>6</v>
      </c>
      <c r="B103" s="272" t="s">
        <v>292</v>
      </c>
      <c r="C103" s="101">
        <f t="shared" si="70"/>
        <v>35.6</v>
      </c>
      <c r="D103" s="102"/>
      <c r="E103" s="101">
        <f t="shared" si="71"/>
        <v>35.6</v>
      </c>
      <c r="F103" s="101">
        <f t="shared" si="72"/>
        <v>35.6</v>
      </c>
      <c r="G103" s="101">
        <f t="shared" si="73"/>
        <v>0</v>
      </c>
      <c r="H103" s="273"/>
      <c r="I103" s="101"/>
      <c r="J103" s="101"/>
      <c r="K103" s="273">
        <v>21.6</v>
      </c>
      <c r="L103" s="273">
        <v>14</v>
      </c>
      <c r="M103" s="101">
        <f t="shared" si="74"/>
        <v>0</v>
      </c>
      <c r="N103" s="273"/>
      <c r="O103" s="101"/>
      <c r="P103" s="273"/>
      <c r="Q103" s="101"/>
      <c r="R103" s="101"/>
      <c r="S103" s="101"/>
      <c r="T103" s="101"/>
      <c r="U103" s="101">
        <f t="shared" si="75"/>
        <v>0</v>
      </c>
      <c r="V103" s="101"/>
      <c r="W103" s="101"/>
      <c r="X103" s="101"/>
      <c r="Y103" s="101"/>
      <c r="Z103" s="101"/>
      <c r="AA103" s="101"/>
      <c r="AB103" s="101"/>
      <c r="AC103" s="101"/>
      <c r="AD103" s="101">
        <f t="shared" si="76"/>
        <v>0</v>
      </c>
      <c r="AE103" s="273"/>
      <c r="AF103" s="273"/>
      <c r="AG103" s="101"/>
      <c r="AH103" s="101"/>
      <c r="AI103" s="101"/>
      <c r="AJ103" s="101"/>
      <c r="AK103" s="101"/>
      <c r="AL103" s="101"/>
      <c r="AM103" s="101"/>
      <c r="AN103" s="101"/>
      <c r="AO103" s="101"/>
      <c r="AP103" s="101"/>
      <c r="AQ103" s="101"/>
      <c r="AR103" s="101"/>
      <c r="AS103" s="101">
        <v>0</v>
      </c>
      <c r="AT103" s="101"/>
      <c r="AU103" s="101"/>
      <c r="AV103" s="101"/>
      <c r="AW103" s="101"/>
      <c r="AX103" s="101"/>
      <c r="AY103" s="101"/>
      <c r="AZ103" s="101"/>
      <c r="BA103" s="101"/>
      <c r="BB103" s="101"/>
      <c r="BC103" s="101"/>
      <c r="BD103" s="273"/>
      <c r="BE103" s="101"/>
      <c r="BF103" s="101"/>
      <c r="BG103" s="101">
        <f t="shared" si="77"/>
        <v>0</v>
      </c>
      <c r="BH103" s="101"/>
      <c r="BI103" s="273"/>
      <c r="BJ103" s="101"/>
      <c r="BK103" s="104" t="s">
        <v>130</v>
      </c>
      <c r="BL103" s="103" t="s">
        <v>396</v>
      </c>
      <c r="BM103" s="104"/>
      <c r="BN103" s="104" t="s">
        <v>78</v>
      </c>
      <c r="BO103" s="276"/>
      <c r="BP103" s="103" t="s">
        <v>358</v>
      </c>
      <c r="BQ103" s="102" t="s">
        <v>467</v>
      </c>
      <c r="BR103" s="138" t="s">
        <v>499</v>
      </c>
      <c r="BS103" s="138"/>
      <c r="BT103" s="138"/>
      <c r="CJ103" s="359">
        <v>135.1</v>
      </c>
      <c r="CL103" s="360">
        <f t="shared" si="78"/>
        <v>99.5</v>
      </c>
      <c r="CM103" s="360">
        <f t="shared" si="79"/>
        <v>121.1</v>
      </c>
    </row>
    <row r="104" spans="1:95" s="105" customFormat="1" ht="87" customHeight="1" thickBot="1">
      <c r="A104" s="104">
        <v>7</v>
      </c>
      <c r="B104" s="272" t="s">
        <v>292</v>
      </c>
      <c r="C104" s="101">
        <f t="shared" si="70"/>
        <v>68.599999999999994</v>
      </c>
      <c r="D104" s="102"/>
      <c r="E104" s="101">
        <f t="shared" si="71"/>
        <v>68.599999999999994</v>
      </c>
      <c r="F104" s="101">
        <f t="shared" si="72"/>
        <v>53.6</v>
      </c>
      <c r="G104" s="101">
        <f t="shared" si="73"/>
        <v>0</v>
      </c>
      <c r="H104" s="273"/>
      <c r="I104" s="101"/>
      <c r="J104" s="101"/>
      <c r="K104" s="273">
        <v>28.1</v>
      </c>
      <c r="L104" s="273">
        <v>25.5</v>
      </c>
      <c r="M104" s="101">
        <f t="shared" si="74"/>
        <v>0</v>
      </c>
      <c r="N104" s="273"/>
      <c r="O104" s="101"/>
      <c r="P104" s="273"/>
      <c r="Q104" s="101"/>
      <c r="R104" s="101"/>
      <c r="S104" s="101"/>
      <c r="T104" s="101"/>
      <c r="U104" s="101">
        <f t="shared" si="75"/>
        <v>0</v>
      </c>
      <c r="V104" s="101"/>
      <c r="W104" s="101"/>
      <c r="X104" s="101"/>
      <c r="Y104" s="101"/>
      <c r="Z104" s="101"/>
      <c r="AA104" s="101"/>
      <c r="AB104" s="101"/>
      <c r="AC104" s="101"/>
      <c r="AD104" s="101">
        <f t="shared" si="76"/>
        <v>0</v>
      </c>
      <c r="AE104" s="273"/>
      <c r="AF104" s="273"/>
      <c r="AG104" s="101"/>
      <c r="AH104" s="101"/>
      <c r="AI104" s="101"/>
      <c r="AJ104" s="101"/>
      <c r="AK104" s="101"/>
      <c r="AL104" s="101"/>
      <c r="AM104" s="101"/>
      <c r="AN104" s="101"/>
      <c r="AO104" s="101"/>
      <c r="AP104" s="101"/>
      <c r="AQ104" s="101"/>
      <c r="AR104" s="101"/>
      <c r="AS104" s="101">
        <v>0</v>
      </c>
      <c r="AT104" s="101"/>
      <c r="AU104" s="101"/>
      <c r="AV104" s="101"/>
      <c r="AW104" s="101"/>
      <c r="AX104" s="101"/>
      <c r="AY104" s="101"/>
      <c r="AZ104" s="101"/>
      <c r="BA104" s="101"/>
      <c r="BB104" s="101"/>
      <c r="BC104" s="101"/>
      <c r="BD104" s="273"/>
      <c r="BE104" s="101"/>
      <c r="BF104" s="101"/>
      <c r="BG104" s="101">
        <f t="shared" si="77"/>
        <v>15</v>
      </c>
      <c r="BH104" s="101"/>
      <c r="BI104" s="273">
        <v>15</v>
      </c>
      <c r="BJ104" s="101"/>
      <c r="BK104" s="104" t="s">
        <v>130</v>
      </c>
      <c r="BL104" s="103" t="s">
        <v>397</v>
      </c>
      <c r="BM104" s="104"/>
      <c r="BN104" s="104" t="s">
        <v>78</v>
      </c>
      <c r="BO104" s="276"/>
      <c r="BP104" s="103" t="s">
        <v>358</v>
      </c>
      <c r="BQ104" s="102" t="s">
        <v>467</v>
      </c>
      <c r="BR104" s="138" t="s">
        <v>499</v>
      </c>
      <c r="BS104" s="138"/>
      <c r="BT104" s="138"/>
      <c r="CJ104" s="359">
        <v>158.05000000000001</v>
      </c>
      <c r="CL104" s="360">
        <f>CJ104-68.6</f>
        <v>89.450000000000017</v>
      </c>
      <c r="CM104" s="360">
        <f t="shared" si="79"/>
        <v>117.55000000000001</v>
      </c>
    </row>
    <row r="105" spans="1:95" s="2" customFormat="1" ht="25.15" customHeight="1">
      <c r="A105" s="29"/>
      <c r="B105" s="30" t="s">
        <v>225</v>
      </c>
      <c r="C105" s="31">
        <f t="shared" ref="C105:AH105" si="80">C10+C17</f>
        <v>479.90348000000006</v>
      </c>
      <c r="D105" s="31">
        <f t="shared" si="80"/>
        <v>12.9</v>
      </c>
      <c r="E105" s="31">
        <f t="shared" si="80"/>
        <v>467.00348000000008</v>
      </c>
      <c r="F105" s="31">
        <f t="shared" si="80"/>
        <v>365.80348000000004</v>
      </c>
      <c r="G105" s="31">
        <f t="shared" si="80"/>
        <v>0.5</v>
      </c>
      <c r="H105" s="31">
        <f t="shared" si="80"/>
        <v>0.5</v>
      </c>
      <c r="I105" s="31">
        <f t="shared" si="80"/>
        <v>0</v>
      </c>
      <c r="J105" s="31">
        <f t="shared" si="80"/>
        <v>0</v>
      </c>
      <c r="K105" s="31">
        <f t="shared" si="80"/>
        <v>266.24347999999998</v>
      </c>
      <c r="L105" s="31">
        <f t="shared" si="80"/>
        <v>92.08</v>
      </c>
      <c r="M105" s="31">
        <f t="shared" si="80"/>
        <v>6.98</v>
      </c>
      <c r="N105" s="31">
        <f t="shared" si="80"/>
        <v>1.4</v>
      </c>
      <c r="O105" s="31">
        <f t="shared" si="80"/>
        <v>0</v>
      </c>
      <c r="P105" s="31">
        <f t="shared" si="80"/>
        <v>5.58</v>
      </c>
      <c r="Q105" s="31">
        <f t="shared" si="80"/>
        <v>0</v>
      </c>
      <c r="R105" s="31">
        <f t="shared" si="80"/>
        <v>0</v>
      </c>
      <c r="S105" s="31">
        <f t="shared" si="80"/>
        <v>0</v>
      </c>
      <c r="T105" s="31">
        <f t="shared" si="80"/>
        <v>0</v>
      </c>
      <c r="U105" s="31">
        <f t="shared" si="80"/>
        <v>0.30000000000000004</v>
      </c>
      <c r="V105" s="31">
        <f t="shared" si="80"/>
        <v>0</v>
      </c>
      <c r="W105" s="31">
        <f t="shared" si="80"/>
        <v>0</v>
      </c>
      <c r="X105" s="31">
        <f t="shared" si="80"/>
        <v>0</v>
      </c>
      <c r="Y105" s="31">
        <f t="shared" si="80"/>
        <v>0</v>
      </c>
      <c r="Z105" s="31">
        <f t="shared" si="80"/>
        <v>0</v>
      </c>
      <c r="AA105" s="31">
        <f t="shared" si="80"/>
        <v>0</v>
      </c>
      <c r="AB105" s="31">
        <f t="shared" si="80"/>
        <v>0</v>
      </c>
      <c r="AC105" s="31">
        <f t="shared" si="80"/>
        <v>0</v>
      </c>
      <c r="AD105" s="31">
        <f t="shared" si="80"/>
        <v>0</v>
      </c>
      <c r="AE105" s="31">
        <f t="shared" si="80"/>
        <v>0</v>
      </c>
      <c r="AF105" s="31">
        <f t="shared" si="80"/>
        <v>0</v>
      </c>
      <c r="AG105" s="31">
        <f t="shared" si="80"/>
        <v>0</v>
      </c>
      <c r="AH105" s="31">
        <f t="shared" si="80"/>
        <v>0</v>
      </c>
      <c r="AI105" s="31">
        <f t="shared" ref="AI105:BJ105" si="81">AI10+AI17</f>
        <v>0</v>
      </c>
      <c r="AJ105" s="31">
        <f t="shared" si="81"/>
        <v>0</v>
      </c>
      <c r="AK105" s="31">
        <f t="shared" si="81"/>
        <v>0</v>
      </c>
      <c r="AL105" s="31">
        <f t="shared" si="81"/>
        <v>0</v>
      </c>
      <c r="AM105" s="31">
        <f t="shared" si="81"/>
        <v>0</v>
      </c>
      <c r="AN105" s="31">
        <f t="shared" si="81"/>
        <v>0</v>
      </c>
      <c r="AO105" s="31">
        <f t="shared" si="81"/>
        <v>0</v>
      </c>
      <c r="AP105" s="31">
        <f t="shared" si="81"/>
        <v>0</v>
      </c>
      <c r="AQ105" s="31">
        <f t="shared" si="81"/>
        <v>0</v>
      </c>
      <c r="AR105" s="31">
        <f t="shared" si="81"/>
        <v>0</v>
      </c>
      <c r="AS105" s="31">
        <f t="shared" si="81"/>
        <v>0</v>
      </c>
      <c r="AT105" s="31">
        <f t="shared" si="81"/>
        <v>0</v>
      </c>
      <c r="AU105" s="31">
        <f t="shared" si="81"/>
        <v>0</v>
      </c>
      <c r="AV105" s="31">
        <f t="shared" si="81"/>
        <v>0</v>
      </c>
      <c r="AW105" s="31">
        <f t="shared" si="81"/>
        <v>0</v>
      </c>
      <c r="AX105" s="31">
        <f t="shared" si="81"/>
        <v>0</v>
      </c>
      <c r="AY105" s="31">
        <f t="shared" si="81"/>
        <v>0</v>
      </c>
      <c r="AZ105" s="31">
        <f t="shared" si="81"/>
        <v>0</v>
      </c>
      <c r="BA105" s="31">
        <f t="shared" si="81"/>
        <v>0.1</v>
      </c>
      <c r="BB105" s="31">
        <f t="shared" si="81"/>
        <v>0</v>
      </c>
      <c r="BC105" s="31">
        <f t="shared" si="81"/>
        <v>0</v>
      </c>
      <c r="BD105" s="31">
        <f t="shared" si="81"/>
        <v>0.2</v>
      </c>
      <c r="BE105" s="31">
        <f t="shared" si="81"/>
        <v>0</v>
      </c>
      <c r="BF105" s="31">
        <f t="shared" si="81"/>
        <v>0</v>
      </c>
      <c r="BG105" s="31">
        <f t="shared" si="81"/>
        <v>100.9</v>
      </c>
      <c r="BH105" s="31">
        <f t="shared" si="81"/>
        <v>0</v>
      </c>
      <c r="BI105" s="31">
        <f t="shared" si="81"/>
        <v>100.9</v>
      </c>
      <c r="BJ105" s="31">
        <f t="shared" si="81"/>
        <v>0</v>
      </c>
      <c r="BK105" s="9"/>
      <c r="BL105" s="9"/>
      <c r="BM105" s="9"/>
      <c r="BN105" s="29"/>
      <c r="BO105" s="129"/>
      <c r="BP105" s="129"/>
      <c r="BQ105" s="129"/>
      <c r="BR105" s="135"/>
      <c r="BS105" s="135"/>
      <c r="BT105" s="13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row>
  </sheetData>
  <autoFilter ref="A9:CR105"/>
  <mergeCells count="57">
    <mergeCell ref="A1:BO1"/>
    <mergeCell ref="A2:BP2"/>
    <mergeCell ref="A3:BP3"/>
    <mergeCell ref="A4:BQ4"/>
    <mergeCell ref="A5:A8"/>
    <mergeCell ref="B5:B8"/>
    <mergeCell ref="C5:C8"/>
    <mergeCell ref="D5:D8"/>
    <mergeCell ref="E5:E8"/>
    <mergeCell ref="F5:BJ5"/>
    <mergeCell ref="AD7:AD8"/>
    <mergeCell ref="S7:S8"/>
    <mergeCell ref="T7:T8"/>
    <mergeCell ref="U7:U8"/>
    <mergeCell ref="V7:V8"/>
    <mergeCell ref="W7:W8"/>
    <mergeCell ref="BR5:BT8"/>
    <mergeCell ref="F6:T6"/>
    <mergeCell ref="U6:BF6"/>
    <mergeCell ref="BG6:BJ6"/>
    <mergeCell ref="F7:F8"/>
    <mergeCell ref="G7:J7"/>
    <mergeCell ref="K7:K8"/>
    <mergeCell ref="L7:L8"/>
    <mergeCell ref="M7:Q7"/>
    <mergeCell ref="R7:R8"/>
    <mergeCell ref="BK5:BK8"/>
    <mergeCell ref="BL5:BL8"/>
    <mergeCell ref="BM5:BM8"/>
    <mergeCell ref="BN5:BN8"/>
    <mergeCell ref="BP5:BP8"/>
    <mergeCell ref="BQ5:BQ8"/>
    <mergeCell ref="X7:X8"/>
    <mergeCell ref="BI7:BI8"/>
    <mergeCell ref="BJ7:BJ8"/>
    <mergeCell ref="AZ7:AZ8"/>
    <mergeCell ref="BA7:BA8"/>
    <mergeCell ref="BB7:BB8"/>
    <mergeCell ref="BC7:BC8"/>
    <mergeCell ref="BD7:BD8"/>
    <mergeCell ref="BE7:BE8"/>
    <mergeCell ref="A46:A47"/>
    <mergeCell ref="B46:B47"/>
    <mergeCell ref="BF7:BF8"/>
    <mergeCell ref="BG7:BG8"/>
    <mergeCell ref="BH7:BH8"/>
    <mergeCell ref="AE7:AT7"/>
    <mergeCell ref="AU7:AU8"/>
    <mergeCell ref="AV7:AV8"/>
    <mergeCell ref="AW7:AW8"/>
    <mergeCell ref="AX7:AX8"/>
    <mergeCell ref="AY7:AY8"/>
    <mergeCell ref="Y7:Y8"/>
    <mergeCell ref="Z7:Z8"/>
    <mergeCell ref="AA7:AA8"/>
    <mergeCell ref="AB7:AB8"/>
    <mergeCell ref="AC7:AC8"/>
  </mergeCells>
  <conditionalFormatting sqref="K100:L100">
    <cfRule type="duplicateValues" dxfId="15" priority="1" stopIfTrue="1"/>
    <cfRule type="duplicateValues" dxfId="14" priority="2" stopIfTrue="1"/>
    <cfRule type="duplicateValues" dxfId="13" priority="3" stopIfTrue="1"/>
  </conditionalFormatting>
  <pageMargins left="0.48" right="0.2" top="0.43307086614173201" bottom="0.35433070866141703" header="0.31496062992126" footer="0.31496062992126"/>
  <pageSetup paperSize="9"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9"/>
  <sheetViews>
    <sheetView showZeros="0" zoomScale="66" zoomScaleNormal="66" zoomScaleSheetLayoutView="70" workbookViewId="0">
      <pane xSplit="5" ySplit="9" topLeftCell="F16" activePane="bottomRight" state="frozen"/>
      <selection pane="topRight" activeCell="F1" sqref="F1"/>
      <selection pane="bottomLeft" activeCell="A10" sqref="A10"/>
      <selection pane="bottomRight" activeCell="B10" sqref="B10:B16"/>
    </sheetView>
  </sheetViews>
  <sheetFormatPr defaultColWidth="8.88671875" defaultRowHeight="18.75"/>
  <cols>
    <col min="1" max="1" width="8.44140625" style="55" customWidth="1"/>
    <col min="2" max="2" width="33.88671875" style="55" customWidth="1"/>
    <col min="3" max="3" width="9.33203125" style="55" customWidth="1"/>
    <col min="4" max="4" width="13.21875" style="55" customWidth="1"/>
    <col min="5" max="5" width="14.77734375" style="55" customWidth="1"/>
    <col min="6" max="6" width="13.109375" style="55" customWidth="1"/>
    <col min="7" max="19" width="7.6640625" style="55" customWidth="1"/>
    <col min="20" max="20" width="6.21875" style="55" customWidth="1"/>
    <col min="21" max="21" width="13.6640625" style="55" customWidth="1"/>
    <col min="22" max="29" width="9" style="55" customWidth="1"/>
    <col min="30" max="30" width="6.21875" style="55" customWidth="1"/>
    <col min="31" max="31" width="7" style="55" customWidth="1"/>
    <col min="32" max="32" width="7.21875" style="55" customWidth="1"/>
    <col min="33" max="45" width="9" style="55" customWidth="1"/>
    <col min="46" max="46" width="5.77734375" style="55" customWidth="1"/>
    <col min="47" max="49" width="9" style="55" customWidth="1"/>
    <col min="50" max="50" width="5.6640625" style="55" customWidth="1"/>
    <col min="51" max="51" width="9" style="55" customWidth="1"/>
    <col min="52" max="53" width="6.44140625" style="55" customWidth="1"/>
    <col min="54" max="54" width="9" style="55" customWidth="1"/>
    <col min="55" max="55" width="7.6640625" style="55" customWidth="1"/>
    <col min="56" max="56" width="7" style="55" customWidth="1"/>
    <col min="57" max="57" width="7.77734375" style="55" customWidth="1"/>
    <col min="58" max="58" width="6.33203125" style="55" customWidth="1"/>
    <col min="59" max="59" width="14.6640625" style="55" customWidth="1"/>
    <col min="60" max="62" width="8.6640625" style="55" customWidth="1"/>
    <col min="63" max="63" width="14.44140625" style="55" customWidth="1"/>
    <col min="64" max="64" width="17" style="55" customWidth="1"/>
    <col min="65" max="65" width="10.21875" style="55" customWidth="1"/>
    <col min="66" max="66" width="11.77734375" style="55" customWidth="1"/>
    <col min="67" max="67" width="0.21875" style="131" customWidth="1"/>
    <col min="68" max="68" width="28" style="131" hidden="1" customWidth="1"/>
    <col min="69" max="69" width="17.5546875" style="55" hidden="1" customWidth="1"/>
    <col min="70" max="70" width="15.77734375" style="55" hidden="1" customWidth="1"/>
    <col min="71" max="71" width="15.109375" style="55" hidden="1" customWidth="1"/>
    <col min="72" max="72" width="14.6640625" style="55" hidden="1" customWidth="1"/>
    <col min="73" max="76" width="8.88671875" style="55" hidden="1" customWidth="1"/>
    <col min="77" max="88" width="8.88671875" style="55" customWidth="1"/>
    <col min="89" max="89" width="3.5546875" style="55" customWidth="1"/>
    <col min="90" max="90" width="15.109375" style="55" customWidth="1"/>
    <col min="91" max="91" width="17.6640625" style="55" customWidth="1"/>
    <col min="92" max="95" width="8.88671875" style="55" customWidth="1"/>
    <col min="96" max="16384" width="8.88671875" style="55"/>
  </cols>
  <sheetData>
    <row r="1" spans="1:88" ht="19.5" customHeight="1">
      <c r="A1" s="769" t="s">
        <v>331</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809"/>
    </row>
    <row r="2" spans="1:88" ht="27.75" customHeight="1">
      <c r="A2" s="770" t="s">
        <v>295</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c r="AZ2" s="770"/>
      <c r="BA2" s="770"/>
      <c r="BB2" s="770"/>
      <c r="BC2" s="770"/>
      <c r="BD2" s="770"/>
      <c r="BE2" s="770"/>
      <c r="BF2" s="770"/>
      <c r="BG2" s="770"/>
      <c r="BH2" s="770"/>
      <c r="BI2" s="770"/>
      <c r="BJ2" s="770"/>
      <c r="BK2" s="770"/>
      <c r="BL2" s="770"/>
      <c r="BM2" s="770"/>
      <c r="BN2" s="770"/>
      <c r="BO2" s="770"/>
      <c r="BP2" s="770"/>
      <c r="BQ2" s="199"/>
    </row>
    <row r="3" spans="1:88" ht="24.75" customHeight="1">
      <c r="A3" s="771" t="s">
        <v>0</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771"/>
      <c r="AR3" s="771"/>
      <c r="AS3" s="771"/>
      <c r="AT3" s="771"/>
      <c r="AU3" s="771"/>
      <c r="AV3" s="771"/>
      <c r="AW3" s="771"/>
      <c r="AX3" s="771"/>
      <c r="AY3" s="771"/>
      <c r="AZ3" s="771"/>
      <c r="BA3" s="771"/>
      <c r="BB3" s="771"/>
      <c r="BC3" s="771"/>
      <c r="BD3" s="771"/>
      <c r="BE3" s="771"/>
      <c r="BF3" s="771"/>
      <c r="BG3" s="771"/>
      <c r="BH3" s="771"/>
      <c r="BI3" s="771"/>
      <c r="BJ3" s="771"/>
      <c r="BK3" s="771"/>
      <c r="BL3" s="771"/>
      <c r="BM3" s="771"/>
      <c r="BN3" s="771"/>
      <c r="BO3" s="771"/>
      <c r="BP3" s="771"/>
      <c r="BQ3" s="200"/>
    </row>
    <row r="4" spans="1:88" ht="19.5" customHeight="1">
      <c r="A4" s="772" t="s">
        <v>330</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2"/>
      <c r="BO4" s="772"/>
      <c r="BP4" s="772"/>
      <c r="BQ4" s="772"/>
    </row>
    <row r="5" spans="1:88" ht="20.100000000000001" customHeight="1">
      <c r="A5" s="765" t="s">
        <v>1</v>
      </c>
      <c r="B5" s="773" t="s">
        <v>2</v>
      </c>
      <c r="C5" s="765" t="s">
        <v>408</v>
      </c>
      <c r="D5" s="765" t="s">
        <v>4</v>
      </c>
      <c r="E5" s="765" t="s">
        <v>5</v>
      </c>
      <c r="F5" s="765" t="s">
        <v>6</v>
      </c>
      <c r="G5" s="774"/>
      <c r="H5" s="774"/>
      <c r="I5" s="774"/>
      <c r="J5" s="774"/>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c r="AL5" s="765"/>
      <c r="AM5" s="765"/>
      <c r="AN5" s="765"/>
      <c r="AO5" s="765"/>
      <c r="AP5" s="765"/>
      <c r="AQ5" s="765"/>
      <c r="AR5" s="765"/>
      <c r="AS5" s="765"/>
      <c r="AT5" s="765"/>
      <c r="AU5" s="765"/>
      <c r="AV5" s="765"/>
      <c r="AW5" s="765"/>
      <c r="AX5" s="765"/>
      <c r="AY5" s="765"/>
      <c r="AZ5" s="765"/>
      <c r="BA5" s="765"/>
      <c r="BB5" s="765"/>
      <c r="BC5" s="765"/>
      <c r="BD5" s="765"/>
      <c r="BE5" s="765"/>
      <c r="BF5" s="765"/>
      <c r="BG5" s="765"/>
      <c r="BH5" s="765"/>
      <c r="BI5" s="765"/>
      <c r="BJ5" s="765"/>
      <c r="BK5" s="765" t="s">
        <v>329</v>
      </c>
      <c r="BL5" s="765" t="s">
        <v>7</v>
      </c>
      <c r="BM5" s="765" t="s">
        <v>9</v>
      </c>
      <c r="BN5" s="765" t="s">
        <v>8</v>
      </c>
      <c r="BO5" s="129"/>
      <c r="BP5" s="765" t="s">
        <v>339</v>
      </c>
      <c r="BQ5" s="765" t="s">
        <v>372</v>
      </c>
      <c r="BR5" s="800" t="s">
        <v>495</v>
      </c>
      <c r="BS5" s="801"/>
      <c r="BT5" s="802"/>
    </row>
    <row r="6" spans="1:88" ht="20.100000000000001" hidden="1" customHeight="1">
      <c r="A6" s="765"/>
      <c r="B6" s="773"/>
      <c r="C6" s="765"/>
      <c r="D6" s="765"/>
      <c r="E6" s="765"/>
      <c r="F6" s="765" t="s">
        <v>10</v>
      </c>
      <c r="G6" s="774"/>
      <c r="H6" s="765"/>
      <c r="I6" s="765"/>
      <c r="J6" s="765"/>
      <c r="K6" s="765"/>
      <c r="L6" s="765"/>
      <c r="M6" s="765"/>
      <c r="N6" s="765"/>
      <c r="O6" s="765"/>
      <c r="P6" s="765"/>
      <c r="Q6" s="765"/>
      <c r="R6" s="765"/>
      <c r="S6" s="765"/>
      <c r="T6" s="765"/>
      <c r="U6" s="765" t="s">
        <v>11</v>
      </c>
      <c r="V6" s="765"/>
      <c r="W6" s="765"/>
      <c r="X6" s="765"/>
      <c r="Y6" s="765"/>
      <c r="Z6" s="765"/>
      <c r="AA6" s="765"/>
      <c r="AB6" s="765"/>
      <c r="AC6" s="765"/>
      <c r="AD6" s="765"/>
      <c r="AE6" s="765"/>
      <c r="AF6" s="765"/>
      <c r="AG6" s="765"/>
      <c r="AH6" s="765"/>
      <c r="AI6" s="765"/>
      <c r="AJ6" s="765"/>
      <c r="AK6" s="765"/>
      <c r="AL6" s="765"/>
      <c r="AM6" s="765"/>
      <c r="AN6" s="765"/>
      <c r="AO6" s="765"/>
      <c r="AP6" s="765"/>
      <c r="AQ6" s="765"/>
      <c r="AR6" s="765"/>
      <c r="AS6" s="765"/>
      <c r="AT6" s="765"/>
      <c r="AU6" s="765"/>
      <c r="AV6" s="765"/>
      <c r="AW6" s="765"/>
      <c r="AX6" s="765"/>
      <c r="AY6" s="765"/>
      <c r="AZ6" s="765"/>
      <c r="BA6" s="765"/>
      <c r="BB6" s="765"/>
      <c r="BC6" s="765"/>
      <c r="BD6" s="765"/>
      <c r="BE6" s="765"/>
      <c r="BF6" s="765"/>
      <c r="BG6" s="765" t="s">
        <v>12</v>
      </c>
      <c r="BH6" s="765"/>
      <c r="BI6" s="765"/>
      <c r="BJ6" s="765"/>
      <c r="BK6" s="765"/>
      <c r="BL6" s="765"/>
      <c r="BM6" s="765"/>
      <c r="BN6" s="765"/>
      <c r="BO6" s="86"/>
      <c r="BP6" s="765"/>
      <c r="BQ6" s="765"/>
      <c r="BR6" s="803"/>
      <c r="BS6" s="804"/>
      <c r="BT6" s="805"/>
    </row>
    <row r="7" spans="1:88" ht="20.100000000000001" hidden="1" customHeight="1">
      <c r="A7" s="765"/>
      <c r="B7" s="773"/>
      <c r="C7" s="765"/>
      <c r="D7" s="765"/>
      <c r="E7" s="765"/>
      <c r="F7" s="765" t="s">
        <v>10</v>
      </c>
      <c r="G7" s="774" t="s">
        <v>14</v>
      </c>
      <c r="H7" s="765"/>
      <c r="I7" s="765"/>
      <c r="J7" s="765"/>
      <c r="K7" s="765" t="s">
        <v>15</v>
      </c>
      <c r="L7" s="765" t="s">
        <v>16</v>
      </c>
      <c r="M7" s="765" t="s">
        <v>17</v>
      </c>
      <c r="N7" s="765"/>
      <c r="O7" s="765"/>
      <c r="P7" s="765"/>
      <c r="Q7" s="765"/>
      <c r="R7" s="765" t="s">
        <v>18</v>
      </c>
      <c r="S7" s="765" t="s">
        <v>19</v>
      </c>
      <c r="T7" s="765" t="s">
        <v>20</v>
      </c>
      <c r="U7" s="765" t="s">
        <v>11</v>
      </c>
      <c r="V7" s="765" t="s">
        <v>21</v>
      </c>
      <c r="W7" s="765" t="s">
        <v>22</v>
      </c>
      <c r="X7" s="765" t="s">
        <v>23</v>
      </c>
      <c r="Y7" s="765" t="s">
        <v>24</v>
      </c>
      <c r="Z7" s="765" t="s">
        <v>25</v>
      </c>
      <c r="AA7" s="765" t="s">
        <v>26</v>
      </c>
      <c r="AB7" s="765" t="s">
        <v>27</v>
      </c>
      <c r="AC7" s="760" t="s">
        <v>28</v>
      </c>
      <c r="AD7" s="765" t="s">
        <v>158</v>
      </c>
      <c r="AE7" s="765" t="s">
        <v>29</v>
      </c>
      <c r="AF7" s="765"/>
      <c r="AG7" s="765"/>
      <c r="AH7" s="765"/>
      <c r="AI7" s="765"/>
      <c r="AJ7" s="765"/>
      <c r="AK7" s="765"/>
      <c r="AL7" s="765"/>
      <c r="AM7" s="765"/>
      <c r="AN7" s="765"/>
      <c r="AO7" s="765"/>
      <c r="AP7" s="765"/>
      <c r="AQ7" s="765"/>
      <c r="AR7" s="765"/>
      <c r="AS7" s="765"/>
      <c r="AT7" s="765"/>
      <c r="AU7" s="760" t="s">
        <v>30</v>
      </c>
      <c r="AV7" s="765" t="s">
        <v>31</v>
      </c>
      <c r="AW7" s="765" t="s">
        <v>32</v>
      </c>
      <c r="AX7" s="765" t="s">
        <v>33</v>
      </c>
      <c r="AY7" s="765" t="s">
        <v>34</v>
      </c>
      <c r="AZ7" s="765" t="s">
        <v>35</v>
      </c>
      <c r="BA7" s="765" t="s">
        <v>36</v>
      </c>
      <c r="BB7" s="765" t="s">
        <v>37</v>
      </c>
      <c r="BC7" s="765" t="s">
        <v>38</v>
      </c>
      <c r="BD7" s="765" t="s">
        <v>39</v>
      </c>
      <c r="BE7" s="765" t="s">
        <v>40</v>
      </c>
      <c r="BF7" s="765" t="s">
        <v>41</v>
      </c>
      <c r="BG7" s="765" t="s">
        <v>12</v>
      </c>
      <c r="BH7" s="765" t="s">
        <v>42</v>
      </c>
      <c r="BI7" s="765" t="s">
        <v>43</v>
      </c>
      <c r="BJ7" s="765" t="s">
        <v>44</v>
      </c>
      <c r="BK7" s="765"/>
      <c r="BL7" s="765"/>
      <c r="BM7" s="765"/>
      <c r="BN7" s="765"/>
      <c r="BO7" s="86"/>
      <c r="BP7" s="765"/>
      <c r="BQ7" s="765"/>
      <c r="BR7" s="803"/>
      <c r="BS7" s="804"/>
      <c r="BT7" s="805"/>
    </row>
    <row r="8" spans="1:88" ht="64.5" customHeight="1">
      <c r="A8" s="765"/>
      <c r="B8" s="773"/>
      <c r="C8" s="765"/>
      <c r="D8" s="765"/>
      <c r="E8" s="765"/>
      <c r="F8" s="765"/>
      <c r="G8" s="83" t="s">
        <v>14</v>
      </c>
      <c r="H8" s="83" t="s">
        <v>45</v>
      </c>
      <c r="I8" s="83" t="s">
        <v>46</v>
      </c>
      <c r="J8" s="83" t="s">
        <v>47</v>
      </c>
      <c r="K8" s="765"/>
      <c r="L8" s="765"/>
      <c r="M8" s="9" t="s">
        <v>13</v>
      </c>
      <c r="N8" s="9" t="s">
        <v>48</v>
      </c>
      <c r="O8" s="9" t="s">
        <v>49</v>
      </c>
      <c r="P8" s="9" t="s">
        <v>50</v>
      </c>
      <c r="Q8" s="6" t="s">
        <v>51</v>
      </c>
      <c r="R8" s="765"/>
      <c r="S8" s="765"/>
      <c r="T8" s="765"/>
      <c r="U8" s="765"/>
      <c r="V8" s="765"/>
      <c r="W8" s="765"/>
      <c r="X8" s="765"/>
      <c r="Y8" s="765"/>
      <c r="Z8" s="765"/>
      <c r="AA8" s="765"/>
      <c r="AB8" s="765"/>
      <c r="AC8" s="760"/>
      <c r="AD8" s="765"/>
      <c r="AE8" s="9" t="s">
        <v>52</v>
      </c>
      <c r="AF8" s="9" t="s">
        <v>53</v>
      </c>
      <c r="AG8" s="9" t="s">
        <v>54</v>
      </c>
      <c r="AH8" s="9" t="s">
        <v>55</v>
      </c>
      <c r="AI8" s="9" t="s">
        <v>56</v>
      </c>
      <c r="AJ8" s="9" t="s">
        <v>57</v>
      </c>
      <c r="AK8" s="9" t="s">
        <v>58</v>
      </c>
      <c r="AL8" s="9" t="s">
        <v>59</v>
      </c>
      <c r="AM8" s="6" t="s">
        <v>60</v>
      </c>
      <c r="AN8" s="9" t="s">
        <v>61</v>
      </c>
      <c r="AO8" s="9" t="s">
        <v>62</v>
      </c>
      <c r="AP8" s="9" t="s">
        <v>63</v>
      </c>
      <c r="AQ8" s="9" t="s">
        <v>64</v>
      </c>
      <c r="AR8" s="9" t="s">
        <v>65</v>
      </c>
      <c r="AS8" s="9" t="s">
        <v>66</v>
      </c>
      <c r="AT8" s="9" t="s">
        <v>67</v>
      </c>
      <c r="AU8" s="760"/>
      <c r="AV8" s="765"/>
      <c r="AW8" s="765"/>
      <c r="AX8" s="765"/>
      <c r="AY8" s="765"/>
      <c r="AZ8" s="765"/>
      <c r="BA8" s="765"/>
      <c r="BB8" s="765"/>
      <c r="BC8" s="765"/>
      <c r="BD8" s="765"/>
      <c r="BE8" s="765"/>
      <c r="BF8" s="765"/>
      <c r="BG8" s="765"/>
      <c r="BH8" s="765"/>
      <c r="BI8" s="765"/>
      <c r="BJ8" s="765"/>
      <c r="BK8" s="765"/>
      <c r="BL8" s="765"/>
      <c r="BM8" s="765"/>
      <c r="BN8" s="765"/>
      <c r="BO8" s="129"/>
      <c r="BP8" s="765"/>
      <c r="BQ8" s="765"/>
      <c r="BR8" s="806"/>
      <c r="BS8" s="807"/>
      <c r="BT8" s="808"/>
    </row>
    <row r="9" spans="1:88" ht="32.25" customHeight="1">
      <c r="A9" s="9"/>
      <c r="B9" s="84"/>
      <c r="C9" s="9"/>
      <c r="D9" s="9"/>
      <c r="E9" s="9"/>
      <c r="F9" s="7" t="s">
        <v>68</v>
      </c>
      <c r="G9" s="8" t="s">
        <v>69</v>
      </c>
      <c r="H9" s="9" t="s">
        <v>70</v>
      </c>
      <c r="I9" s="9" t="s">
        <v>71</v>
      </c>
      <c r="J9" s="9" t="s">
        <v>72</v>
      </c>
      <c r="K9" s="9" t="s">
        <v>73</v>
      </c>
      <c r="L9" s="9" t="s">
        <v>74</v>
      </c>
      <c r="M9" s="9" t="s">
        <v>75</v>
      </c>
      <c r="N9" s="9" t="s">
        <v>76</v>
      </c>
      <c r="O9" s="9" t="s">
        <v>77</v>
      </c>
      <c r="P9" s="9" t="s">
        <v>78</v>
      </c>
      <c r="Q9" s="9" t="s">
        <v>79</v>
      </c>
      <c r="R9" s="9" t="s">
        <v>80</v>
      </c>
      <c r="S9" s="9" t="s">
        <v>81</v>
      </c>
      <c r="T9" s="9" t="s">
        <v>82</v>
      </c>
      <c r="U9" s="10" t="s">
        <v>83</v>
      </c>
      <c r="V9" s="10" t="s">
        <v>84</v>
      </c>
      <c r="W9" s="10" t="s">
        <v>85</v>
      </c>
      <c r="X9" s="9" t="s">
        <v>86</v>
      </c>
      <c r="Y9" s="9" t="s">
        <v>87</v>
      </c>
      <c r="Z9" s="9" t="s">
        <v>88</v>
      </c>
      <c r="AA9" s="9" t="s">
        <v>89</v>
      </c>
      <c r="AB9" s="9" t="s">
        <v>90</v>
      </c>
      <c r="AC9" s="9" t="s">
        <v>91</v>
      </c>
      <c r="AD9" s="9" t="s">
        <v>92</v>
      </c>
      <c r="AE9" s="11" t="s">
        <v>93</v>
      </c>
      <c r="AF9" s="11" t="s">
        <v>94</v>
      </c>
      <c r="AG9" s="11" t="s">
        <v>95</v>
      </c>
      <c r="AH9" s="11" t="s">
        <v>96</v>
      </c>
      <c r="AI9" s="11" t="s">
        <v>97</v>
      </c>
      <c r="AJ9" s="11" t="s">
        <v>98</v>
      </c>
      <c r="AK9" s="11" t="s">
        <v>99</v>
      </c>
      <c r="AL9" s="24" t="s">
        <v>100</v>
      </c>
      <c r="AM9" s="24" t="s">
        <v>101</v>
      </c>
      <c r="AN9" s="24" t="s">
        <v>102</v>
      </c>
      <c r="AO9" s="24" t="s">
        <v>103</v>
      </c>
      <c r="AP9" s="24" t="s">
        <v>104</v>
      </c>
      <c r="AQ9" s="24" t="s">
        <v>105</v>
      </c>
      <c r="AR9" s="24" t="s">
        <v>106</v>
      </c>
      <c r="AS9" s="24" t="s">
        <v>107</v>
      </c>
      <c r="AT9" s="24" t="s">
        <v>108</v>
      </c>
      <c r="AU9" s="24" t="s">
        <v>109</v>
      </c>
      <c r="AV9" s="24" t="s">
        <v>110</v>
      </c>
      <c r="AW9" s="24" t="s">
        <v>111</v>
      </c>
      <c r="AX9" s="24" t="s">
        <v>112</v>
      </c>
      <c r="AY9" s="24" t="s">
        <v>113</v>
      </c>
      <c r="AZ9" s="24" t="s">
        <v>114</v>
      </c>
      <c r="BA9" s="24" t="s">
        <v>115</v>
      </c>
      <c r="BB9" s="24" t="s">
        <v>116</v>
      </c>
      <c r="BC9" s="24" t="s">
        <v>117</v>
      </c>
      <c r="BD9" s="24" t="s">
        <v>118</v>
      </c>
      <c r="BE9" s="24" t="s">
        <v>119</v>
      </c>
      <c r="BF9" s="24" t="s">
        <v>120</v>
      </c>
      <c r="BG9" s="7" t="s">
        <v>121</v>
      </c>
      <c r="BH9" s="12" t="s">
        <v>122</v>
      </c>
      <c r="BI9" s="12" t="s">
        <v>123</v>
      </c>
      <c r="BJ9" s="12" t="s">
        <v>124</v>
      </c>
      <c r="BK9" s="9"/>
      <c r="BL9" s="9"/>
      <c r="BM9" s="9"/>
      <c r="BN9" s="9"/>
      <c r="BO9" s="129"/>
      <c r="BP9" s="129"/>
      <c r="BQ9" s="129"/>
      <c r="BR9" s="205" t="s">
        <v>496</v>
      </c>
      <c r="BS9" s="205" t="s">
        <v>497</v>
      </c>
      <c r="BT9" s="205" t="s">
        <v>498</v>
      </c>
    </row>
    <row r="10" spans="1:88" s="165" customFormat="1" ht="70.900000000000006" customHeight="1">
      <c r="A10" s="150">
        <v>5</v>
      </c>
      <c r="B10" s="65" t="s">
        <v>476</v>
      </c>
      <c r="C10" s="62">
        <f>D10+E10</f>
        <v>40</v>
      </c>
      <c r="D10" s="63"/>
      <c r="E10" s="58">
        <f>F10+U10+BG10</f>
        <v>40</v>
      </c>
      <c r="F10" s="58">
        <f>G10+K10+L10+M10+R10+S10+T10</f>
        <v>36.020000000000003</v>
      </c>
      <c r="G10" s="58">
        <f>H10+I10+J10</f>
        <v>2.29</v>
      </c>
      <c r="H10" s="59">
        <v>2.29</v>
      </c>
      <c r="I10" s="58"/>
      <c r="J10" s="58"/>
      <c r="K10" s="35">
        <v>30.81</v>
      </c>
      <c r="L10" s="59">
        <v>2.42</v>
      </c>
      <c r="M10" s="58">
        <f>+N10+O10+P10</f>
        <v>0.5</v>
      </c>
      <c r="N10" s="58"/>
      <c r="O10" s="58"/>
      <c r="P10" s="59">
        <v>0.5</v>
      </c>
      <c r="Q10" s="58"/>
      <c r="R10" s="58"/>
      <c r="S10" s="58"/>
      <c r="T10" s="58"/>
      <c r="U10" s="58">
        <f>V10+W10+X10+Y10+Z10+AA10+AB10+AC10+AD10+AU10+AV10+AW10+AX10+AY10+AZ10+BA10+BB10+BC10+BD10+BE10+BF10</f>
        <v>3.98</v>
      </c>
      <c r="V10" s="58"/>
      <c r="W10" s="58"/>
      <c r="X10" s="58"/>
      <c r="Y10" s="58"/>
      <c r="Z10" s="58"/>
      <c r="AA10" s="58"/>
      <c r="AB10" s="58"/>
      <c r="AC10" s="58"/>
      <c r="AD10" s="58">
        <f>SUM(AE10:AT10)</f>
        <v>0.4</v>
      </c>
      <c r="AE10" s="58">
        <v>0.4</v>
      </c>
      <c r="AF10" s="59"/>
      <c r="AG10" s="58"/>
      <c r="AH10" s="58"/>
      <c r="AI10" s="58"/>
      <c r="AJ10" s="58"/>
      <c r="AK10" s="58"/>
      <c r="AL10" s="58"/>
      <c r="AM10" s="58"/>
      <c r="AN10" s="58"/>
      <c r="AO10" s="58"/>
      <c r="AP10" s="58"/>
      <c r="AQ10" s="58"/>
      <c r="AR10" s="58"/>
      <c r="AS10" s="58">
        <v>0</v>
      </c>
      <c r="AT10" s="58"/>
      <c r="AU10" s="58"/>
      <c r="AV10" s="58"/>
      <c r="AW10" s="58"/>
      <c r="AX10" s="58"/>
      <c r="AY10" s="58"/>
      <c r="AZ10" s="58"/>
      <c r="BA10" s="58"/>
      <c r="BB10" s="58"/>
      <c r="BC10" s="58"/>
      <c r="BD10" s="59">
        <v>3.58</v>
      </c>
      <c r="BE10" s="58"/>
      <c r="BF10" s="58"/>
      <c r="BG10" s="58">
        <f>BH10+BI10+BJ10</f>
        <v>0</v>
      </c>
      <c r="BH10" s="58"/>
      <c r="BI10" s="59"/>
      <c r="BJ10" s="58"/>
      <c r="BK10" s="61" t="s">
        <v>130</v>
      </c>
      <c r="BL10" s="61" t="s">
        <v>316</v>
      </c>
      <c r="BM10" s="61" t="s">
        <v>90</v>
      </c>
      <c r="BN10" s="61" t="s">
        <v>90</v>
      </c>
      <c r="BO10" s="61"/>
      <c r="BP10" s="164" t="s">
        <v>477</v>
      </c>
      <c r="BQ10" s="63" t="s">
        <v>557</v>
      </c>
      <c r="BR10" s="135"/>
      <c r="BS10" s="135"/>
      <c r="BT10" s="135"/>
      <c r="BU10" s="55"/>
      <c r="BV10" s="55"/>
      <c r="BW10" s="55"/>
      <c r="BX10" s="55"/>
      <c r="BY10" s="55"/>
      <c r="BZ10" s="55"/>
      <c r="CA10" s="55"/>
      <c r="CB10" s="165" t="s">
        <v>478</v>
      </c>
      <c r="CC10" s="191" t="s">
        <v>479</v>
      </c>
      <c r="CD10" s="191"/>
    </row>
    <row r="11" spans="1:88" s="81" customFormat="1" ht="112.9" customHeight="1">
      <c r="A11" s="150">
        <v>7</v>
      </c>
      <c r="B11" s="192" t="s">
        <v>293</v>
      </c>
      <c r="C11" s="58">
        <f t="shared" ref="C11:C12" si="0">D11+E11</f>
        <v>24.7</v>
      </c>
      <c r="D11" s="57">
        <v>5.7</v>
      </c>
      <c r="E11" s="58">
        <f t="shared" ref="E11:E12" si="1">F11+U11+BG11</f>
        <v>19</v>
      </c>
      <c r="F11" s="58">
        <f t="shared" ref="F11" si="2">G11+K11+L11+M11+R11+S11+T11</f>
        <v>16.38</v>
      </c>
      <c r="G11" s="58">
        <f t="shared" ref="G11:G16" si="3">H11+I11+J11</f>
        <v>0</v>
      </c>
      <c r="H11" s="57"/>
      <c r="I11" s="57"/>
      <c r="J11" s="57"/>
      <c r="K11" s="57">
        <v>0.95</v>
      </c>
      <c r="L11" s="57">
        <v>1.76</v>
      </c>
      <c r="M11" s="58">
        <f t="shared" ref="M11:M16" si="4">+N11+O11+P11</f>
        <v>13.67</v>
      </c>
      <c r="N11" s="57"/>
      <c r="O11" s="57"/>
      <c r="P11" s="57">
        <v>13.67</v>
      </c>
      <c r="Q11" s="57"/>
      <c r="R11" s="57"/>
      <c r="S11" s="57"/>
      <c r="T11" s="57"/>
      <c r="U11" s="58">
        <f t="shared" ref="U11:U16" si="5">V11+W11+X11+Y11+Z11+AA11+AB11+AC11+AD11+AU11+AV11+AW11+AX11+AY11+AZ11+BA11+BB11+BC11+BD11+BE11+BF11</f>
        <v>1.55</v>
      </c>
      <c r="V11" s="57"/>
      <c r="W11" s="57"/>
      <c r="X11" s="57"/>
      <c r="Y11" s="57"/>
      <c r="Z11" s="57"/>
      <c r="AA11" s="57"/>
      <c r="AB11" s="57"/>
      <c r="AC11" s="57"/>
      <c r="AD11" s="58">
        <f>SUM(AE11:AT11)</f>
        <v>0.14000000000000001</v>
      </c>
      <c r="AE11" s="57"/>
      <c r="AF11" s="57">
        <v>0.14000000000000001</v>
      </c>
      <c r="AG11" s="57"/>
      <c r="AH11" s="57"/>
      <c r="AI11" s="57"/>
      <c r="AJ11" s="57"/>
      <c r="AK11" s="57"/>
      <c r="AL11" s="57"/>
      <c r="AM11" s="57"/>
      <c r="AN11" s="57"/>
      <c r="AO11" s="57"/>
      <c r="AP11" s="57"/>
      <c r="AQ11" s="57"/>
      <c r="AR11" s="57"/>
      <c r="AS11" s="57">
        <f>AT11+AU11</f>
        <v>0</v>
      </c>
      <c r="AT11" s="57"/>
      <c r="AU11" s="57"/>
      <c r="AV11" s="57"/>
      <c r="AW11" s="57"/>
      <c r="AX11" s="57">
        <v>1.36</v>
      </c>
      <c r="AY11" s="57"/>
      <c r="AZ11" s="57"/>
      <c r="BA11" s="57"/>
      <c r="BB11" s="57"/>
      <c r="BC11" s="57"/>
      <c r="BD11" s="57">
        <v>0.05</v>
      </c>
      <c r="BE11" s="57"/>
      <c r="BF11" s="57"/>
      <c r="BG11" s="58">
        <f t="shared" ref="BG11:BG16" si="6">BH11+BI11+BJ11</f>
        <v>1.07</v>
      </c>
      <c r="BH11" s="57"/>
      <c r="BI11" s="57">
        <v>1.07</v>
      </c>
      <c r="BJ11" s="57"/>
      <c r="BK11" s="61" t="s">
        <v>130</v>
      </c>
      <c r="BL11" s="78" t="s">
        <v>398</v>
      </c>
      <c r="BM11" s="79" t="s">
        <v>163</v>
      </c>
      <c r="BN11" s="79" t="s">
        <v>93</v>
      </c>
      <c r="BO11" s="90"/>
      <c r="BP11" s="94" t="s">
        <v>341</v>
      </c>
      <c r="BQ11" s="63" t="s">
        <v>557</v>
      </c>
      <c r="BR11" s="136"/>
      <c r="BS11" s="136"/>
      <c r="BT11" s="136"/>
    </row>
    <row r="12" spans="1:88" s="81" customFormat="1" ht="69" customHeight="1">
      <c r="A12" s="61">
        <v>9</v>
      </c>
      <c r="B12" s="298" t="s">
        <v>297</v>
      </c>
      <c r="C12" s="58">
        <f t="shared" si="0"/>
        <v>9.42</v>
      </c>
      <c r="D12" s="61"/>
      <c r="E12" s="58">
        <f t="shared" si="1"/>
        <v>9.42</v>
      </c>
      <c r="F12" s="58">
        <f>K12+L12+M12+R12+S12+T12</f>
        <v>9.18</v>
      </c>
      <c r="G12" s="58">
        <f t="shared" si="3"/>
        <v>7.3000000000000001E-3</v>
      </c>
      <c r="H12" s="57"/>
      <c r="I12" s="57">
        <v>7.3000000000000001E-3</v>
      </c>
      <c r="J12" s="57"/>
      <c r="K12" s="57">
        <v>5.6</v>
      </c>
      <c r="L12" s="57">
        <v>0.03</v>
      </c>
      <c r="M12" s="58">
        <f t="shared" si="4"/>
        <v>3.55</v>
      </c>
      <c r="N12" s="57"/>
      <c r="O12" s="57"/>
      <c r="P12" s="57">
        <v>3.55</v>
      </c>
      <c r="Q12" s="57"/>
      <c r="R12" s="57"/>
      <c r="S12" s="57"/>
      <c r="T12" s="57"/>
      <c r="U12" s="58">
        <f t="shared" si="5"/>
        <v>0</v>
      </c>
      <c r="V12" s="57"/>
      <c r="W12" s="57"/>
      <c r="X12" s="57"/>
      <c r="Y12" s="57"/>
      <c r="Z12" s="57"/>
      <c r="AA12" s="57"/>
      <c r="AB12" s="57"/>
      <c r="AC12" s="57"/>
      <c r="AD12" s="58"/>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8">
        <f t="shared" si="6"/>
        <v>0.24</v>
      </c>
      <c r="BH12" s="57"/>
      <c r="BI12" s="57">
        <v>0.24</v>
      </c>
      <c r="BJ12" s="57"/>
      <c r="BK12" s="61" t="s">
        <v>130</v>
      </c>
      <c r="BL12" s="79" t="s">
        <v>396</v>
      </c>
      <c r="BM12" s="79" t="s">
        <v>313</v>
      </c>
      <c r="BN12" s="79" t="s">
        <v>93</v>
      </c>
      <c r="BO12" s="90" t="s">
        <v>369</v>
      </c>
      <c r="BP12" s="878" t="s">
        <v>403</v>
      </c>
      <c r="BQ12" s="63" t="s">
        <v>558</v>
      </c>
      <c r="BR12" s="136"/>
      <c r="BS12" s="136"/>
      <c r="BT12" s="136"/>
    </row>
    <row r="13" spans="1:88" s="146" customFormat="1" ht="27" customHeight="1">
      <c r="A13" s="301"/>
      <c r="B13" s="300" t="s">
        <v>390</v>
      </c>
      <c r="C13" s="1">
        <v>21.28</v>
      </c>
      <c r="D13" s="58">
        <v>1.87</v>
      </c>
      <c r="E13" s="1">
        <f t="shared" ref="E13" si="7">F13+U13+BG13</f>
        <v>19.41</v>
      </c>
      <c r="F13" s="1">
        <f t="shared" ref="F13" si="8">G13+K13+L13+M13+R13+S13+T13</f>
        <v>17.22</v>
      </c>
      <c r="G13" s="58">
        <f t="shared" si="3"/>
        <v>1</v>
      </c>
      <c r="H13" s="58">
        <v>1</v>
      </c>
      <c r="I13" s="58"/>
      <c r="J13" s="58"/>
      <c r="K13" s="58">
        <v>8.1999999999999993</v>
      </c>
      <c r="L13" s="58">
        <v>7.63</v>
      </c>
      <c r="M13" s="58">
        <f t="shared" si="4"/>
        <v>0.39</v>
      </c>
      <c r="N13" s="58"/>
      <c r="O13" s="58"/>
      <c r="P13" s="58">
        <v>0.39</v>
      </c>
      <c r="Q13" s="58"/>
      <c r="R13" s="58"/>
      <c r="S13" s="58"/>
      <c r="T13" s="58"/>
      <c r="U13" s="58">
        <f t="shared" si="5"/>
        <v>2.17</v>
      </c>
      <c r="V13" s="58"/>
      <c r="W13" s="58"/>
      <c r="X13" s="58"/>
      <c r="Y13" s="58"/>
      <c r="Z13" s="58"/>
      <c r="AA13" s="58"/>
      <c r="AB13" s="58"/>
      <c r="AC13" s="58"/>
      <c r="AD13" s="58">
        <f t="shared" ref="AD13" si="9">SUM(AE13:AT13)</f>
        <v>2</v>
      </c>
      <c r="AE13" s="58">
        <v>2</v>
      </c>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v>0.17</v>
      </c>
      <c r="BE13" s="58"/>
      <c r="BF13" s="58"/>
      <c r="BG13" s="58">
        <f t="shared" si="6"/>
        <v>0.02</v>
      </c>
      <c r="BH13" s="58"/>
      <c r="BI13" s="58">
        <v>0.02</v>
      </c>
      <c r="BJ13" s="58"/>
      <c r="BK13" s="61" t="s">
        <v>130</v>
      </c>
      <c r="BL13" s="70" t="s">
        <v>397</v>
      </c>
      <c r="BM13" s="27" t="s">
        <v>319</v>
      </c>
      <c r="BN13" s="27" t="s">
        <v>94</v>
      </c>
      <c r="BO13" s="128" t="s">
        <v>370</v>
      </c>
      <c r="BP13" s="786"/>
      <c r="BQ13" s="780"/>
      <c r="BR13" s="136"/>
      <c r="BS13" s="136"/>
      <c r="BT13" s="136"/>
      <c r="BU13" s="81"/>
      <c r="BV13" s="81"/>
      <c r="BW13" s="81"/>
      <c r="BX13" s="81"/>
      <c r="BY13" s="81"/>
      <c r="BZ13" s="81"/>
      <c r="CA13" s="81"/>
      <c r="CB13" s="81"/>
      <c r="CC13" s="81"/>
      <c r="CD13" s="81"/>
      <c r="CE13" s="81"/>
      <c r="CF13" s="81"/>
      <c r="CG13" s="81"/>
      <c r="CH13" s="81"/>
      <c r="CI13" s="81"/>
      <c r="CJ13" s="81"/>
    </row>
    <row r="14" spans="1:88" s="77" customFormat="1" ht="94.9" customHeight="1">
      <c r="A14" s="27">
        <v>15</v>
      </c>
      <c r="B14" s="85" t="s">
        <v>180</v>
      </c>
      <c r="C14" s="62">
        <f>D14+E14</f>
        <v>0.6</v>
      </c>
      <c r="D14" s="63"/>
      <c r="E14" s="1">
        <f t="shared" ref="E14" si="10">F14+U14+BG14</f>
        <v>0.6</v>
      </c>
      <c r="F14" s="1">
        <f t="shared" ref="F14" si="11">G14+K14+L14+M14+R14+S14+T14</f>
        <v>0.6</v>
      </c>
      <c r="G14" s="58">
        <f t="shared" si="3"/>
        <v>0</v>
      </c>
      <c r="H14" s="58"/>
      <c r="I14" s="58"/>
      <c r="J14" s="58"/>
      <c r="K14" s="58"/>
      <c r="L14" s="58"/>
      <c r="M14" s="58">
        <f t="shared" si="4"/>
        <v>0.6</v>
      </c>
      <c r="N14" s="58"/>
      <c r="O14" s="58"/>
      <c r="P14" s="58">
        <v>0.6</v>
      </c>
      <c r="Q14" s="58"/>
      <c r="R14" s="58"/>
      <c r="S14" s="58"/>
      <c r="T14" s="58"/>
      <c r="U14" s="58">
        <f t="shared" si="5"/>
        <v>0</v>
      </c>
      <c r="V14" s="58"/>
      <c r="W14" s="58"/>
      <c r="X14" s="58"/>
      <c r="Y14" s="58"/>
      <c r="Z14" s="58"/>
      <c r="AA14" s="58"/>
      <c r="AB14" s="58"/>
      <c r="AC14" s="58"/>
      <c r="AD14" s="58">
        <f>SUM(AE14:AT14)</f>
        <v>0</v>
      </c>
      <c r="AE14" s="58"/>
      <c r="AF14" s="58"/>
      <c r="AG14" s="58"/>
      <c r="AH14" s="58"/>
      <c r="AI14" s="58"/>
      <c r="AJ14" s="58"/>
      <c r="AK14" s="58"/>
      <c r="AL14" s="58"/>
      <c r="AM14" s="58"/>
      <c r="AN14" s="58"/>
      <c r="AO14" s="58"/>
      <c r="AP14" s="58"/>
      <c r="AQ14" s="58"/>
      <c r="AR14" s="58"/>
      <c r="AS14" s="58">
        <v>0</v>
      </c>
      <c r="AT14" s="58"/>
      <c r="AU14" s="58"/>
      <c r="AV14" s="58"/>
      <c r="AW14" s="58"/>
      <c r="AX14" s="58"/>
      <c r="AY14" s="58"/>
      <c r="AZ14" s="58"/>
      <c r="BA14" s="58"/>
      <c r="BB14" s="58"/>
      <c r="BC14" s="58"/>
      <c r="BD14" s="58"/>
      <c r="BE14" s="58"/>
      <c r="BF14" s="58"/>
      <c r="BG14" s="1">
        <f t="shared" si="6"/>
        <v>0</v>
      </c>
      <c r="BH14" s="58"/>
      <c r="BI14" s="58"/>
      <c r="BJ14" s="58"/>
      <c r="BK14" s="61" t="s">
        <v>130</v>
      </c>
      <c r="BL14" s="70" t="s">
        <v>396</v>
      </c>
      <c r="BM14" s="61" t="s">
        <v>181</v>
      </c>
      <c r="BN14" s="61" t="s">
        <v>99</v>
      </c>
      <c r="BO14" s="128" t="s">
        <v>369</v>
      </c>
      <c r="BP14" s="94" t="s">
        <v>347</v>
      </c>
      <c r="BQ14" s="63" t="s">
        <v>558</v>
      </c>
      <c r="BR14" s="140"/>
      <c r="BS14" s="140"/>
      <c r="BT14" s="140"/>
    </row>
    <row r="15" spans="1:88" s="77" customFormat="1" ht="56.25">
      <c r="A15" s="27">
        <v>27</v>
      </c>
      <c r="B15" s="67" t="s">
        <v>414</v>
      </c>
      <c r="C15" s="62">
        <v>0.53</v>
      </c>
      <c r="D15" s="63"/>
      <c r="E15" s="1">
        <f t="shared" ref="E15" si="12">F15+U15+BG15</f>
        <v>0.53</v>
      </c>
      <c r="F15" s="1">
        <f t="shared" ref="F15:F16" si="13">G15+K15+L15+M15+R15+S15+T15</f>
        <v>0.53</v>
      </c>
      <c r="G15" s="58">
        <f t="shared" si="3"/>
        <v>0</v>
      </c>
      <c r="H15" s="58"/>
      <c r="I15" s="58"/>
      <c r="J15" s="58"/>
      <c r="K15" s="58"/>
      <c r="L15" s="58"/>
      <c r="M15" s="58">
        <f t="shared" si="4"/>
        <v>0.53</v>
      </c>
      <c r="N15" s="58"/>
      <c r="O15" s="58"/>
      <c r="P15" s="58">
        <v>0.53</v>
      </c>
      <c r="Q15" s="58"/>
      <c r="R15" s="58"/>
      <c r="S15" s="58"/>
      <c r="T15" s="58"/>
      <c r="U15" s="58">
        <f t="shared" si="5"/>
        <v>0</v>
      </c>
      <c r="V15" s="58"/>
      <c r="W15" s="58"/>
      <c r="X15" s="58"/>
      <c r="Y15" s="58"/>
      <c r="Z15" s="58"/>
      <c r="AA15" s="58"/>
      <c r="AB15" s="58"/>
      <c r="AC15" s="58"/>
      <c r="AD15" s="58">
        <v>0</v>
      </c>
      <c r="AE15" s="58"/>
      <c r="AF15" s="58"/>
      <c r="AG15" s="58"/>
      <c r="AH15" s="58"/>
      <c r="AI15" s="58"/>
      <c r="AJ15" s="58"/>
      <c r="AK15" s="58"/>
      <c r="AL15" s="58"/>
      <c r="AM15" s="58"/>
      <c r="AN15" s="58"/>
      <c r="AO15" s="58"/>
      <c r="AP15" s="58"/>
      <c r="AQ15" s="58"/>
      <c r="AR15" s="58"/>
      <c r="AS15" s="58">
        <v>0</v>
      </c>
      <c r="AT15" s="58"/>
      <c r="AU15" s="58"/>
      <c r="AV15" s="58"/>
      <c r="AW15" s="58"/>
      <c r="AX15" s="58"/>
      <c r="AY15" s="58"/>
      <c r="AZ15" s="58"/>
      <c r="BA15" s="58"/>
      <c r="BB15" s="58"/>
      <c r="BC15" s="58"/>
      <c r="BD15" s="58"/>
      <c r="BE15" s="58"/>
      <c r="BF15" s="58"/>
      <c r="BG15" s="1">
        <f t="shared" si="6"/>
        <v>0</v>
      </c>
      <c r="BH15" s="58"/>
      <c r="BI15" s="58"/>
      <c r="BJ15" s="58"/>
      <c r="BK15" s="299" t="s">
        <v>130</v>
      </c>
      <c r="BL15" s="70" t="s">
        <v>399</v>
      </c>
      <c r="BM15" s="61" t="s">
        <v>120</v>
      </c>
      <c r="BN15" s="61" t="s">
        <v>120</v>
      </c>
      <c r="BO15" s="89"/>
      <c r="BP15" s="167" t="s">
        <v>490</v>
      </c>
      <c r="BQ15" s="63" t="s">
        <v>557</v>
      </c>
      <c r="BR15" s="140"/>
      <c r="BS15" s="140"/>
      <c r="BT15" s="140"/>
    </row>
    <row r="16" spans="1:88" s="81" customFormat="1" ht="99" customHeight="1">
      <c r="A16" s="27">
        <v>29</v>
      </c>
      <c r="B16" s="196" t="s">
        <v>360</v>
      </c>
      <c r="C16" s="58">
        <f t="shared" ref="C16" si="14">D16+E16</f>
        <v>526.83999999999992</v>
      </c>
      <c r="D16" s="63"/>
      <c r="E16" s="58">
        <f>F16+U16+BG16</f>
        <v>526.83999999999992</v>
      </c>
      <c r="F16" s="58">
        <f t="shared" si="13"/>
        <v>506.68</v>
      </c>
      <c r="G16" s="58">
        <f t="shared" si="3"/>
        <v>4</v>
      </c>
      <c r="H16" s="58">
        <v>4</v>
      </c>
      <c r="I16" s="58"/>
      <c r="J16" s="58"/>
      <c r="K16" s="57">
        <v>275.45999999999998</v>
      </c>
      <c r="L16" s="58">
        <v>141.36000000000001</v>
      </c>
      <c r="M16" s="58">
        <f t="shared" si="4"/>
        <v>84.81</v>
      </c>
      <c r="N16" s="58"/>
      <c r="O16" s="58"/>
      <c r="P16" s="58">
        <v>84.81</v>
      </c>
      <c r="Q16" s="58"/>
      <c r="R16" s="58">
        <v>1.05</v>
      </c>
      <c r="S16" s="58"/>
      <c r="T16" s="58"/>
      <c r="U16" s="58">
        <f t="shared" si="5"/>
        <v>13.74</v>
      </c>
      <c r="V16" s="58"/>
      <c r="W16" s="58"/>
      <c r="X16" s="58"/>
      <c r="Y16" s="58"/>
      <c r="Z16" s="58"/>
      <c r="AA16" s="58"/>
      <c r="AB16" s="58"/>
      <c r="AC16" s="58"/>
      <c r="AD16" s="58">
        <v>3.82</v>
      </c>
      <c r="AE16" s="58">
        <v>3.82</v>
      </c>
      <c r="AF16" s="58"/>
      <c r="AG16" s="58"/>
      <c r="AH16" s="58"/>
      <c r="AI16" s="58"/>
      <c r="AJ16" s="58"/>
      <c r="AK16" s="58"/>
      <c r="AL16" s="58"/>
      <c r="AM16" s="58"/>
      <c r="AN16" s="58"/>
      <c r="AO16" s="58"/>
      <c r="AP16" s="58"/>
      <c r="AQ16" s="58"/>
      <c r="AR16" s="58"/>
      <c r="AS16" s="58">
        <v>0</v>
      </c>
      <c r="AT16" s="58"/>
      <c r="AU16" s="58"/>
      <c r="AV16" s="58"/>
      <c r="AW16" s="58"/>
      <c r="AX16" s="58"/>
      <c r="AY16" s="58"/>
      <c r="AZ16" s="58"/>
      <c r="BA16" s="58"/>
      <c r="BB16" s="58"/>
      <c r="BC16" s="58"/>
      <c r="BD16" s="58">
        <v>9.92</v>
      </c>
      <c r="BE16" s="58"/>
      <c r="BF16" s="58"/>
      <c r="BG16" s="58">
        <f t="shared" si="6"/>
        <v>6.42</v>
      </c>
      <c r="BH16" s="58"/>
      <c r="BI16" s="58">
        <v>6.42</v>
      </c>
      <c r="BJ16" s="58"/>
      <c r="BK16" s="61" t="s">
        <v>130</v>
      </c>
      <c r="BL16" s="79" t="s">
        <v>316</v>
      </c>
      <c r="BM16" s="61"/>
      <c r="BN16" s="61" t="s">
        <v>74</v>
      </c>
      <c r="BO16" s="128" t="s">
        <v>369</v>
      </c>
      <c r="BP16" s="168" t="s">
        <v>359</v>
      </c>
      <c r="BQ16" s="63" t="s">
        <v>558</v>
      </c>
      <c r="BR16" s="136"/>
      <c r="BS16" s="136"/>
      <c r="BT16" s="136"/>
    </row>
    <row r="17" spans="1:95" s="2" customFormat="1" ht="25.15" customHeight="1">
      <c r="A17" s="29"/>
      <c r="B17" s="30" t="s">
        <v>225</v>
      </c>
      <c r="C17" s="31">
        <f t="shared" ref="C17:AH17" si="15">SUM(C10:C16)</f>
        <v>623.36999999999989</v>
      </c>
      <c r="D17" s="31">
        <f t="shared" si="15"/>
        <v>7.57</v>
      </c>
      <c r="E17" s="31">
        <f t="shared" si="15"/>
        <v>615.79999999999995</v>
      </c>
      <c r="F17" s="31">
        <f t="shared" si="15"/>
        <v>586.61</v>
      </c>
      <c r="G17" s="31">
        <f t="shared" si="15"/>
        <v>7.2972999999999999</v>
      </c>
      <c r="H17" s="31">
        <f t="shared" si="15"/>
        <v>7.29</v>
      </c>
      <c r="I17" s="31">
        <f t="shared" si="15"/>
        <v>7.3000000000000001E-3</v>
      </c>
      <c r="J17" s="31">
        <f t="shared" si="15"/>
        <v>0</v>
      </c>
      <c r="K17" s="31">
        <f t="shared" si="15"/>
        <v>321.02</v>
      </c>
      <c r="L17" s="31">
        <f t="shared" si="15"/>
        <v>153.20000000000002</v>
      </c>
      <c r="M17" s="31">
        <f t="shared" si="15"/>
        <v>104.05000000000001</v>
      </c>
      <c r="N17" s="31">
        <f t="shared" si="15"/>
        <v>0</v>
      </c>
      <c r="O17" s="31">
        <f t="shared" si="15"/>
        <v>0</v>
      </c>
      <c r="P17" s="31">
        <f t="shared" si="15"/>
        <v>104.05000000000001</v>
      </c>
      <c r="Q17" s="31">
        <f t="shared" si="15"/>
        <v>0</v>
      </c>
      <c r="R17" s="31">
        <f t="shared" si="15"/>
        <v>1.05</v>
      </c>
      <c r="S17" s="31">
        <f t="shared" si="15"/>
        <v>0</v>
      </c>
      <c r="T17" s="31">
        <f t="shared" si="15"/>
        <v>0</v>
      </c>
      <c r="U17" s="31">
        <f t="shared" si="15"/>
        <v>21.44</v>
      </c>
      <c r="V17" s="31">
        <f t="shared" si="15"/>
        <v>0</v>
      </c>
      <c r="W17" s="31">
        <f t="shared" si="15"/>
        <v>0</v>
      </c>
      <c r="X17" s="31">
        <f t="shared" si="15"/>
        <v>0</v>
      </c>
      <c r="Y17" s="31">
        <f t="shared" si="15"/>
        <v>0</v>
      </c>
      <c r="Z17" s="31">
        <f t="shared" si="15"/>
        <v>0</v>
      </c>
      <c r="AA17" s="31">
        <f t="shared" si="15"/>
        <v>0</v>
      </c>
      <c r="AB17" s="31">
        <f t="shared" si="15"/>
        <v>0</v>
      </c>
      <c r="AC17" s="31">
        <f t="shared" si="15"/>
        <v>0</v>
      </c>
      <c r="AD17" s="31">
        <f t="shared" si="15"/>
        <v>6.3599999999999994</v>
      </c>
      <c r="AE17" s="31">
        <f t="shared" si="15"/>
        <v>6.22</v>
      </c>
      <c r="AF17" s="31">
        <f t="shared" si="15"/>
        <v>0.14000000000000001</v>
      </c>
      <c r="AG17" s="31">
        <f t="shared" si="15"/>
        <v>0</v>
      </c>
      <c r="AH17" s="31">
        <f t="shared" si="15"/>
        <v>0</v>
      </c>
      <c r="AI17" s="31">
        <f t="shared" ref="AI17:BJ17" si="16">SUM(AI10:AI16)</f>
        <v>0</v>
      </c>
      <c r="AJ17" s="31">
        <f t="shared" si="16"/>
        <v>0</v>
      </c>
      <c r="AK17" s="31">
        <f t="shared" si="16"/>
        <v>0</v>
      </c>
      <c r="AL17" s="31">
        <f t="shared" si="16"/>
        <v>0</v>
      </c>
      <c r="AM17" s="31">
        <f t="shared" si="16"/>
        <v>0</v>
      </c>
      <c r="AN17" s="31">
        <f t="shared" si="16"/>
        <v>0</v>
      </c>
      <c r="AO17" s="31">
        <f t="shared" si="16"/>
        <v>0</v>
      </c>
      <c r="AP17" s="31">
        <f t="shared" si="16"/>
        <v>0</v>
      </c>
      <c r="AQ17" s="31">
        <f t="shared" si="16"/>
        <v>0</v>
      </c>
      <c r="AR17" s="31">
        <f t="shared" si="16"/>
        <v>0</v>
      </c>
      <c r="AS17" s="31">
        <f t="shared" si="16"/>
        <v>0</v>
      </c>
      <c r="AT17" s="31">
        <f t="shared" si="16"/>
        <v>0</v>
      </c>
      <c r="AU17" s="31">
        <f t="shared" si="16"/>
        <v>0</v>
      </c>
      <c r="AV17" s="31">
        <f t="shared" si="16"/>
        <v>0</v>
      </c>
      <c r="AW17" s="31">
        <f t="shared" si="16"/>
        <v>0</v>
      </c>
      <c r="AX17" s="31">
        <f t="shared" si="16"/>
        <v>1.36</v>
      </c>
      <c r="AY17" s="31">
        <f t="shared" si="16"/>
        <v>0</v>
      </c>
      <c r="AZ17" s="31">
        <f t="shared" si="16"/>
        <v>0</v>
      </c>
      <c r="BA17" s="31">
        <f t="shared" si="16"/>
        <v>0</v>
      </c>
      <c r="BB17" s="31">
        <f t="shared" si="16"/>
        <v>0</v>
      </c>
      <c r="BC17" s="31">
        <f t="shared" si="16"/>
        <v>0</v>
      </c>
      <c r="BD17" s="31">
        <f t="shared" si="16"/>
        <v>13.719999999999999</v>
      </c>
      <c r="BE17" s="31">
        <f t="shared" si="16"/>
        <v>0</v>
      </c>
      <c r="BF17" s="31">
        <f t="shared" si="16"/>
        <v>0</v>
      </c>
      <c r="BG17" s="31">
        <f t="shared" si="16"/>
        <v>7.75</v>
      </c>
      <c r="BH17" s="31">
        <f t="shared" si="16"/>
        <v>0</v>
      </c>
      <c r="BI17" s="31">
        <f t="shared" si="16"/>
        <v>7.75</v>
      </c>
      <c r="BJ17" s="31">
        <f t="shared" si="16"/>
        <v>0</v>
      </c>
      <c r="BK17" s="9"/>
      <c r="BL17" s="9"/>
      <c r="BM17" s="9"/>
      <c r="BN17" s="29"/>
      <c r="BO17" s="129"/>
      <c r="BP17" s="129"/>
      <c r="BQ17" s="129"/>
      <c r="BR17" s="135"/>
      <c r="BS17" s="135"/>
      <c r="BT17" s="135"/>
      <c r="BU17" s="55"/>
      <c r="BV17" s="55"/>
      <c r="BW17" s="55"/>
      <c r="BX17" s="55"/>
      <c r="BY17" s="55"/>
      <c r="BZ17" s="55"/>
      <c r="CA17" s="55"/>
      <c r="CB17" s="55"/>
      <c r="CC17" s="55"/>
      <c r="CD17" s="55"/>
      <c r="CE17" s="55"/>
      <c r="CF17" s="55"/>
      <c r="CG17" s="55"/>
      <c r="CH17" s="55"/>
      <c r="CI17" s="55"/>
      <c r="CJ17" s="55"/>
      <c r="CK17" s="55"/>
      <c r="CL17" s="55"/>
      <c r="CM17" s="55"/>
      <c r="CN17" s="55"/>
      <c r="CO17" s="55"/>
      <c r="CP17" s="55"/>
      <c r="CQ17" s="55"/>
    </row>
    <row r="24" spans="1:95">
      <c r="BP24" s="876"/>
      <c r="BQ24" s="877"/>
    </row>
    <row r="25" spans="1:95">
      <c r="BP25" s="876"/>
      <c r="BQ25" s="877"/>
    </row>
    <row r="28" spans="1:95">
      <c r="BP28" s="876"/>
      <c r="BQ28" s="877"/>
    </row>
    <row r="29" spans="1:95">
      <c r="BP29" s="876"/>
      <c r="BQ29" s="877"/>
    </row>
  </sheetData>
  <autoFilter ref="A9:CR17"/>
  <mergeCells count="61">
    <mergeCell ref="BP28:BP29"/>
    <mergeCell ref="BQ28:BQ29"/>
    <mergeCell ref="BP12:BP13"/>
    <mergeCell ref="BQ13"/>
    <mergeCell ref="BP24:BP25"/>
    <mergeCell ref="BQ24:BQ25"/>
    <mergeCell ref="BF7:BF8"/>
    <mergeCell ref="BG7:BG8"/>
    <mergeCell ref="BH7:BH8"/>
    <mergeCell ref="BI7:BI8"/>
    <mergeCell ref="BJ7:BJ8"/>
    <mergeCell ref="AC7:AC8"/>
    <mergeCell ref="BE7:BE8"/>
    <mergeCell ref="AE7:AT7"/>
    <mergeCell ref="AU7:AU8"/>
    <mergeCell ref="AV7:AV8"/>
    <mergeCell ref="AW7:AW8"/>
    <mergeCell ref="AX7:AX8"/>
    <mergeCell ref="AY7:AY8"/>
    <mergeCell ref="AZ7:AZ8"/>
    <mergeCell ref="BA7:BA8"/>
    <mergeCell ref="BB7:BB8"/>
    <mergeCell ref="BC7:BC8"/>
    <mergeCell ref="BD7:BD8"/>
    <mergeCell ref="X7:X8"/>
    <mergeCell ref="Y7:Y8"/>
    <mergeCell ref="Z7:Z8"/>
    <mergeCell ref="AA7:AA8"/>
    <mergeCell ref="AB7:AB8"/>
    <mergeCell ref="BR5:BT8"/>
    <mergeCell ref="F6:T6"/>
    <mergeCell ref="U6:BF6"/>
    <mergeCell ref="BG6:BJ6"/>
    <mergeCell ref="F7:F8"/>
    <mergeCell ref="G7:J7"/>
    <mergeCell ref="K7:K8"/>
    <mergeCell ref="L7:L8"/>
    <mergeCell ref="M7:Q7"/>
    <mergeCell ref="R7:R8"/>
    <mergeCell ref="BK5:BK8"/>
    <mergeCell ref="BL5:BL8"/>
    <mergeCell ref="BM5:BM8"/>
    <mergeCell ref="BN5:BN8"/>
    <mergeCell ref="BP5:BP8"/>
    <mergeCell ref="BQ5:BQ8"/>
    <mergeCell ref="A1:BO1"/>
    <mergeCell ref="A2:BP2"/>
    <mergeCell ref="A3:BP3"/>
    <mergeCell ref="A4:BQ4"/>
    <mergeCell ref="A5:A8"/>
    <mergeCell ref="B5:B8"/>
    <mergeCell ref="C5:C8"/>
    <mergeCell ref="D5:D8"/>
    <mergeCell ref="E5:E8"/>
    <mergeCell ref="F5:BJ5"/>
    <mergeCell ref="AD7:AD8"/>
    <mergeCell ref="S7:S8"/>
    <mergeCell ref="T7:T8"/>
    <mergeCell ref="U7:U8"/>
    <mergeCell ref="V7:V8"/>
    <mergeCell ref="W7:W8"/>
  </mergeCells>
  <pageMargins left="0.48" right="0.2" top="0.43307086614173201" bottom="0.35433070866141703" header="0.31496062992126" footer="0.31496062992126"/>
  <pageSetup paperSize="9"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86"/>
  <sheetViews>
    <sheetView topLeftCell="A167" zoomScale="70" zoomScaleNormal="70" workbookViewId="0">
      <selection activeCell="A168" sqref="A168:XFD169"/>
    </sheetView>
  </sheetViews>
  <sheetFormatPr defaultColWidth="8.88671875" defaultRowHeight="18.75"/>
  <cols>
    <col min="1" max="1" width="8.44140625" style="55" customWidth="1"/>
    <col min="2" max="2" width="33.88671875" style="55" customWidth="1"/>
    <col min="3" max="4" width="9.33203125" style="55" customWidth="1"/>
    <col min="5" max="5" width="9.6640625" style="55" customWidth="1"/>
    <col min="6" max="6" width="8.5546875" style="55" customWidth="1"/>
    <col min="7" max="19" width="7.6640625" style="55" hidden="1" customWidth="1"/>
    <col min="20" max="20" width="6.21875" style="55" hidden="1" customWidth="1"/>
    <col min="21" max="21" width="9.21875" style="55" customWidth="1"/>
    <col min="22" max="29" width="9" style="55" hidden="1" customWidth="1"/>
    <col min="30" max="30" width="6.21875" style="55" hidden="1" customWidth="1"/>
    <col min="31" max="31" width="7" style="55" hidden="1" customWidth="1"/>
    <col min="32" max="32" width="7.21875" style="55" hidden="1" customWidth="1"/>
    <col min="33" max="45" width="9" style="55" hidden="1" customWidth="1"/>
    <col min="46" max="46" width="5.77734375" style="55" hidden="1" customWidth="1"/>
    <col min="47" max="49" width="9" style="55" hidden="1" customWidth="1"/>
    <col min="50" max="50" width="5.6640625" style="55" hidden="1" customWidth="1"/>
    <col min="51" max="51" width="9" style="55" hidden="1" customWidth="1"/>
    <col min="52" max="53" width="6.44140625" style="55" hidden="1" customWidth="1"/>
    <col min="54" max="54" width="9" style="55" hidden="1" customWidth="1"/>
    <col min="55" max="55" width="7.6640625" style="55" hidden="1" customWidth="1"/>
    <col min="56" max="56" width="7" style="55" hidden="1" customWidth="1"/>
    <col min="57" max="57" width="7.77734375" style="55" hidden="1" customWidth="1"/>
    <col min="58" max="58" width="11" style="55" hidden="1" customWidth="1"/>
    <col min="59" max="59" width="9.44140625" style="55" customWidth="1"/>
    <col min="60" max="62" width="8.6640625" style="55" hidden="1" customWidth="1"/>
    <col min="63" max="63" width="14.44140625" style="55" hidden="1" customWidth="1"/>
    <col min="64" max="64" width="15" style="55" customWidth="1"/>
    <col min="65" max="65" width="10.88671875" style="55" customWidth="1"/>
    <col min="66" max="66" width="8.77734375" style="55" customWidth="1"/>
    <col min="67" max="67" width="3.44140625" style="131" hidden="1" customWidth="1"/>
    <col min="68" max="68" width="23.5546875" style="302" customWidth="1"/>
    <col min="69" max="69" width="13" style="55" customWidth="1"/>
    <col min="70" max="70" width="15.77734375" style="55" hidden="1" customWidth="1"/>
    <col min="71" max="71" width="15.109375" style="55" hidden="1" customWidth="1"/>
    <col min="72" max="72" width="14.6640625" style="55" hidden="1" customWidth="1"/>
    <col min="73" max="73" width="8.88671875" style="55" hidden="1" customWidth="1"/>
    <col min="74" max="74" width="15.109375" style="55" hidden="1" customWidth="1"/>
    <col min="75" max="75" width="0.109375" style="55" customWidth="1"/>
    <col min="76" max="78" width="8.88671875" style="55" hidden="1" customWidth="1"/>
    <col min="79" max="79" width="14.6640625" style="55" customWidth="1"/>
    <col min="80" max="88" width="8.88671875" style="55" hidden="1" customWidth="1"/>
    <col min="89" max="89" width="3.5546875" style="55" hidden="1" customWidth="1"/>
    <col min="90" max="90" width="15.109375" style="55" hidden="1" customWidth="1"/>
    <col min="91" max="91" width="17.6640625" style="55" hidden="1" customWidth="1"/>
    <col min="92" max="95" width="8.88671875" style="55" hidden="1" customWidth="1"/>
    <col min="96" max="102" width="0" style="55" hidden="1" customWidth="1"/>
    <col min="103" max="16384" width="8.88671875" style="55"/>
  </cols>
  <sheetData>
    <row r="1" spans="1:95" ht="19.5" customHeight="1">
      <c r="A1" s="769" t="s">
        <v>331</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809"/>
    </row>
    <row r="2" spans="1:95" ht="27.75" customHeight="1">
      <c r="A2" s="770" t="s">
        <v>560</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c r="AZ2" s="770"/>
      <c r="BA2" s="770"/>
      <c r="BB2" s="770"/>
      <c r="BC2" s="770"/>
      <c r="BD2" s="770"/>
      <c r="BE2" s="770"/>
      <c r="BF2" s="770"/>
      <c r="BG2" s="770"/>
      <c r="BH2" s="770"/>
      <c r="BI2" s="770"/>
      <c r="BJ2" s="770"/>
      <c r="BK2" s="770"/>
      <c r="BL2" s="770"/>
      <c r="BM2" s="770"/>
      <c r="BN2" s="770"/>
      <c r="BO2" s="770"/>
      <c r="BP2" s="770"/>
      <c r="BQ2" s="199"/>
    </row>
    <row r="3" spans="1:95" ht="24.75" customHeight="1">
      <c r="A3" s="771" t="s">
        <v>0</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771"/>
      <c r="AR3" s="771"/>
      <c r="AS3" s="771"/>
      <c r="AT3" s="771"/>
      <c r="AU3" s="771"/>
      <c r="AV3" s="771"/>
      <c r="AW3" s="771"/>
      <c r="AX3" s="771"/>
      <c r="AY3" s="771"/>
      <c r="AZ3" s="771"/>
      <c r="BA3" s="771"/>
      <c r="BB3" s="771"/>
      <c r="BC3" s="771"/>
      <c r="BD3" s="771"/>
      <c r="BE3" s="771"/>
      <c r="BF3" s="771"/>
      <c r="BG3" s="771"/>
      <c r="BH3" s="771"/>
      <c r="BI3" s="771"/>
      <c r="BJ3" s="771"/>
      <c r="BK3" s="771"/>
      <c r="BL3" s="771"/>
      <c r="BM3" s="771"/>
      <c r="BN3" s="771"/>
      <c r="BO3" s="771"/>
      <c r="BP3" s="771"/>
      <c r="BQ3" s="200"/>
    </row>
    <row r="4" spans="1:95" ht="19.5" customHeight="1">
      <c r="A4" s="772" t="s">
        <v>330</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2"/>
      <c r="BO4" s="772"/>
      <c r="BP4" s="772"/>
      <c r="BQ4" s="772"/>
    </row>
    <row r="5" spans="1:95" ht="26.25" customHeight="1">
      <c r="A5" s="765" t="s">
        <v>1</v>
      </c>
      <c r="B5" s="773" t="s">
        <v>2</v>
      </c>
      <c r="C5" s="765" t="s">
        <v>408</v>
      </c>
      <c r="D5" s="765" t="s">
        <v>4</v>
      </c>
      <c r="E5" s="765" t="s">
        <v>5</v>
      </c>
      <c r="F5" s="765" t="s">
        <v>6</v>
      </c>
      <c r="G5" s="774"/>
      <c r="H5" s="774"/>
      <c r="I5" s="774"/>
      <c r="J5" s="774"/>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c r="AL5" s="765"/>
      <c r="AM5" s="765"/>
      <c r="AN5" s="765"/>
      <c r="AO5" s="765"/>
      <c r="AP5" s="765"/>
      <c r="AQ5" s="765"/>
      <c r="AR5" s="765"/>
      <c r="AS5" s="765"/>
      <c r="AT5" s="765"/>
      <c r="AU5" s="765"/>
      <c r="AV5" s="765"/>
      <c r="AW5" s="765"/>
      <c r="AX5" s="765"/>
      <c r="AY5" s="765"/>
      <c r="AZ5" s="765"/>
      <c r="BA5" s="765"/>
      <c r="BB5" s="765"/>
      <c r="BC5" s="765"/>
      <c r="BD5" s="765"/>
      <c r="BE5" s="765"/>
      <c r="BF5" s="765"/>
      <c r="BG5" s="765"/>
      <c r="BH5" s="765"/>
      <c r="BI5" s="765"/>
      <c r="BJ5" s="765"/>
      <c r="BK5" s="765" t="s">
        <v>329</v>
      </c>
      <c r="BL5" s="765" t="s">
        <v>7</v>
      </c>
      <c r="BM5" s="765" t="s">
        <v>9</v>
      </c>
      <c r="BN5" s="765" t="s">
        <v>8</v>
      </c>
      <c r="BO5" s="129"/>
      <c r="BP5" s="765" t="s">
        <v>339</v>
      </c>
      <c r="BQ5" s="765" t="s">
        <v>372</v>
      </c>
      <c r="BR5" s="800" t="s">
        <v>495</v>
      </c>
      <c r="BS5" s="801"/>
      <c r="BT5" s="802"/>
    </row>
    <row r="6" spans="1:95" ht="20.100000000000001" hidden="1" customHeight="1">
      <c r="A6" s="765"/>
      <c r="B6" s="773"/>
      <c r="C6" s="765"/>
      <c r="D6" s="765"/>
      <c r="E6" s="765"/>
      <c r="F6" s="765" t="s">
        <v>10</v>
      </c>
      <c r="G6" s="774"/>
      <c r="H6" s="765"/>
      <c r="I6" s="765"/>
      <c r="J6" s="765"/>
      <c r="K6" s="765"/>
      <c r="L6" s="765"/>
      <c r="M6" s="765"/>
      <c r="N6" s="765"/>
      <c r="O6" s="765"/>
      <c r="P6" s="765"/>
      <c r="Q6" s="765"/>
      <c r="R6" s="765"/>
      <c r="S6" s="765"/>
      <c r="T6" s="765"/>
      <c r="U6" s="765" t="s">
        <v>11</v>
      </c>
      <c r="V6" s="765"/>
      <c r="W6" s="765"/>
      <c r="X6" s="765"/>
      <c r="Y6" s="765"/>
      <c r="Z6" s="765"/>
      <c r="AA6" s="765"/>
      <c r="AB6" s="765"/>
      <c r="AC6" s="765"/>
      <c r="AD6" s="765"/>
      <c r="AE6" s="765"/>
      <c r="AF6" s="765"/>
      <c r="AG6" s="765"/>
      <c r="AH6" s="765"/>
      <c r="AI6" s="765"/>
      <c r="AJ6" s="765"/>
      <c r="AK6" s="765"/>
      <c r="AL6" s="765"/>
      <c r="AM6" s="765"/>
      <c r="AN6" s="765"/>
      <c r="AO6" s="765"/>
      <c r="AP6" s="765"/>
      <c r="AQ6" s="765"/>
      <c r="AR6" s="765"/>
      <c r="AS6" s="765"/>
      <c r="AT6" s="765"/>
      <c r="AU6" s="765"/>
      <c r="AV6" s="765"/>
      <c r="AW6" s="765"/>
      <c r="AX6" s="765"/>
      <c r="AY6" s="765"/>
      <c r="AZ6" s="765"/>
      <c r="BA6" s="765"/>
      <c r="BB6" s="765"/>
      <c r="BC6" s="765"/>
      <c r="BD6" s="765"/>
      <c r="BE6" s="765"/>
      <c r="BF6" s="765"/>
      <c r="BG6" s="765" t="s">
        <v>12</v>
      </c>
      <c r="BH6" s="765"/>
      <c r="BI6" s="765"/>
      <c r="BJ6" s="765"/>
      <c r="BK6" s="765"/>
      <c r="BL6" s="765"/>
      <c r="BM6" s="765"/>
      <c r="BN6" s="765"/>
      <c r="BO6" s="86"/>
      <c r="BP6" s="765"/>
      <c r="BQ6" s="765"/>
      <c r="BR6" s="803"/>
      <c r="BS6" s="804"/>
      <c r="BT6" s="805"/>
    </row>
    <row r="7" spans="1:95" ht="20.100000000000001" hidden="1" customHeight="1">
      <c r="A7" s="765"/>
      <c r="B7" s="773"/>
      <c r="C7" s="765"/>
      <c r="D7" s="765"/>
      <c r="E7" s="765"/>
      <c r="F7" s="765" t="s">
        <v>10</v>
      </c>
      <c r="G7" s="774" t="s">
        <v>14</v>
      </c>
      <c r="H7" s="765"/>
      <c r="I7" s="765"/>
      <c r="J7" s="765"/>
      <c r="K7" s="765" t="s">
        <v>15</v>
      </c>
      <c r="L7" s="765" t="s">
        <v>16</v>
      </c>
      <c r="M7" s="765" t="s">
        <v>17</v>
      </c>
      <c r="N7" s="765"/>
      <c r="O7" s="765"/>
      <c r="P7" s="765"/>
      <c r="Q7" s="765"/>
      <c r="R7" s="765" t="s">
        <v>18</v>
      </c>
      <c r="S7" s="765" t="s">
        <v>19</v>
      </c>
      <c r="T7" s="765" t="s">
        <v>20</v>
      </c>
      <c r="U7" s="765" t="s">
        <v>11</v>
      </c>
      <c r="V7" s="765" t="s">
        <v>21</v>
      </c>
      <c r="W7" s="765" t="s">
        <v>22</v>
      </c>
      <c r="X7" s="765" t="s">
        <v>23</v>
      </c>
      <c r="Y7" s="765" t="s">
        <v>24</v>
      </c>
      <c r="Z7" s="765" t="s">
        <v>25</v>
      </c>
      <c r="AA7" s="765" t="s">
        <v>26</v>
      </c>
      <c r="AB7" s="765" t="s">
        <v>27</v>
      </c>
      <c r="AC7" s="760" t="s">
        <v>28</v>
      </c>
      <c r="AD7" s="765" t="s">
        <v>158</v>
      </c>
      <c r="AE7" s="765" t="s">
        <v>29</v>
      </c>
      <c r="AF7" s="765"/>
      <c r="AG7" s="765"/>
      <c r="AH7" s="765"/>
      <c r="AI7" s="765"/>
      <c r="AJ7" s="765"/>
      <c r="AK7" s="765"/>
      <c r="AL7" s="765"/>
      <c r="AM7" s="765"/>
      <c r="AN7" s="765"/>
      <c r="AO7" s="765"/>
      <c r="AP7" s="765"/>
      <c r="AQ7" s="765"/>
      <c r="AR7" s="765"/>
      <c r="AS7" s="765"/>
      <c r="AT7" s="765"/>
      <c r="AU7" s="760" t="s">
        <v>30</v>
      </c>
      <c r="AV7" s="765" t="s">
        <v>31</v>
      </c>
      <c r="AW7" s="765" t="s">
        <v>32</v>
      </c>
      <c r="AX7" s="765" t="s">
        <v>33</v>
      </c>
      <c r="AY7" s="765" t="s">
        <v>34</v>
      </c>
      <c r="AZ7" s="765" t="s">
        <v>35</v>
      </c>
      <c r="BA7" s="765" t="s">
        <v>36</v>
      </c>
      <c r="BB7" s="765" t="s">
        <v>37</v>
      </c>
      <c r="BC7" s="765" t="s">
        <v>38</v>
      </c>
      <c r="BD7" s="765" t="s">
        <v>39</v>
      </c>
      <c r="BE7" s="765" t="s">
        <v>40</v>
      </c>
      <c r="BF7" s="765" t="s">
        <v>41</v>
      </c>
      <c r="BG7" s="765" t="s">
        <v>12</v>
      </c>
      <c r="BH7" s="765" t="s">
        <v>42</v>
      </c>
      <c r="BI7" s="765" t="s">
        <v>43</v>
      </c>
      <c r="BJ7" s="765" t="s">
        <v>44</v>
      </c>
      <c r="BK7" s="765"/>
      <c r="BL7" s="765"/>
      <c r="BM7" s="765"/>
      <c r="BN7" s="765"/>
      <c r="BO7" s="86"/>
      <c r="BP7" s="765"/>
      <c r="BQ7" s="765"/>
      <c r="BR7" s="803"/>
      <c r="BS7" s="804"/>
      <c r="BT7" s="805"/>
    </row>
    <row r="8" spans="1:95" ht="67.5" customHeight="1">
      <c r="A8" s="765"/>
      <c r="B8" s="773"/>
      <c r="C8" s="765"/>
      <c r="D8" s="765"/>
      <c r="E8" s="765"/>
      <c r="F8" s="765"/>
      <c r="G8" s="83" t="s">
        <v>14</v>
      </c>
      <c r="H8" s="83" t="s">
        <v>45</v>
      </c>
      <c r="I8" s="83" t="s">
        <v>46</v>
      </c>
      <c r="J8" s="83" t="s">
        <v>47</v>
      </c>
      <c r="K8" s="765"/>
      <c r="L8" s="765"/>
      <c r="M8" s="9" t="s">
        <v>13</v>
      </c>
      <c r="N8" s="9" t="s">
        <v>48</v>
      </c>
      <c r="O8" s="9" t="s">
        <v>49</v>
      </c>
      <c r="P8" s="9" t="s">
        <v>50</v>
      </c>
      <c r="Q8" s="6" t="s">
        <v>51</v>
      </c>
      <c r="R8" s="765"/>
      <c r="S8" s="765"/>
      <c r="T8" s="765"/>
      <c r="U8" s="765"/>
      <c r="V8" s="765"/>
      <c r="W8" s="765"/>
      <c r="X8" s="765"/>
      <c r="Y8" s="765"/>
      <c r="Z8" s="765"/>
      <c r="AA8" s="765"/>
      <c r="AB8" s="765"/>
      <c r="AC8" s="760"/>
      <c r="AD8" s="765"/>
      <c r="AE8" s="9" t="s">
        <v>52</v>
      </c>
      <c r="AF8" s="9" t="s">
        <v>53</v>
      </c>
      <c r="AG8" s="9" t="s">
        <v>54</v>
      </c>
      <c r="AH8" s="9" t="s">
        <v>55</v>
      </c>
      <c r="AI8" s="9" t="s">
        <v>56</v>
      </c>
      <c r="AJ8" s="9" t="s">
        <v>57</v>
      </c>
      <c r="AK8" s="9" t="s">
        <v>58</v>
      </c>
      <c r="AL8" s="9" t="s">
        <v>59</v>
      </c>
      <c r="AM8" s="6" t="s">
        <v>60</v>
      </c>
      <c r="AN8" s="9" t="s">
        <v>61</v>
      </c>
      <c r="AO8" s="9" t="s">
        <v>62</v>
      </c>
      <c r="AP8" s="9" t="s">
        <v>63</v>
      </c>
      <c r="AQ8" s="9" t="s">
        <v>64</v>
      </c>
      <c r="AR8" s="9" t="s">
        <v>65</v>
      </c>
      <c r="AS8" s="9" t="s">
        <v>66</v>
      </c>
      <c r="AT8" s="9" t="s">
        <v>67</v>
      </c>
      <c r="AU8" s="760"/>
      <c r="AV8" s="765"/>
      <c r="AW8" s="765"/>
      <c r="AX8" s="765"/>
      <c r="AY8" s="765"/>
      <c r="AZ8" s="765"/>
      <c r="BA8" s="765"/>
      <c r="BB8" s="765"/>
      <c r="BC8" s="765"/>
      <c r="BD8" s="765"/>
      <c r="BE8" s="765"/>
      <c r="BF8" s="765"/>
      <c r="BG8" s="765"/>
      <c r="BH8" s="765"/>
      <c r="BI8" s="765"/>
      <c r="BJ8" s="765"/>
      <c r="BK8" s="765"/>
      <c r="BL8" s="765"/>
      <c r="BM8" s="765"/>
      <c r="BN8" s="765"/>
      <c r="BO8" s="129"/>
      <c r="BP8" s="765"/>
      <c r="BQ8" s="765"/>
      <c r="BR8" s="806"/>
      <c r="BS8" s="807"/>
      <c r="BT8" s="808"/>
    </row>
    <row r="9" spans="1:95" ht="32.25" customHeight="1">
      <c r="A9" s="9"/>
      <c r="B9" s="84"/>
      <c r="C9" s="9"/>
      <c r="D9" s="9"/>
      <c r="E9" s="9"/>
      <c r="F9" s="7" t="s">
        <v>68</v>
      </c>
      <c r="G9" s="8" t="s">
        <v>69</v>
      </c>
      <c r="H9" s="9" t="s">
        <v>70</v>
      </c>
      <c r="I9" s="9" t="s">
        <v>71</v>
      </c>
      <c r="J9" s="9" t="s">
        <v>72</v>
      </c>
      <c r="K9" s="9" t="s">
        <v>73</v>
      </c>
      <c r="L9" s="9" t="s">
        <v>74</v>
      </c>
      <c r="M9" s="9" t="s">
        <v>75</v>
      </c>
      <c r="N9" s="9" t="s">
        <v>76</v>
      </c>
      <c r="O9" s="9" t="s">
        <v>77</v>
      </c>
      <c r="P9" s="9" t="s">
        <v>78</v>
      </c>
      <c r="Q9" s="9" t="s">
        <v>79</v>
      </c>
      <c r="R9" s="9" t="s">
        <v>80</v>
      </c>
      <c r="S9" s="9" t="s">
        <v>81</v>
      </c>
      <c r="T9" s="9" t="s">
        <v>82</v>
      </c>
      <c r="U9" s="10" t="s">
        <v>83</v>
      </c>
      <c r="V9" s="10" t="s">
        <v>84</v>
      </c>
      <c r="W9" s="10" t="s">
        <v>85</v>
      </c>
      <c r="X9" s="9" t="s">
        <v>86</v>
      </c>
      <c r="Y9" s="9" t="s">
        <v>87</v>
      </c>
      <c r="Z9" s="9" t="s">
        <v>88</v>
      </c>
      <c r="AA9" s="9" t="s">
        <v>89</v>
      </c>
      <c r="AB9" s="9" t="s">
        <v>90</v>
      </c>
      <c r="AC9" s="9" t="s">
        <v>91</v>
      </c>
      <c r="AD9" s="9" t="s">
        <v>92</v>
      </c>
      <c r="AE9" s="11" t="s">
        <v>93</v>
      </c>
      <c r="AF9" s="11" t="s">
        <v>94</v>
      </c>
      <c r="AG9" s="11" t="s">
        <v>95</v>
      </c>
      <c r="AH9" s="11" t="s">
        <v>96</v>
      </c>
      <c r="AI9" s="11" t="s">
        <v>97</v>
      </c>
      <c r="AJ9" s="11" t="s">
        <v>98</v>
      </c>
      <c r="AK9" s="11" t="s">
        <v>99</v>
      </c>
      <c r="AL9" s="24" t="s">
        <v>100</v>
      </c>
      <c r="AM9" s="24" t="s">
        <v>101</v>
      </c>
      <c r="AN9" s="24" t="s">
        <v>102</v>
      </c>
      <c r="AO9" s="24" t="s">
        <v>103</v>
      </c>
      <c r="AP9" s="24" t="s">
        <v>104</v>
      </c>
      <c r="AQ9" s="24" t="s">
        <v>105</v>
      </c>
      <c r="AR9" s="24" t="s">
        <v>106</v>
      </c>
      <c r="AS9" s="24" t="s">
        <v>107</v>
      </c>
      <c r="AT9" s="24" t="s">
        <v>108</v>
      </c>
      <c r="AU9" s="24" t="s">
        <v>109</v>
      </c>
      <c r="AV9" s="24" t="s">
        <v>110</v>
      </c>
      <c r="AW9" s="24" t="s">
        <v>111</v>
      </c>
      <c r="AX9" s="24" t="s">
        <v>112</v>
      </c>
      <c r="AY9" s="24" t="s">
        <v>113</v>
      </c>
      <c r="AZ9" s="24" t="s">
        <v>114</v>
      </c>
      <c r="BA9" s="24" t="s">
        <v>115</v>
      </c>
      <c r="BB9" s="24" t="s">
        <v>116</v>
      </c>
      <c r="BC9" s="24" t="s">
        <v>117</v>
      </c>
      <c r="BD9" s="24" t="s">
        <v>118</v>
      </c>
      <c r="BE9" s="24" t="s">
        <v>119</v>
      </c>
      <c r="BF9" s="24" t="s">
        <v>120</v>
      </c>
      <c r="BG9" s="7" t="s">
        <v>121</v>
      </c>
      <c r="BH9" s="12" t="s">
        <v>122</v>
      </c>
      <c r="BI9" s="12" t="s">
        <v>123</v>
      </c>
      <c r="BJ9" s="12" t="s">
        <v>124</v>
      </c>
      <c r="BK9" s="61" t="s">
        <v>130</v>
      </c>
      <c r="BL9" s="9"/>
      <c r="BM9" s="9"/>
      <c r="BN9" s="9"/>
      <c r="BO9" s="129"/>
      <c r="BP9" s="39"/>
      <c r="BQ9" s="129"/>
      <c r="BR9" s="205" t="s">
        <v>496</v>
      </c>
      <c r="BS9" s="205" t="s">
        <v>497</v>
      </c>
      <c r="BT9" s="205" t="s">
        <v>498</v>
      </c>
    </row>
    <row r="10" spans="1:95" s="2" customFormat="1" ht="37.5">
      <c r="A10" s="13">
        <v>1</v>
      </c>
      <c r="B10" s="14" t="s">
        <v>125</v>
      </c>
      <c r="C10" s="15">
        <f>D10+E10</f>
        <v>86.139999999999986</v>
      </c>
      <c r="D10" s="15">
        <f t="shared" ref="D10:BJ10" si="0">D11+D21</f>
        <v>0</v>
      </c>
      <c r="E10" s="15">
        <f t="shared" si="0"/>
        <v>86.139999999999986</v>
      </c>
      <c r="F10" s="15">
        <f t="shared" si="0"/>
        <v>85.899999999999991</v>
      </c>
      <c r="G10" s="15">
        <f t="shared" si="0"/>
        <v>0.29000000000000004</v>
      </c>
      <c r="H10" s="15">
        <f t="shared" si="0"/>
        <v>0.23</v>
      </c>
      <c r="I10" s="15">
        <f t="shared" si="0"/>
        <v>0.06</v>
      </c>
      <c r="J10" s="15">
        <f t="shared" si="0"/>
        <v>0</v>
      </c>
      <c r="K10" s="15">
        <f t="shared" si="0"/>
        <v>42.25</v>
      </c>
      <c r="L10" s="15">
        <f t="shared" si="0"/>
        <v>38.32</v>
      </c>
      <c r="M10" s="15">
        <f t="shared" si="0"/>
        <v>5</v>
      </c>
      <c r="N10" s="15">
        <f t="shared" si="0"/>
        <v>0</v>
      </c>
      <c r="O10" s="15">
        <f t="shared" si="0"/>
        <v>0</v>
      </c>
      <c r="P10" s="15">
        <f t="shared" si="0"/>
        <v>5</v>
      </c>
      <c r="Q10" s="15">
        <f t="shared" si="0"/>
        <v>0</v>
      </c>
      <c r="R10" s="15">
        <f t="shared" si="0"/>
        <v>0.04</v>
      </c>
      <c r="S10" s="15">
        <f t="shared" si="0"/>
        <v>0</v>
      </c>
      <c r="T10" s="15">
        <f t="shared" si="0"/>
        <v>0</v>
      </c>
      <c r="U10" s="15">
        <f t="shared" si="0"/>
        <v>0.24</v>
      </c>
      <c r="V10" s="15">
        <f t="shared" si="0"/>
        <v>0</v>
      </c>
      <c r="W10" s="15">
        <f t="shared" si="0"/>
        <v>0</v>
      </c>
      <c r="X10" s="15">
        <f t="shared" si="0"/>
        <v>0</v>
      </c>
      <c r="Y10" s="15">
        <f t="shared" si="0"/>
        <v>0</v>
      </c>
      <c r="Z10" s="15">
        <f t="shared" si="0"/>
        <v>0</v>
      </c>
      <c r="AA10" s="15">
        <f t="shared" si="0"/>
        <v>0</v>
      </c>
      <c r="AB10" s="15">
        <f t="shared" si="0"/>
        <v>0</v>
      </c>
      <c r="AC10" s="15">
        <f t="shared" si="0"/>
        <v>0</v>
      </c>
      <c r="AD10" s="15">
        <f t="shared" si="0"/>
        <v>0</v>
      </c>
      <c r="AE10" s="15">
        <f t="shared" si="0"/>
        <v>0</v>
      </c>
      <c r="AF10" s="15">
        <f t="shared" si="0"/>
        <v>0</v>
      </c>
      <c r="AG10" s="15">
        <f t="shared" si="0"/>
        <v>0</v>
      </c>
      <c r="AH10" s="15">
        <f t="shared" si="0"/>
        <v>0</v>
      </c>
      <c r="AI10" s="15">
        <f t="shared" si="0"/>
        <v>0</v>
      </c>
      <c r="AJ10" s="15">
        <f t="shared" si="0"/>
        <v>0</v>
      </c>
      <c r="AK10" s="15">
        <f t="shared" si="0"/>
        <v>0</v>
      </c>
      <c r="AL10" s="15">
        <f t="shared" si="0"/>
        <v>0</v>
      </c>
      <c r="AM10" s="15">
        <f t="shared" si="0"/>
        <v>0</v>
      </c>
      <c r="AN10" s="15">
        <f t="shared" si="0"/>
        <v>0</v>
      </c>
      <c r="AO10" s="15">
        <f t="shared" si="0"/>
        <v>0</v>
      </c>
      <c r="AP10" s="15">
        <f t="shared" si="0"/>
        <v>0</v>
      </c>
      <c r="AQ10" s="15">
        <f t="shared" si="0"/>
        <v>0</v>
      </c>
      <c r="AR10" s="15">
        <f t="shared" si="0"/>
        <v>0</v>
      </c>
      <c r="AS10" s="15">
        <f t="shared" si="0"/>
        <v>0</v>
      </c>
      <c r="AT10" s="15">
        <f t="shared" si="0"/>
        <v>0</v>
      </c>
      <c r="AU10" s="15">
        <f t="shared" si="0"/>
        <v>0</v>
      </c>
      <c r="AV10" s="15">
        <f t="shared" si="0"/>
        <v>0</v>
      </c>
      <c r="AW10" s="15">
        <f t="shared" si="0"/>
        <v>0</v>
      </c>
      <c r="AX10" s="15">
        <f t="shared" si="0"/>
        <v>0</v>
      </c>
      <c r="AY10" s="15">
        <f t="shared" si="0"/>
        <v>0</v>
      </c>
      <c r="AZ10" s="15">
        <f t="shared" si="0"/>
        <v>0</v>
      </c>
      <c r="BA10" s="15">
        <f t="shared" si="0"/>
        <v>0</v>
      </c>
      <c r="BB10" s="15">
        <f t="shared" si="0"/>
        <v>0</v>
      </c>
      <c r="BC10" s="15">
        <f t="shared" si="0"/>
        <v>0</v>
      </c>
      <c r="BD10" s="15">
        <f t="shared" si="0"/>
        <v>0.24</v>
      </c>
      <c r="BE10" s="15">
        <f t="shared" si="0"/>
        <v>0</v>
      </c>
      <c r="BF10" s="15">
        <f t="shared" si="0"/>
        <v>0</v>
      </c>
      <c r="BG10" s="15">
        <f t="shared" si="0"/>
        <v>0</v>
      </c>
      <c r="BH10" s="15">
        <f t="shared" si="0"/>
        <v>0</v>
      </c>
      <c r="BI10" s="15">
        <f t="shared" si="0"/>
        <v>0</v>
      </c>
      <c r="BJ10" s="15">
        <f t="shared" si="0"/>
        <v>0</v>
      </c>
      <c r="BK10" s="16"/>
      <c r="BL10" s="16"/>
      <c r="BM10" s="87"/>
      <c r="BN10" s="13"/>
      <c r="BO10" s="86"/>
      <c r="BP10" s="39"/>
      <c r="BQ10" s="86"/>
      <c r="BR10" s="135"/>
      <c r="BS10" s="135"/>
      <c r="BT10" s="135"/>
      <c r="BU10" s="55"/>
      <c r="BV10" s="55"/>
      <c r="BW10" s="55"/>
      <c r="BX10" s="55"/>
      <c r="BY10" s="55"/>
      <c r="BZ10" s="55"/>
      <c r="CA10" s="55"/>
      <c r="CB10" s="55"/>
      <c r="CC10" s="55"/>
      <c r="CD10" s="55"/>
      <c r="CE10" s="55"/>
      <c r="CF10" s="55"/>
      <c r="CG10" s="55"/>
      <c r="CH10" s="55"/>
      <c r="CI10" s="55"/>
      <c r="CJ10" s="55"/>
      <c r="CK10" s="55"/>
      <c r="CL10" s="55"/>
      <c r="CM10" s="55"/>
      <c r="CN10" s="55"/>
      <c r="CO10" s="55"/>
      <c r="CP10" s="55"/>
      <c r="CQ10" s="55"/>
    </row>
    <row r="11" spans="1:95" s="2" customFormat="1" ht="37.5">
      <c r="A11" s="17" t="s">
        <v>126</v>
      </c>
      <c r="B11" s="14" t="s">
        <v>127</v>
      </c>
      <c r="C11" s="15">
        <f>D11+E11</f>
        <v>86.139999999999986</v>
      </c>
      <c r="D11" s="15">
        <f t="shared" ref="D11:BJ11" si="1">D12+D19</f>
        <v>0</v>
      </c>
      <c r="E11" s="15">
        <f t="shared" si="1"/>
        <v>86.139999999999986</v>
      </c>
      <c r="F11" s="15">
        <f t="shared" si="1"/>
        <v>85.899999999999991</v>
      </c>
      <c r="G11" s="15">
        <f t="shared" si="1"/>
        <v>0.29000000000000004</v>
      </c>
      <c r="H11" s="15">
        <f t="shared" si="1"/>
        <v>0.23</v>
      </c>
      <c r="I11" s="15">
        <f t="shared" si="1"/>
        <v>0.06</v>
      </c>
      <c r="J11" s="15">
        <f t="shared" si="1"/>
        <v>0</v>
      </c>
      <c r="K11" s="15">
        <f t="shared" si="1"/>
        <v>42.25</v>
      </c>
      <c r="L11" s="15">
        <f t="shared" si="1"/>
        <v>38.32</v>
      </c>
      <c r="M11" s="15">
        <f t="shared" si="1"/>
        <v>5</v>
      </c>
      <c r="N11" s="15">
        <f t="shared" si="1"/>
        <v>0</v>
      </c>
      <c r="O11" s="15">
        <f t="shared" si="1"/>
        <v>0</v>
      </c>
      <c r="P11" s="15">
        <f t="shared" si="1"/>
        <v>5</v>
      </c>
      <c r="Q11" s="15">
        <f t="shared" si="1"/>
        <v>0</v>
      </c>
      <c r="R11" s="15">
        <f t="shared" si="1"/>
        <v>0.04</v>
      </c>
      <c r="S11" s="15">
        <f t="shared" si="1"/>
        <v>0</v>
      </c>
      <c r="T11" s="15">
        <f t="shared" si="1"/>
        <v>0</v>
      </c>
      <c r="U11" s="15">
        <f t="shared" si="1"/>
        <v>0.24</v>
      </c>
      <c r="V11" s="15">
        <f t="shared" si="1"/>
        <v>0</v>
      </c>
      <c r="W11" s="15">
        <f t="shared" si="1"/>
        <v>0</v>
      </c>
      <c r="X11" s="15">
        <f t="shared" si="1"/>
        <v>0</v>
      </c>
      <c r="Y11" s="15">
        <f t="shared" si="1"/>
        <v>0</v>
      </c>
      <c r="Z11" s="15">
        <f t="shared" si="1"/>
        <v>0</v>
      </c>
      <c r="AA11" s="15">
        <f t="shared" si="1"/>
        <v>0</v>
      </c>
      <c r="AB11" s="15">
        <f t="shared" si="1"/>
        <v>0</v>
      </c>
      <c r="AC11" s="15">
        <f t="shared" si="1"/>
        <v>0</v>
      </c>
      <c r="AD11" s="15">
        <f t="shared" si="1"/>
        <v>0</v>
      </c>
      <c r="AE11" s="15">
        <f t="shared" si="1"/>
        <v>0</v>
      </c>
      <c r="AF11" s="15">
        <f t="shared" si="1"/>
        <v>0</v>
      </c>
      <c r="AG11" s="15">
        <f t="shared" si="1"/>
        <v>0</v>
      </c>
      <c r="AH11" s="15">
        <f t="shared" si="1"/>
        <v>0</v>
      </c>
      <c r="AI11" s="15">
        <f t="shared" si="1"/>
        <v>0</v>
      </c>
      <c r="AJ11" s="15">
        <f t="shared" si="1"/>
        <v>0</v>
      </c>
      <c r="AK11" s="15">
        <f t="shared" si="1"/>
        <v>0</v>
      </c>
      <c r="AL11" s="15">
        <f t="shared" si="1"/>
        <v>0</v>
      </c>
      <c r="AM11" s="15">
        <f t="shared" si="1"/>
        <v>0</v>
      </c>
      <c r="AN11" s="15">
        <f t="shared" si="1"/>
        <v>0</v>
      </c>
      <c r="AO11" s="15">
        <f t="shared" si="1"/>
        <v>0</v>
      </c>
      <c r="AP11" s="15">
        <f t="shared" si="1"/>
        <v>0</v>
      </c>
      <c r="AQ11" s="15">
        <f t="shared" si="1"/>
        <v>0</v>
      </c>
      <c r="AR11" s="15">
        <f t="shared" si="1"/>
        <v>0</v>
      </c>
      <c r="AS11" s="15">
        <f t="shared" si="1"/>
        <v>0</v>
      </c>
      <c r="AT11" s="15">
        <f t="shared" si="1"/>
        <v>0</v>
      </c>
      <c r="AU11" s="15">
        <f t="shared" si="1"/>
        <v>0</v>
      </c>
      <c r="AV11" s="15">
        <f t="shared" si="1"/>
        <v>0</v>
      </c>
      <c r="AW11" s="15">
        <f t="shared" si="1"/>
        <v>0</v>
      </c>
      <c r="AX11" s="15">
        <f t="shared" si="1"/>
        <v>0</v>
      </c>
      <c r="AY11" s="15">
        <f t="shared" si="1"/>
        <v>0</v>
      </c>
      <c r="AZ11" s="15">
        <f t="shared" si="1"/>
        <v>0</v>
      </c>
      <c r="BA11" s="15">
        <f t="shared" si="1"/>
        <v>0</v>
      </c>
      <c r="BB11" s="15">
        <f t="shared" si="1"/>
        <v>0</v>
      </c>
      <c r="BC11" s="15">
        <f t="shared" si="1"/>
        <v>0</v>
      </c>
      <c r="BD11" s="15">
        <f t="shared" si="1"/>
        <v>0.24</v>
      </c>
      <c r="BE11" s="15">
        <f t="shared" si="1"/>
        <v>0</v>
      </c>
      <c r="BF11" s="15">
        <f t="shared" si="1"/>
        <v>0</v>
      </c>
      <c r="BG11" s="15">
        <f t="shared" si="1"/>
        <v>0</v>
      </c>
      <c r="BH11" s="15">
        <f t="shared" si="1"/>
        <v>0</v>
      </c>
      <c r="BI11" s="15">
        <f t="shared" si="1"/>
        <v>0</v>
      </c>
      <c r="BJ11" s="15">
        <f t="shared" si="1"/>
        <v>0</v>
      </c>
      <c r="BK11" s="9"/>
      <c r="BL11" s="9"/>
      <c r="BM11" s="87"/>
      <c r="BN11" s="17"/>
      <c r="BO11" s="86"/>
      <c r="BP11" s="39"/>
      <c r="BQ11" s="86"/>
      <c r="BR11" s="135"/>
      <c r="BS11" s="135"/>
      <c r="BT11" s="135"/>
      <c r="BU11" s="55"/>
      <c r="BV11" s="55"/>
      <c r="BW11" s="55"/>
      <c r="BX11" s="55"/>
      <c r="BY11" s="55"/>
      <c r="BZ11" s="55"/>
      <c r="CA11" s="55"/>
      <c r="CB11" s="55"/>
      <c r="CC11" s="55"/>
      <c r="CD11" s="55"/>
      <c r="CE11" s="55"/>
      <c r="CF11" s="55"/>
      <c r="CG11" s="55"/>
      <c r="CH11" s="55"/>
      <c r="CI11" s="55"/>
      <c r="CJ11" s="55"/>
      <c r="CK11" s="55"/>
      <c r="CL11" s="55"/>
      <c r="CM11" s="55"/>
      <c r="CN11" s="55"/>
      <c r="CO11" s="55"/>
      <c r="CP11" s="55"/>
      <c r="CQ11" s="55"/>
    </row>
    <row r="12" spans="1:95" s="2" customFormat="1" ht="37.5">
      <c r="A12" s="17" t="s">
        <v>128</v>
      </c>
      <c r="B12" s="14" t="s">
        <v>129</v>
      </c>
      <c r="C12" s="15">
        <f>D12+E12</f>
        <v>86.039999999999992</v>
      </c>
      <c r="D12" s="15"/>
      <c r="E12" s="15">
        <f t="shared" ref="E12:AJ12" si="2">SUM(E13:E18)</f>
        <v>86.039999999999992</v>
      </c>
      <c r="F12" s="15">
        <f t="shared" si="2"/>
        <v>85.8</v>
      </c>
      <c r="G12" s="15">
        <f t="shared" si="2"/>
        <v>0.29000000000000004</v>
      </c>
      <c r="H12" s="15">
        <f t="shared" si="2"/>
        <v>0.23</v>
      </c>
      <c r="I12" s="15">
        <f t="shared" si="2"/>
        <v>0.06</v>
      </c>
      <c r="J12" s="15">
        <f t="shared" si="2"/>
        <v>0</v>
      </c>
      <c r="K12" s="15">
        <f t="shared" si="2"/>
        <v>42.25</v>
      </c>
      <c r="L12" s="15">
        <f t="shared" si="2"/>
        <v>38.22</v>
      </c>
      <c r="M12" s="15">
        <f t="shared" si="2"/>
        <v>5</v>
      </c>
      <c r="N12" s="15">
        <f t="shared" si="2"/>
        <v>0</v>
      </c>
      <c r="O12" s="15">
        <f t="shared" si="2"/>
        <v>0</v>
      </c>
      <c r="P12" s="15">
        <f t="shared" si="2"/>
        <v>5</v>
      </c>
      <c r="Q12" s="15">
        <f t="shared" si="2"/>
        <v>0</v>
      </c>
      <c r="R12" s="15">
        <f t="shared" si="2"/>
        <v>0.04</v>
      </c>
      <c r="S12" s="15">
        <f t="shared" si="2"/>
        <v>0</v>
      </c>
      <c r="T12" s="15">
        <f t="shared" si="2"/>
        <v>0</v>
      </c>
      <c r="U12" s="15">
        <f t="shared" si="2"/>
        <v>0.24</v>
      </c>
      <c r="V12" s="15">
        <f t="shared" si="2"/>
        <v>0</v>
      </c>
      <c r="W12" s="15">
        <f t="shared" si="2"/>
        <v>0</v>
      </c>
      <c r="X12" s="15">
        <f t="shared" si="2"/>
        <v>0</v>
      </c>
      <c r="Y12" s="15">
        <f t="shared" si="2"/>
        <v>0</v>
      </c>
      <c r="Z12" s="15">
        <f t="shared" si="2"/>
        <v>0</v>
      </c>
      <c r="AA12" s="15">
        <f t="shared" si="2"/>
        <v>0</v>
      </c>
      <c r="AB12" s="15">
        <f t="shared" si="2"/>
        <v>0</v>
      </c>
      <c r="AC12" s="15">
        <f t="shared" si="2"/>
        <v>0</v>
      </c>
      <c r="AD12" s="15">
        <f t="shared" si="2"/>
        <v>0</v>
      </c>
      <c r="AE12" s="15">
        <f t="shared" si="2"/>
        <v>0</v>
      </c>
      <c r="AF12" s="15">
        <f t="shared" si="2"/>
        <v>0</v>
      </c>
      <c r="AG12" s="15">
        <f t="shared" si="2"/>
        <v>0</v>
      </c>
      <c r="AH12" s="15">
        <f t="shared" si="2"/>
        <v>0</v>
      </c>
      <c r="AI12" s="15">
        <f t="shared" si="2"/>
        <v>0</v>
      </c>
      <c r="AJ12" s="15">
        <f t="shared" si="2"/>
        <v>0</v>
      </c>
      <c r="AK12" s="15">
        <f t="shared" ref="AK12:BJ12" si="3">SUM(AK13:AK18)</f>
        <v>0</v>
      </c>
      <c r="AL12" s="15">
        <f t="shared" si="3"/>
        <v>0</v>
      </c>
      <c r="AM12" s="15">
        <f t="shared" si="3"/>
        <v>0</v>
      </c>
      <c r="AN12" s="15">
        <f t="shared" si="3"/>
        <v>0</v>
      </c>
      <c r="AO12" s="15">
        <f t="shared" si="3"/>
        <v>0</v>
      </c>
      <c r="AP12" s="15">
        <f t="shared" si="3"/>
        <v>0</v>
      </c>
      <c r="AQ12" s="15">
        <f t="shared" si="3"/>
        <v>0</v>
      </c>
      <c r="AR12" s="15">
        <f t="shared" si="3"/>
        <v>0</v>
      </c>
      <c r="AS12" s="15">
        <f t="shared" si="3"/>
        <v>0</v>
      </c>
      <c r="AT12" s="15">
        <f t="shared" si="3"/>
        <v>0</v>
      </c>
      <c r="AU12" s="15">
        <f t="shared" si="3"/>
        <v>0</v>
      </c>
      <c r="AV12" s="15">
        <f t="shared" si="3"/>
        <v>0</v>
      </c>
      <c r="AW12" s="15">
        <f t="shared" si="3"/>
        <v>0</v>
      </c>
      <c r="AX12" s="15">
        <f t="shared" si="3"/>
        <v>0</v>
      </c>
      <c r="AY12" s="15">
        <f t="shared" si="3"/>
        <v>0</v>
      </c>
      <c r="AZ12" s="15">
        <f t="shared" si="3"/>
        <v>0</v>
      </c>
      <c r="BA12" s="15">
        <f t="shared" si="3"/>
        <v>0</v>
      </c>
      <c r="BB12" s="15">
        <f t="shared" si="3"/>
        <v>0</v>
      </c>
      <c r="BC12" s="15">
        <f t="shared" si="3"/>
        <v>0</v>
      </c>
      <c r="BD12" s="15">
        <f t="shared" si="3"/>
        <v>0.24</v>
      </c>
      <c r="BE12" s="15">
        <f t="shared" si="3"/>
        <v>0</v>
      </c>
      <c r="BF12" s="15">
        <f t="shared" si="3"/>
        <v>0</v>
      </c>
      <c r="BG12" s="15">
        <f t="shared" si="3"/>
        <v>0</v>
      </c>
      <c r="BH12" s="15">
        <f t="shared" si="3"/>
        <v>0</v>
      </c>
      <c r="BI12" s="15">
        <f t="shared" si="3"/>
        <v>0</v>
      </c>
      <c r="BJ12" s="15">
        <f t="shared" si="3"/>
        <v>0</v>
      </c>
      <c r="BK12" s="9"/>
      <c r="BL12" s="210"/>
      <c r="BM12" s="87"/>
      <c r="BN12" s="17"/>
      <c r="BO12" s="86"/>
      <c r="BP12" s="39"/>
      <c r="BQ12" s="86"/>
      <c r="BR12" s="135"/>
      <c r="BS12" s="135"/>
      <c r="BT12" s="135"/>
      <c r="BU12" s="55"/>
      <c r="BV12" s="55"/>
      <c r="BW12" s="55"/>
      <c r="BX12" s="55"/>
      <c r="BY12" s="55"/>
      <c r="BZ12" s="55"/>
      <c r="CA12" s="55"/>
      <c r="CB12" s="55"/>
      <c r="CC12" s="55"/>
      <c r="CD12" s="55"/>
      <c r="CE12" s="55"/>
      <c r="CF12" s="55"/>
      <c r="CG12" s="55"/>
      <c r="CH12" s="55"/>
      <c r="CI12" s="55"/>
      <c r="CJ12" s="55"/>
      <c r="CK12" s="55"/>
      <c r="CL12" s="55"/>
      <c r="CM12" s="55"/>
      <c r="CN12" s="55"/>
      <c r="CO12" s="55"/>
      <c r="CP12" s="55"/>
      <c r="CQ12" s="55"/>
    </row>
    <row r="13" spans="1:95" s="153" customFormat="1" ht="168.75">
      <c r="A13" s="150">
        <v>1</v>
      </c>
      <c r="B13" s="60" t="s">
        <v>378</v>
      </c>
      <c r="C13" s="1">
        <f>D13+E13</f>
        <v>2.8</v>
      </c>
      <c r="D13" s="26"/>
      <c r="E13" s="1">
        <f>F13+U13+BG13</f>
        <v>2.8</v>
      </c>
      <c r="F13" s="1">
        <f>G13+K13+L13+M13+R13+S13+T13</f>
        <v>2.8</v>
      </c>
      <c r="G13" s="1">
        <f>H13+I13+J13</f>
        <v>0</v>
      </c>
      <c r="H13" s="1"/>
      <c r="I13" s="1"/>
      <c r="J13" s="1"/>
      <c r="K13" s="1">
        <v>2.8</v>
      </c>
      <c r="L13" s="1"/>
      <c r="M13" s="1">
        <f>+N13+O13+P13</f>
        <v>0</v>
      </c>
      <c r="N13" s="1"/>
      <c r="O13" s="1"/>
      <c r="P13" s="1"/>
      <c r="Q13" s="1"/>
      <c r="R13" s="1"/>
      <c r="S13" s="1"/>
      <c r="T13" s="1"/>
      <c r="U13" s="1">
        <f>V13+W13+X13+Y13+Z13+AA13+AB13+AC13+AD13+AU13+AV13+AW13+AX13+AY13+AZ13+BA13+BB13+BC13+BD13+BE13+BF13</f>
        <v>0</v>
      </c>
      <c r="V13" s="1"/>
      <c r="W13" s="1"/>
      <c r="X13" s="1"/>
      <c r="Y13" s="1"/>
      <c r="Z13" s="1"/>
      <c r="AA13" s="1"/>
      <c r="AB13" s="1"/>
      <c r="AC13" s="1"/>
      <c r="AD13" s="1">
        <f>SUM(AE13:AT13)</f>
        <v>0</v>
      </c>
      <c r="AE13" s="1"/>
      <c r="AF13" s="1"/>
      <c r="AG13" s="1"/>
      <c r="AH13" s="1"/>
      <c r="AI13" s="1"/>
      <c r="AJ13" s="1"/>
      <c r="AK13" s="1"/>
      <c r="AL13" s="1"/>
      <c r="AM13" s="1"/>
      <c r="AN13" s="1"/>
      <c r="AO13" s="1"/>
      <c r="AP13" s="1"/>
      <c r="AQ13" s="1"/>
      <c r="AR13" s="1"/>
      <c r="AS13" s="1">
        <v>0</v>
      </c>
      <c r="AT13" s="1"/>
      <c r="AU13" s="1"/>
      <c r="AV13" s="1"/>
      <c r="AW13" s="1"/>
      <c r="AX13" s="1"/>
      <c r="AY13" s="1"/>
      <c r="AZ13" s="1"/>
      <c r="BA13" s="1"/>
      <c r="BB13" s="1"/>
      <c r="BC13" s="1"/>
      <c r="BD13" s="1"/>
      <c r="BE13" s="1"/>
      <c r="BF13" s="1"/>
      <c r="BG13" s="1">
        <f t="shared" ref="BG13:BG37" si="4">BH13+BI13+BJ13</f>
        <v>0</v>
      </c>
      <c r="BH13" s="1"/>
      <c r="BI13" s="1"/>
      <c r="BJ13" s="1"/>
      <c r="BK13" s="61" t="s">
        <v>130</v>
      </c>
      <c r="BL13" s="61" t="s">
        <v>400</v>
      </c>
      <c r="BM13" s="79"/>
      <c r="BN13" s="151" t="s">
        <v>84</v>
      </c>
      <c r="BO13" s="128" t="s">
        <v>369</v>
      </c>
      <c r="BP13" s="203" t="s">
        <v>404</v>
      </c>
      <c r="BQ13" s="63" t="s">
        <v>558</v>
      </c>
      <c r="BR13" s="206"/>
      <c r="BS13" s="166"/>
      <c r="BT13" s="166"/>
      <c r="BU13" s="81" t="s">
        <v>559</v>
      </c>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row>
    <row r="14" spans="1:95" s="153" customFormat="1" ht="168.75">
      <c r="A14" s="150">
        <v>2</v>
      </c>
      <c r="B14" s="60" t="s">
        <v>379</v>
      </c>
      <c r="C14" s="1">
        <f t="shared" ref="C14:C18" si="5">D14+E14</f>
        <v>9.9999999999999982</v>
      </c>
      <c r="D14" s="26"/>
      <c r="E14" s="1">
        <f t="shared" ref="E14:E18" si="6">F14+U14+BG14</f>
        <v>9.9999999999999982</v>
      </c>
      <c r="F14" s="1">
        <f t="shared" ref="F14:F18" si="7">G14+K14+L14+M14+R14+S14+T14</f>
        <v>9.759999999999998</v>
      </c>
      <c r="G14" s="1">
        <f t="shared" ref="G14:G18" si="8">H14+I14+J14</f>
        <v>0.29000000000000004</v>
      </c>
      <c r="H14" s="1">
        <v>0.23</v>
      </c>
      <c r="I14" s="1">
        <v>0.06</v>
      </c>
      <c r="J14" s="1"/>
      <c r="K14" s="1">
        <v>8.4499999999999993</v>
      </c>
      <c r="L14" s="1">
        <v>0.98</v>
      </c>
      <c r="M14" s="1">
        <f t="shared" ref="M14:M18" si="9">+N14+O14+P14</f>
        <v>0</v>
      </c>
      <c r="N14" s="1"/>
      <c r="O14" s="1"/>
      <c r="P14" s="1"/>
      <c r="Q14" s="1"/>
      <c r="R14" s="1">
        <v>0.04</v>
      </c>
      <c r="S14" s="1"/>
      <c r="T14" s="1"/>
      <c r="U14" s="1">
        <f t="shared" ref="U14:U18" si="10">V14+W14+X14+Y14+Z14+AA14+AB14+AC14+AD14+AU14+AV14+AW14+AX14+AY14+AZ14+BA14+BB14+BC14+BD14+BE14+BF14</f>
        <v>0.24</v>
      </c>
      <c r="V14" s="1"/>
      <c r="W14" s="1"/>
      <c r="X14" s="1"/>
      <c r="Y14" s="1"/>
      <c r="Z14" s="1"/>
      <c r="AA14" s="1"/>
      <c r="AB14" s="1"/>
      <c r="AC14" s="1"/>
      <c r="AD14" s="1">
        <f t="shared" ref="AD14:AD18" si="11">SUM(AE14:AT14)</f>
        <v>0</v>
      </c>
      <c r="AE14" s="1"/>
      <c r="AF14" s="1"/>
      <c r="AG14" s="1"/>
      <c r="AH14" s="1"/>
      <c r="AI14" s="1"/>
      <c r="AJ14" s="1"/>
      <c r="AK14" s="1"/>
      <c r="AL14" s="1"/>
      <c r="AM14" s="1"/>
      <c r="AN14" s="1"/>
      <c r="AO14" s="1"/>
      <c r="AP14" s="1"/>
      <c r="AQ14" s="1"/>
      <c r="AR14" s="1"/>
      <c r="AS14" s="1">
        <v>0</v>
      </c>
      <c r="AT14" s="1"/>
      <c r="AU14" s="1"/>
      <c r="AV14" s="1"/>
      <c r="AW14" s="1"/>
      <c r="AX14" s="1"/>
      <c r="AY14" s="1"/>
      <c r="AZ14" s="1"/>
      <c r="BA14" s="1"/>
      <c r="BB14" s="1"/>
      <c r="BC14" s="1"/>
      <c r="BD14" s="1">
        <v>0.24</v>
      </c>
      <c r="BE14" s="1"/>
      <c r="BF14" s="1"/>
      <c r="BG14" s="1">
        <f t="shared" si="4"/>
        <v>0</v>
      </c>
      <c r="BH14" s="1"/>
      <c r="BI14" s="1"/>
      <c r="BJ14" s="1"/>
      <c r="BK14" s="61" t="s">
        <v>130</v>
      </c>
      <c r="BL14" s="79" t="s">
        <v>316</v>
      </c>
      <c r="BM14" s="79"/>
      <c r="BN14" s="151" t="s">
        <v>84</v>
      </c>
      <c r="BO14" s="128" t="s">
        <v>369</v>
      </c>
      <c r="BP14" s="203" t="s">
        <v>412</v>
      </c>
      <c r="BQ14" s="63" t="s">
        <v>558</v>
      </c>
      <c r="BR14" s="206"/>
      <c r="BS14" s="166"/>
      <c r="BT14" s="166"/>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row>
    <row r="15" spans="1:95" s="72" customFormat="1" ht="40.15" customHeight="1">
      <c r="A15" s="150">
        <v>3</v>
      </c>
      <c r="B15" s="60" t="s">
        <v>561</v>
      </c>
      <c r="C15" s="58">
        <f t="shared" si="5"/>
        <v>0.12</v>
      </c>
      <c r="D15" s="63"/>
      <c r="E15" s="58">
        <f t="shared" si="6"/>
        <v>0.12</v>
      </c>
      <c r="F15" s="58">
        <f t="shared" si="7"/>
        <v>0.12</v>
      </c>
      <c r="G15" s="58">
        <f t="shared" si="8"/>
        <v>0</v>
      </c>
      <c r="H15" s="58"/>
      <c r="I15" s="58"/>
      <c r="J15" s="58"/>
      <c r="K15" s="58"/>
      <c r="L15" s="58">
        <v>0.12</v>
      </c>
      <c r="M15" s="58">
        <f t="shared" si="9"/>
        <v>0</v>
      </c>
      <c r="N15" s="58"/>
      <c r="O15" s="58"/>
      <c r="P15" s="58"/>
      <c r="Q15" s="58"/>
      <c r="R15" s="58"/>
      <c r="S15" s="58"/>
      <c r="T15" s="58"/>
      <c r="U15" s="58">
        <f t="shared" si="10"/>
        <v>0</v>
      </c>
      <c r="V15" s="58"/>
      <c r="W15" s="58"/>
      <c r="X15" s="58"/>
      <c r="Y15" s="58"/>
      <c r="Z15" s="58"/>
      <c r="AA15" s="58"/>
      <c r="AB15" s="58"/>
      <c r="AC15" s="58"/>
      <c r="AD15" s="58">
        <f t="shared" si="11"/>
        <v>0</v>
      </c>
      <c r="AE15" s="58"/>
      <c r="AF15" s="58"/>
      <c r="AG15" s="58"/>
      <c r="AH15" s="58"/>
      <c r="AI15" s="58"/>
      <c r="AJ15" s="58"/>
      <c r="AK15" s="58"/>
      <c r="AL15" s="58"/>
      <c r="AM15" s="58"/>
      <c r="AN15" s="58"/>
      <c r="AO15" s="58"/>
      <c r="AP15" s="58"/>
      <c r="AQ15" s="58"/>
      <c r="AR15" s="58"/>
      <c r="AS15" s="58">
        <v>0</v>
      </c>
      <c r="AT15" s="58"/>
      <c r="AU15" s="58"/>
      <c r="AV15" s="58"/>
      <c r="AW15" s="58"/>
      <c r="AX15" s="58"/>
      <c r="AY15" s="58"/>
      <c r="AZ15" s="58"/>
      <c r="BA15" s="58"/>
      <c r="BB15" s="58"/>
      <c r="BC15" s="58"/>
      <c r="BD15" s="58"/>
      <c r="BE15" s="58"/>
      <c r="BF15" s="58"/>
      <c r="BG15" s="58">
        <f t="shared" si="4"/>
        <v>0</v>
      </c>
      <c r="BH15" s="58"/>
      <c r="BI15" s="58"/>
      <c r="BJ15" s="58"/>
      <c r="BK15" s="63" t="s">
        <v>130</v>
      </c>
      <c r="BL15" s="61" t="s">
        <v>316</v>
      </c>
      <c r="BM15" s="61" t="s">
        <v>562</v>
      </c>
      <c r="BN15" s="151" t="s">
        <v>84</v>
      </c>
      <c r="BO15" s="61"/>
      <c r="BP15" s="181"/>
      <c r="BQ15" s="181" t="s">
        <v>503</v>
      </c>
      <c r="BR15" s="69"/>
      <c r="BS15" s="207"/>
      <c r="BT15" s="69"/>
      <c r="BU15" s="69"/>
      <c r="BV15" s="69"/>
      <c r="BW15" s="69"/>
      <c r="BX15" s="69"/>
      <c r="BY15" s="69"/>
      <c r="BZ15" s="69"/>
      <c r="CA15" s="69"/>
      <c r="CG15" s="72" t="s">
        <v>563</v>
      </c>
    </row>
    <row r="16" spans="1:95" s="165" customFormat="1" ht="56.25">
      <c r="A16" s="150">
        <v>4</v>
      </c>
      <c r="B16" s="60" t="s">
        <v>500</v>
      </c>
      <c r="C16" s="62">
        <f t="shared" si="5"/>
        <v>0.12</v>
      </c>
      <c r="D16" s="63"/>
      <c r="E16" s="58">
        <f t="shared" si="6"/>
        <v>0.12</v>
      </c>
      <c r="F16" s="58">
        <f t="shared" si="7"/>
        <v>0.12</v>
      </c>
      <c r="G16" s="58">
        <f t="shared" si="8"/>
        <v>0</v>
      </c>
      <c r="H16" s="58"/>
      <c r="I16" s="58"/>
      <c r="J16" s="58"/>
      <c r="K16" s="58"/>
      <c r="L16" s="58">
        <v>0.12</v>
      </c>
      <c r="M16" s="58">
        <f t="shared" si="9"/>
        <v>0</v>
      </c>
      <c r="N16" s="58"/>
      <c r="O16" s="58"/>
      <c r="P16" s="58"/>
      <c r="Q16" s="58"/>
      <c r="R16" s="58"/>
      <c r="S16" s="58"/>
      <c r="T16" s="58"/>
      <c r="U16" s="58">
        <f t="shared" si="10"/>
        <v>0</v>
      </c>
      <c r="V16" s="58"/>
      <c r="W16" s="58"/>
      <c r="X16" s="58"/>
      <c r="Y16" s="58"/>
      <c r="Z16" s="58"/>
      <c r="AA16" s="58"/>
      <c r="AB16" s="58"/>
      <c r="AC16" s="58"/>
      <c r="AD16" s="58">
        <f t="shared" si="11"/>
        <v>0</v>
      </c>
      <c r="AE16" s="58"/>
      <c r="AF16" s="58"/>
      <c r="AG16" s="58"/>
      <c r="AH16" s="58"/>
      <c r="AI16" s="58"/>
      <c r="AJ16" s="58"/>
      <c r="AK16" s="58"/>
      <c r="AL16" s="58"/>
      <c r="AM16" s="58"/>
      <c r="AN16" s="58"/>
      <c r="AO16" s="58"/>
      <c r="AP16" s="58"/>
      <c r="AQ16" s="58"/>
      <c r="AR16" s="58"/>
      <c r="AS16" s="58">
        <v>0</v>
      </c>
      <c r="AT16" s="58"/>
      <c r="AU16" s="58"/>
      <c r="AV16" s="58"/>
      <c r="AW16" s="58"/>
      <c r="AX16" s="58"/>
      <c r="AY16" s="58"/>
      <c r="AZ16" s="58"/>
      <c r="BA16" s="58"/>
      <c r="BB16" s="58"/>
      <c r="BC16" s="58"/>
      <c r="BD16" s="58"/>
      <c r="BE16" s="58"/>
      <c r="BF16" s="58"/>
      <c r="BG16" s="58">
        <f t="shared" si="4"/>
        <v>0</v>
      </c>
      <c r="BH16" s="58"/>
      <c r="BI16" s="58"/>
      <c r="BJ16" s="58"/>
      <c r="BK16" s="63" t="s">
        <v>130</v>
      </c>
      <c r="BL16" s="61" t="s">
        <v>400</v>
      </c>
      <c r="BM16" s="61" t="s">
        <v>501</v>
      </c>
      <c r="BN16" s="63" t="s">
        <v>84</v>
      </c>
      <c r="BO16" s="61"/>
      <c r="BP16" s="61" t="s">
        <v>502</v>
      </c>
      <c r="BQ16" s="43" t="s">
        <v>503</v>
      </c>
      <c r="BR16" s="136" t="s">
        <v>504</v>
      </c>
      <c r="BS16" s="55"/>
      <c r="BT16" s="55"/>
    </row>
    <row r="17" spans="1:95" s="191" customFormat="1">
      <c r="A17" s="150">
        <v>5</v>
      </c>
      <c r="B17" s="265" t="s">
        <v>505</v>
      </c>
      <c r="C17" s="62">
        <f t="shared" si="5"/>
        <v>36</v>
      </c>
      <c r="D17" s="266"/>
      <c r="E17" s="62">
        <f t="shared" si="6"/>
        <v>36</v>
      </c>
      <c r="F17" s="62">
        <f t="shared" si="7"/>
        <v>36</v>
      </c>
      <c r="G17" s="62">
        <f t="shared" si="8"/>
        <v>0</v>
      </c>
      <c r="H17" s="62"/>
      <c r="I17" s="62"/>
      <c r="J17" s="62"/>
      <c r="K17" s="62">
        <v>16</v>
      </c>
      <c r="L17" s="62">
        <v>15</v>
      </c>
      <c r="M17" s="62">
        <f t="shared" si="9"/>
        <v>5</v>
      </c>
      <c r="N17" s="62"/>
      <c r="O17" s="62"/>
      <c r="P17" s="62">
        <v>5</v>
      </c>
      <c r="Q17" s="62"/>
      <c r="R17" s="62"/>
      <c r="S17" s="62"/>
      <c r="T17" s="62"/>
      <c r="U17" s="62">
        <f t="shared" si="10"/>
        <v>0</v>
      </c>
      <c r="V17" s="62"/>
      <c r="W17" s="62"/>
      <c r="X17" s="62"/>
      <c r="Y17" s="62"/>
      <c r="Z17" s="62"/>
      <c r="AA17" s="62"/>
      <c r="AB17" s="62"/>
      <c r="AC17" s="62"/>
      <c r="AD17" s="62">
        <f t="shared" si="11"/>
        <v>0</v>
      </c>
      <c r="AE17" s="62"/>
      <c r="AF17" s="62"/>
      <c r="AG17" s="62"/>
      <c r="AH17" s="62"/>
      <c r="AI17" s="62"/>
      <c r="AJ17" s="62"/>
      <c r="AK17" s="62"/>
      <c r="AL17" s="62"/>
      <c r="AM17" s="62"/>
      <c r="AN17" s="62"/>
      <c r="AO17" s="62"/>
      <c r="AP17" s="62"/>
      <c r="AQ17" s="62"/>
      <c r="AR17" s="62"/>
      <c r="AS17" s="62">
        <v>0</v>
      </c>
      <c r="AT17" s="62"/>
      <c r="AU17" s="62"/>
      <c r="AV17" s="62"/>
      <c r="AW17" s="62"/>
      <c r="AX17" s="62"/>
      <c r="AY17" s="62"/>
      <c r="AZ17" s="62"/>
      <c r="BA17" s="62"/>
      <c r="BB17" s="62"/>
      <c r="BC17" s="62"/>
      <c r="BD17" s="62"/>
      <c r="BE17" s="62"/>
      <c r="BF17" s="62"/>
      <c r="BG17" s="62">
        <f t="shared" si="4"/>
        <v>0</v>
      </c>
      <c r="BH17" s="62"/>
      <c r="BI17" s="62"/>
      <c r="BJ17" s="62"/>
      <c r="BK17" s="266" t="s">
        <v>130</v>
      </c>
      <c r="BL17" s="264" t="s">
        <v>506</v>
      </c>
      <c r="BM17" s="264" t="s">
        <v>507</v>
      </c>
      <c r="BN17" s="266" t="s">
        <v>84</v>
      </c>
      <c r="BO17" s="264"/>
      <c r="BP17" s="305" t="s">
        <v>508</v>
      </c>
      <c r="BQ17" s="63" t="s">
        <v>503</v>
      </c>
      <c r="BR17" s="136" t="s">
        <v>504</v>
      </c>
    </row>
    <row r="18" spans="1:95" s="165" customFormat="1">
      <c r="A18" s="150">
        <v>6</v>
      </c>
      <c r="B18" s="60" t="s">
        <v>509</v>
      </c>
      <c r="C18" s="62">
        <f t="shared" si="5"/>
        <v>37</v>
      </c>
      <c r="D18" s="63"/>
      <c r="E18" s="58">
        <f t="shared" si="6"/>
        <v>37</v>
      </c>
      <c r="F18" s="58">
        <f t="shared" si="7"/>
        <v>37</v>
      </c>
      <c r="G18" s="58">
        <f t="shared" si="8"/>
        <v>0</v>
      </c>
      <c r="H18" s="58"/>
      <c r="I18" s="58"/>
      <c r="J18" s="58"/>
      <c r="K18" s="58">
        <v>15</v>
      </c>
      <c r="L18" s="58">
        <v>22</v>
      </c>
      <c r="M18" s="58">
        <f t="shared" si="9"/>
        <v>0</v>
      </c>
      <c r="N18" s="58"/>
      <c r="O18" s="58"/>
      <c r="P18" s="58"/>
      <c r="Q18" s="58"/>
      <c r="R18" s="58"/>
      <c r="S18" s="58"/>
      <c r="T18" s="58"/>
      <c r="U18" s="58">
        <f t="shared" si="10"/>
        <v>0</v>
      </c>
      <c r="V18" s="58"/>
      <c r="W18" s="58"/>
      <c r="X18" s="58"/>
      <c r="Y18" s="58"/>
      <c r="Z18" s="58"/>
      <c r="AA18" s="58"/>
      <c r="AB18" s="58"/>
      <c r="AC18" s="58"/>
      <c r="AD18" s="58">
        <f t="shared" si="11"/>
        <v>0</v>
      </c>
      <c r="AE18" s="58"/>
      <c r="AF18" s="58"/>
      <c r="AG18" s="58"/>
      <c r="AH18" s="58"/>
      <c r="AI18" s="58"/>
      <c r="AJ18" s="58"/>
      <c r="AK18" s="58"/>
      <c r="AL18" s="58"/>
      <c r="AM18" s="58"/>
      <c r="AN18" s="58"/>
      <c r="AO18" s="58"/>
      <c r="AP18" s="58"/>
      <c r="AQ18" s="58"/>
      <c r="AR18" s="58"/>
      <c r="AS18" s="58">
        <v>0</v>
      </c>
      <c r="AT18" s="58"/>
      <c r="AU18" s="58"/>
      <c r="AV18" s="58"/>
      <c r="AW18" s="58"/>
      <c r="AX18" s="58"/>
      <c r="AY18" s="58"/>
      <c r="AZ18" s="58"/>
      <c r="BA18" s="58"/>
      <c r="BB18" s="58"/>
      <c r="BC18" s="58"/>
      <c r="BD18" s="58"/>
      <c r="BE18" s="58"/>
      <c r="BF18" s="58"/>
      <c r="BG18" s="58">
        <f t="shared" si="4"/>
        <v>0</v>
      </c>
      <c r="BH18" s="58"/>
      <c r="BI18" s="58"/>
      <c r="BJ18" s="58"/>
      <c r="BK18" s="63" t="s">
        <v>130</v>
      </c>
      <c r="BL18" s="27" t="s">
        <v>506</v>
      </c>
      <c r="BM18" s="61" t="s">
        <v>510</v>
      </c>
      <c r="BN18" s="63" t="s">
        <v>84</v>
      </c>
      <c r="BO18" s="61"/>
      <c r="BP18" s="305" t="s">
        <v>508</v>
      </c>
      <c r="BQ18" s="63" t="s">
        <v>503</v>
      </c>
      <c r="BR18" s="136" t="s">
        <v>504</v>
      </c>
    </row>
    <row r="19" spans="1:95" s="2" customFormat="1" ht="37.5">
      <c r="A19" s="17" t="s">
        <v>132</v>
      </c>
      <c r="B19" s="14" t="s">
        <v>133</v>
      </c>
      <c r="C19" s="15">
        <f>C20</f>
        <v>0.1</v>
      </c>
      <c r="D19" s="15">
        <f t="shared" ref="D19:BJ19" si="12">D20</f>
        <v>0</v>
      </c>
      <c r="E19" s="15">
        <f t="shared" si="12"/>
        <v>0.1</v>
      </c>
      <c r="F19" s="15">
        <f t="shared" si="12"/>
        <v>0.1</v>
      </c>
      <c r="G19" s="15">
        <f t="shared" si="12"/>
        <v>0</v>
      </c>
      <c r="H19" s="15">
        <f t="shared" si="12"/>
        <v>0</v>
      </c>
      <c r="I19" s="15">
        <f t="shared" si="12"/>
        <v>0</v>
      </c>
      <c r="J19" s="15">
        <f t="shared" si="12"/>
        <v>0</v>
      </c>
      <c r="K19" s="15">
        <f t="shared" si="12"/>
        <v>0</v>
      </c>
      <c r="L19" s="15">
        <f t="shared" si="12"/>
        <v>0.1</v>
      </c>
      <c r="M19" s="15">
        <f t="shared" si="12"/>
        <v>0</v>
      </c>
      <c r="N19" s="15">
        <f t="shared" si="12"/>
        <v>0</v>
      </c>
      <c r="O19" s="15">
        <f t="shared" si="12"/>
        <v>0</v>
      </c>
      <c r="P19" s="15">
        <f t="shared" si="12"/>
        <v>0</v>
      </c>
      <c r="Q19" s="15">
        <f t="shared" si="12"/>
        <v>0</v>
      </c>
      <c r="R19" s="15">
        <f t="shared" si="12"/>
        <v>0</v>
      </c>
      <c r="S19" s="15">
        <f t="shared" si="12"/>
        <v>0</v>
      </c>
      <c r="T19" s="15">
        <f t="shared" si="12"/>
        <v>0</v>
      </c>
      <c r="U19" s="15">
        <f t="shared" si="12"/>
        <v>0</v>
      </c>
      <c r="V19" s="15">
        <f t="shared" si="12"/>
        <v>0</v>
      </c>
      <c r="W19" s="15">
        <f t="shared" si="12"/>
        <v>0</v>
      </c>
      <c r="X19" s="15">
        <f t="shared" si="12"/>
        <v>0</v>
      </c>
      <c r="Y19" s="15">
        <f t="shared" si="12"/>
        <v>0</v>
      </c>
      <c r="Z19" s="15">
        <f t="shared" si="12"/>
        <v>0</v>
      </c>
      <c r="AA19" s="15">
        <f t="shared" si="12"/>
        <v>0</v>
      </c>
      <c r="AB19" s="15">
        <f t="shared" si="12"/>
        <v>0</v>
      </c>
      <c r="AC19" s="15">
        <f t="shared" si="12"/>
        <v>0</v>
      </c>
      <c r="AD19" s="15">
        <f t="shared" si="12"/>
        <v>0</v>
      </c>
      <c r="AE19" s="15">
        <f t="shared" si="12"/>
        <v>0</v>
      </c>
      <c r="AF19" s="15">
        <f t="shared" si="12"/>
        <v>0</v>
      </c>
      <c r="AG19" s="15">
        <f t="shared" si="12"/>
        <v>0</v>
      </c>
      <c r="AH19" s="15">
        <f t="shared" si="12"/>
        <v>0</v>
      </c>
      <c r="AI19" s="15">
        <f t="shared" si="12"/>
        <v>0</v>
      </c>
      <c r="AJ19" s="15">
        <f t="shared" si="12"/>
        <v>0</v>
      </c>
      <c r="AK19" s="15">
        <f t="shared" si="12"/>
        <v>0</v>
      </c>
      <c r="AL19" s="15">
        <f t="shared" si="12"/>
        <v>0</v>
      </c>
      <c r="AM19" s="15">
        <f t="shared" si="12"/>
        <v>0</v>
      </c>
      <c r="AN19" s="15">
        <f t="shared" si="12"/>
        <v>0</v>
      </c>
      <c r="AO19" s="15">
        <f t="shared" si="12"/>
        <v>0</v>
      </c>
      <c r="AP19" s="15">
        <f t="shared" si="12"/>
        <v>0</v>
      </c>
      <c r="AQ19" s="15">
        <f t="shared" si="12"/>
        <v>0</v>
      </c>
      <c r="AR19" s="15">
        <f t="shared" si="12"/>
        <v>0</v>
      </c>
      <c r="AS19" s="15">
        <f t="shared" si="12"/>
        <v>0</v>
      </c>
      <c r="AT19" s="15">
        <f t="shared" si="12"/>
        <v>0</v>
      </c>
      <c r="AU19" s="15">
        <f t="shared" si="12"/>
        <v>0</v>
      </c>
      <c r="AV19" s="15">
        <f t="shared" si="12"/>
        <v>0</v>
      </c>
      <c r="AW19" s="15">
        <f t="shared" si="12"/>
        <v>0</v>
      </c>
      <c r="AX19" s="15">
        <f t="shared" si="12"/>
        <v>0</v>
      </c>
      <c r="AY19" s="15">
        <f t="shared" si="12"/>
        <v>0</v>
      </c>
      <c r="AZ19" s="15">
        <f t="shared" si="12"/>
        <v>0</v>
      </c>
      <c r="BA19" s="15">
        <f t="shared" si="12"/>
        <v>0</v>
      </c>
      <c r="BB19" s="15">
        <f t="shared" si="12"/>
        <v>0</v>
      </c>
      <c r="BC19" s="15">
        <f t="shared" si="12"/>
        <v>0</v>
      </c>
      <c r="BD19" s="15">
        <f t="shared" si="12"/>
        <v>0</v>
      </c>
      <c r="BE19" s="15">
        <f t="shared" si="12"/>
        <v>0</v>
      </c>
      <c r="BF19" s="15">
        <f t="shared" si="12"/>
        <v>0</v>
      </c>
      <c r="BG19" s="15">
        <f t="shared" si="12"/>
        <v>0</v>
      </c>
      <c r="BH19" s="15">
        <f t="shared" si="12"/>
        <v>0</v>
      </c>
      <c r="BI19" s="15">
        <f t="shared" si="12"/>
        <v>0</v>
      </c>
      <c r="BJ19" s="15">
        <f t="shared" si="12"/>
        <v>0</v>
      </c>
      <c r="BK19" s="9"/>
      <c r="BL19" s="9"/>
      <c r="BM19" s="87"/>
      <c r="BN19" s="17"/>
      <c r="BO19" s="86"/>
      <c r="BP19" s="39"/>
      <c r="BQ19" s="86"/>
      <c r="BR19" s="135"/>
      <c r="BS19" s="135"/>
      <c r="BT19" s="135"/>
      <c r="BU19" s="55"/>
      <c r="BV19" s="55"/>
      <c r="BW19" s="55"/>
      <c r="BX19" s="55"/>
      <c r="BY19" s="55"/>
      <c r="BZ19" s="55"/>
      <c r="CA19" s="55"/>
      <c r="CB19" s="55"/>
      <c r="CC19" s="55"/>
      <c r="CD19" s="55"/>
      <c r="CE19" s="55"/>
      <c r="CF19" s="55"/>
      <c r="CG19" s="55"/>
      <c r="CH19" s="55"/>
      <c r="CI19" s="55"/>
      <c r="CJ19" s="55"/>
      <c r="CK19" s="55"/>
      <c r="CL19" s="55"/>
      <c r="CM19" s="55"/>
      <c r="CN19" s="55"/>
      <c r="CO19" s="55"/>
      <c r="CP19" s="55"/>
      <c r="CQ19" s="55"/>
    </row>
    <row r="20" spans="1:95" s="165" customFormat="1" ht="56.25">
      <c r="A20" s="264">
        <v>1</v>
      </c>
      <c r="B20" s="60" t="s">
        <v>511</v>
      </c>
      <c r="C20" s="62">
        <f t="shared" ref="C20:C36" si="13">D20+E20</f>
        <v>0.1</v>
      </c>
      <c r="D20" s="63"/>
      <c r="E20" s="58">
        <f t="shared" ref="E20" si="14">F20+U20+BG20</f>
        <v>0.1</v>
      </c>
      <c r="F20" s="58">
        <f t="shared" ref="F20" si="15">G20+K20+L20+M20+R20+S20+T20</f>
        <v>0.1</v>
      </c>
      <c r="G20" s="58">
        <f t="shared" ref="G20" si="16">H20+I20+J20</f>
        <v>0</v>
      </c>
      <c r="H20" s="58"/>
      <c r="I20" s="58"/>
      <c r="J20" s="58"/>
      <c r="K20" s="58"/>
      <c r="L20" s="58">
        <v>0.1</v>
      </c>
      <c r="M20" s="58">
        <f t="shared" ref="M20" si="17">+N20+O20+P20</f>
        <v>0</v>
      </c>
      <c r="N20" s="58"/>
      <c r="O20" s="58"/>
      <c r="P20" s="58"/>
      <c r="Q20" s="58"/>
      <c r="R20" s="58"/>
      <c r="S20" s="58"/>
      <c r="T20" s="58"/>
      <c r="U20" s="58">
        <f t="shared" ref="U20" si="18">V20+W20+X20+Y20+Z20+AA20+AB20+AC20+AD20+AU20+AV20+AW20+AX20+AY20+AZ20+BA20+BB20+BC20+BD20+BE20+BF20</f>
        <v>0</v>
      </c>
      <c r="V20" s="58"/>
      <c r="W20" s="58"/>
      <c r="X20" s="58"/>
      <c r="Y20" s="58"/>
      <c r="Z20" s="58"/>
      <c r="AA20" s="58"/>
      <c r="AB20" s="58"/>
      <c r="AC20" s="58"/>
      <c r="AD20" s="58">
        <f t="shared" ref="AD20" si="19">SUM(AE20:AT20)</f>
        <v>0</v>
      </c>
      <c r="AE20" s="58"/>
      <c r="AF20" s="58"/>
      <c r="AG20" s="58"/>
      <c r="AH20" s="58"/>
      <c r="AI20" s="58"/>
      <c r="AJ20" s="58"/>
      <c r="AK20" s="58"/>
      <c r="AL20" s="58"/>
      <c r="AM20" s="58"/>
      <c r="AN20" s="58"/>
      <c r="AO20" s="58"/>
      <c r="AP20" s="58"/>
      <c r="AQ20" s="58"/>
      <c r="AR20" s="58"/>
      <c r="AS20" s="58">
        <v>0</v>
      </c>
      <c r="AT20" s="58"/>
      <c r="AU20" s="58"/>
      <c r="AV20" s="58"/>
      <c r="AW20" s="58"/>
      <c r="AX20" s="58"/>
      <c r="AY20" s="58"/>
      <c r="AZ20" s="58"/>
      <c r="BA20" s="58"/>
      <c r="BB20" s="58"/>
      <c r="BC20" s="58"/>
      <c r="BD20" s="58"/>
      <c r="BE20" s="58"/>
      <c r="BF20" s="58"/>
      <c r="BG20" s="58">
        <f t="shared" ref="BG20" si="20">BH20+BI20+BJ20</f>
        <v>0</v>
      </c>
      <c r="BH20" s="58"/>
      <c r="BI20" s="58"/>
      <c r="BJ20" s="58"/>
      <c r="BK20" s="63" t="s">
        <v>130</v>
      </c>
      <c r="BL20" s="27" t="s">
        <v>506</v>
      </c>
      <c r="BM20" s="61" t="s">
        <v>512</v>
      </c>
      <c r="BN20" s="63" t="s">
        <v>85</v>
      </c>
      <c r="BO20" s="61"/>
      <c r="BP20" s="61" t="s">
        <v>502</v>
      </c>
      <c r="BQ20" s="63" t="s">
        <v>503</v>
      </c>
      <c r="BR20" s="136" t="s">
        <v>504</v>
      </c>
    </row>
    <row r="21" spans="1:95" s="2" customFormat="1" ht="56.25">
      <c r="A21" s="22" t="s">
        <v>134</v>
      </c>
      <c r="B21" s="14" t="s">
        <v>135</v>
      </c>
      <c r="C21" s="15">
        <f t="shared" si="13"/>
        <v>0</v>
      </c>
      <c r="D21" s="15">
        <v>0</v>
      </c>
      <c r="E21" s="15">
        <v>0</v>
      </c>
      <c r="F21" s="19">
        <v>0</v>
      </c>
      <c r="G21" s="15">
        <v>0</v>
      </c>
      <c r="H21" s="19">
        <v>0</v>
      </c>
      <c r="I21" s="19">
        <v>0</v>
      </c>
      <c r="J21" s="19">
        <v>0</v>
      </c>
      <c r="K21" s="15">
        <v>0</v>
      </c>
      <c r="L21" s="15">
        <v>0</v>
      </c>
      <c r="M21" s="19">
        <v>0</v>
      </c>
      <c r="N21" s="19">
        <v>0</v>
      </c>
      <c r="O21" s="19">
        <v>0</v>
      </c>
      <c r="P21" s="15">
        <v>0</v>
      </c>
      <c r="Q21" s="19">
        <v>0</v>
      </c>
      <c r="R21" s="15">
        <v>0</v>
      </c>
      <c r="S21" s="19">
        <v>0</v>
      </c>
      <c r="T21" s="19">
        <v>0</v>
      </c>
      <c r="U21" s="15">
        <v>0</v>
      </c>
      <c r="V21" s="19">
        <v>0</v>
      </c>
      <c r="W21" s="19">
        <v>0</v>
      </c>
      <c r="X21" s="19">
        <v>0</v>
      </c>
      <c r="Y21" s="19">
        <v>0</v>
      </c>
      <c r="Z21" s="19">
        <v>0</v>
      </c>
      <c r="AA21" s="19">
        <v>0</v>
      </c>
      <c r="AB21" s="19">
        <v>0</v>
      </c>
      <c r="AC21" s="19">
        <v>0</v>
      </c>
      <c r="AD21" s="19">
        <v>0</v>
      </c>
      <c r="AE21" s="19">
        <v>0</v>
      </c>
      <c r="AF21" s="19">
        <v>0</v>
      </c>
      <c r="AG21" s="19">
        <v>0</v>
      </c>
      <c r="AH21" s="19">
        <v>0</v>
      </c>
      <c r="AI21" s="19">
        <v>0</v>
      </c>
      <c r="AJ21" s="19">
        <v>0</v>
      </c>
      <c r="AK21" s="19">
        <v>0</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v>0</v>
      </c>
      <c r="BG21" s="1">
        <f t="shared" si="4"/>
        <v>0</v>
      </c>
      <c r="BH21" s="19">
        <v>0</v>
      </c>
      <c r="BI21" s="19">
        <v>0</v>
      </c>
      <c r="BJ21" s="19">
        <v>0</v>
      </c>
      <c r="BK21" s="20"/>
      <c r="BL21" s="9"/>
      <c r="BM21" s="87"/>
      <c r="BN21" s="22"/>
      <c r="BO21" s="86"/>
      <c r="BP21" s="39"/>
      <c r="BQ21" s="86"/>
      <c r="BR21" s="135"/>
      <c r="BS21" s="135"/>
      <c r="BT21" s="135"/>
      <c r="BU21" s="55"/>
      <c r="BV21" s="55"/>
      <c r="BW21" s="55"/>
      <c r="BX21" s="55"/>
      <c r="BY21" s="55"/>
      <c r="BZ21" s="55"/>
      <c r="CA21" s="55"/>
      <c r="CB21" s="55"/>
      <c r="CC21" s="55"/>
      <c r="CD21" s="55"/>
      <c r="CE21" s="55"/>
      <c r="CF21" s="55"/>
      <c r="CG21" s="55"/>
      <c r="CH21" s="55"/>
      <c r="CI21" s="55"/>
      <c r="CJ21" s="55"/>
      <c r="CK21" s="55"/>
      <c r="CL21" s="55"/>
      <c r="CM21" s="55"/>
      <c r="CN21" s="55"/>
      <c r="CO21" s="55"/>
      <c r="CP21" s="55"/>
      <c r="CQ21" s="55"/>
    </row>
    <row r="22" spans="1:95" s="2" customFormat="1" ht="75">
      <c r="A22" s="9" t="s">
        <v>136</v>
      </c>
      <c r="B22" s="14" t="s">
        <v>137</v>
      </c>
      <c r="C22" s="15">
        <f t="shared" si="13"/>
        <v>0</v>
      </c>
      <c r="D22" s="16"/>
      <c r="E22" s="18">
        <v>0</v>
      </c>
      <c r="F22" s="5">
        <v>0</v>
      </c>
      <c r="G22" s="18">
        <v>0</v>
      </c>
      <c r="H22" s="5"/>
      <c r="I22" s="5"/>
      <c r="J22" s="5"/>
      <c r="K22" s="18"/>
      <c r="L22" s="18"/>
      <c r="M22" s="5">
        <v>0</v>
      </c>
      <c r="N22" s="5"/>
      <c r="O22" s="5"/>
      <c r="P22" s="18"/>
      <c r="Q22" s="5"/>
      <c r="R22" s="18"/>
      <c r="S22" s="5"/>
      <c r="T22" s="5"/>
      <c r="U22" s="18">
        <v>0</v>
      </c>
      <c r="V22" s="5"/>
      <c r="W22" s="5"/>
      <c r="X22" s="5"/>
      <c r="Y22" s="5"/>
      <c r="Z22" s="5"/>
      <c r="AA22" s="5"/>
      <c r="AB22" s="5"/>
      <c r="AC22" s="5"/>
      <c r="AD22" s="5">
        <v>0</v>
      </c>
      <c r="AE22" s="5"/>
      <c r="AF22" s="5"/>
      <c r="AG22" s="5"/>
      <c r="AH22" s="5"/>
      <c r="AI22" s="5"/>
      <c r="AJ22" s="5"/>
      <c r="AK22" s="5"/>
      <c r="AL22" s="5"/>
      <c r="AM22" s="5"/>
      <c r="AN22" s="5"/>
      <c r="AO22" s="5"/>
      <c r="AP22" s="5"/>
      <c r="AQ22" s="5"/>
      <c r="AR22" s="5"/>
      <c r="AS22" s="5">
        <v>0</v>
      </c>
      <c r="AT22" s="5"/>
      <c r="AU22" s="5"/>
      <c r="AV22" s="5"/>
      <c r="AW22" s="5"/>
      <c r="AX22" s="5"/>
      <c r="AY22" s="5"/>
      <c r="AZ22" s="5"/>
      <c r="BA22" s="5"/>
      <c r="BB22" s="5"/>
      <c r="BC22" s="5"/>
      <c r="BD22" s="5"/>
      <c r="BE22" s="5"/>
      <c r="BF22" s="5"/>
      <c r="BG22" s="1">
        <f t="shared" si="4"/>
        <v>0</v>
      </c>
      <c r="BH22" s="5"/>
      <c r="BI22" s="5"/>
      <c r="BJ22" s="5"/>
      <c r="BK22" s="20"/>
      <c r="BL22" s="9"/>
      <c r="BM22" s="87"/>
      <c r="BN22" s="9"/>
      <c r="BO22" s="86"/>
      <c r="BP22" s="39"/>
      <c r="BQ22" s="86"/>
      <c r="BR22" s="135"/>
      <c r="BS22" s="135"/>
      <c r="BT22" s="135"/>
      <c r="BU22" s="55"/>
      <c r="BV22" s="55"/>
      <c r="BW22" s="55"/>
      <c r="BX22" s="55"/>
      <c r="BY22" s="55"/>
      <c r="BZ22" s="55"/>
      <c r="CA22" s="55"/>
      <c r="CB22" s="55"/>
      <c r="CC22" s="55"/>
      <c r="CD22" s="55"/>
      <c r="CE22" s="55"/>
      <c r="CF22" s="55"/>
      <c r="CG22" s="55"/>
      <c r="CH22" s="55"/>
      <c r="CI22" s="55"/>
      <c r="CJ22" s="55"/>
      <c r="CK22" s="55"/>
      <c r="CL22" s="55"/>
      <c r="CM22" s="55"/>
      <c r="CN22" s="55"/>
      <c r="CO22" s="55"/>
      <c r="CP22" s="55"/>
      <c r="CQ22" s="55"/>
    </row>
    <row r="23" spans="1:95" s="2" customFormat="1" ht="56.25">
      <c r="A23" s="9" t="s">
        <v>138</v>
      </c>
      <c r="B23" s="14" t="s">
        <v>139</v>
      </c>
      <c r="C23" s="15">
        <f t="shared" si="13"/>
        <v>0</v>
      </c>
      <c r="D23" s="16"/>
      <c r="E23" s="18">
        <v>0</v>
      </c>
      <c r="F23" s="5">
        <v>0</v>
      </c>
      <c r="G23" s="18">
        <v>0</v>
      </c>
      <c r="H23" s="5"/>
      <c r="I23" s="5"/>
      <c r="J23" s="5"/>
      <c r="K23" s="18"/>
      <c r="L23" s="18"/>
      <c r="M23" s="5">
        <v>0</v>
      </c>
      <c r="N23" s="5"/>
      <c r="O23" s="5"/>
      <c r="P23" s="18"/>
      <c r="Q23" s="5"/>
      <c r="R23" s="18"/>
      <c r="S23" s="5"/>
      <c r="T23" s="5"/>
      <c r="U23" s="18">
        <v>0</v>
      </c>
      <c r="V23" s="5"/>
      <c r="W23" s="5"/>
      <c r="X23" s="5"/>
      <c r="Y23" s="5"/>
      <c r="Z23" s="5"/>
      <c r="AA23" s="5"/>
      <c r="AB23" s="5"/>
      <c r="AC23" s="5"/>
      <c r="AD23" s="5">
        <v>0</v>
      </c>
      <c r="AE23" s="5"/>
      <c r="AF23" s="5"/>
      <c r="AG23" s="5"/>
      <c r="AH23" s="5"/>
      <c r="AI23" s="5"/>
      <c r="AJ23" s="5"/>
      <c r="AK23" s="5"/>
      <c r="AL23" s="5"/>
      <c r="AM23" s="5"/>
      <c r="AN23" s="5"/>
      <c r="AO23" s="5"/>
      <c r="AP23" s="5"/>
      <c r="AQ23" s="5"/>
      <c r="AR23" s="5"/>
      <c r="AS23" s="5">
        <v>0</v>
      </c>
      <c r="AT23" s="5"/>
      <c r="AU23" s="5"/>
      <c r="AV23" s="5"/>
      <c r="AW23" s="5"/>
      <c r="AX23" s="5"/>
      <c r="AY23" s="5"/>
      <c r="AZ23" s="5"/>
      <c r="BA23" s="5"/>
      <c r="BB23" s="5"/>
      <c r="BC23" s="5"/>
      <c r="BD23" s="5"/>
      <c r="BE23" s="5"/>
      <c r="BF23" s="5"/>
      <c r="BG23" s="1">
        <f t="shared" si="4"/>
        <v>0</v>
      </c>
      <c r="BH23" s="5"/>
      <c r="BI23" s="5"/>
      <c r="BJ23" s="5"/>
      <c r="BK23" s="21"/>
      <c r="BL23" s="73"/>
      <c r="BM23" s="87"/>
      <c r="BN23" s="9"/>
      <c r="BO23" s="86"/>
      <c r="BP23" s="39"/>
      <c r="BQ23" s="86"/>
      <c r="BR23" s="135"/>
      <c r="BS23" s="135"/>
      <c r="BT23" s="135"/>
      <c r="BU23" s="55"/>
      <c r="BV23" s="55"/>
      <c r="BW23" s="55"/>
      <c r="BX23" s="55"/>
      <c r="BY23" s="55"/>
      <c r="BZ23" s="55"/>
      <c r="CA23" s="55"/>
      <c r="CB23" s="55"/>
      <c r="CC23" s="55"/>
      <c r="CD23" s="55"/>
      <c r="CE23" s="55"/>
      <c r="CF23" s="55"/>
      <c r="CG23" s="55"/>
      <c r="CH23" s="55"/>
      <c r="CI23" s="55"/>
      <c r="CJ23" s="55"/>
      <c r="CK23" s="55"/>
      <c r="CL23" s="55"/>
      <c r="CM23" s="55"/>
      <c r="CN23" s="55"/>
      <c r="CO23" s="55"/>
      <c r="CP23" s="55"/>
      <c r="CQ23" s="55"/>
    </row>
    <row r="24" spans="1:95" s="2" customFormat="1">
      <c r="A24" s="13">
        <v>2</v>
      </c>
      <c r="B24" s="84" t="s">
        <v>140</v>
      </c>
      <c r="C24" s="15">
        <f t="shared" si="13"/>
        <v>2044.4732099999997</v>
      </c>
      <c r="D24" s="32">
        <f t="shared" ref="D24:AI24" si="21">D25+D130+D177</f>
        <v>761.09</v>
      </c>
      <c r="E24" s="32">
        <f t="shared" si="21"/>
        <v>1283.3832099999997</v>
      </c>
      <c r="F24" s="32">
        <f t="shared" si="21"/>
        <v>1210.3120799999999</v>
      </c>
      <c r="G24" s="32">
        <f t="shared" si="21"/>
        <v>13.873320000000001</v>
      </c>
      <c r="H24" s="32">
        <f t="shared" si="21"/>
        <v>10.866020000000001</v>
      </c>
      <c r="I24" s="32">
        <f t="shared" si="21"/>
        <v>3.0072999999999999</v>
      </c>
      <c r="J24" s="32">
        <f t="shared" si="21"/>
        <v>0</v>
      </c>
      <c r="K24" s="32">
        <f t="shared" si="21"/>
        <v>682.83304999999996</v>
      </c>
      <c r="L24" s="32">
        <f t="shared" si="21"/>
        <v>384.82</v>
      </c>
      <c r="M24" s="32">
        <f t="shared" si="21"/>
        <v>127.70301000000001</v>
      </c>
      <c r="N24" s="32">
        <f t="shared" si="21"/>
        <v>0</v>
      </c>
      <c r="O24" s="32">
        <f t="shared" si="21"/>
        <v>0</v>
      </c>
      <c r="P24" s="32">
        <f t="shared" si="21"/>
        <v>127.70301000000001</v>
      </c>
      <c r="Q24" s="32">
        <f t="shared" si="21"/>
        <v>0</v>
      </c>
      <c r="R24" s="32">
        <f t="shared" si="21"/>
        <v>1.0900000000000001</v>
      </c>
      <c r="S24" s="32">
        <f t="shared" si="21"/>
        <v>0</v>
      </c>
      <c r="T24" s="32">
        <f t="shared" si="21"/>
        <v>0</v>
      </c>
      <c r="U24" s="32">
        <f t="shared" si="21"/>
        <v>42.089230000000001</v>
      </c>
      <c r="V24" s="32">
        <f t="shared" si="21"/>
        <v>0</v>
      </c>
      <c r="W24" s="32">
        <f t="shared" si="21"/>
        <v>0</v>
      </c>
      <c r="X24" s="32">
        <f t="shared" si="21"/>
        <v>0</v>
      </c>
      <c r="Y24" s="32">
        <f t="shared" si="21"/>
        <v>0</v>
      </c>
      <c r="Z24" s="32">
        <f t="shared" si="21"/>
        <v>0</v>
      </c>
      <c r="AA24" s="32">
        <f t="shared" si="21"/>
        <v>0</v>
      </c>
      <c r="AB24" s="32">
        <f t="shared" si="21"/>
        <v>0</v>
      </c>
      <c r="AC24" s="32">
        <f t="shared" si="21"/>
        <v>0</v>
      </c>
      <c r="AD24" s="32">
        <f t="shared" si="21"/>
        <v>9.1692299999999989</v>
      </c>
      <c r="AE24" s="32">
        <f t="shared" si="21"/>
        <v>8.290989999999999</v>
      </c>
      <c r="AF24" s="32">
        <f t="shared" si="21"/>
        <v>0.59677999999999998</v>
      </c>
      <c r="AG24" s="32">
        <f t="shared" si="21"/>
        <v>0</v>
      </c>
      <c r="AH24" s="32">
        <f t="shared" si="21"/>
        <v>0</v>
      </c>
      <c r="AI24" s="32">
        <f t="shared" si="21"/>
        <v>0</v>
      </c>
      <c r="AJ24" s="32">
        <f t="shared" ref="AJ24:BF24" si="22">AJ25+AJ130+AJ177</f>
        <v>0</v>
      </c>
      <c r="AK24" s="32">
        <f t="shared" si="22"/>
        <v>0.28145999999999999</v>
      </c>
      <c r="AL24" s="32">
        <f t="shared" si="22"/>
        <v>0</v>
      </c>
      <c r="AM24" s="32">
        <f t="shared" si="22"/>
        <v>0</v>
      </c>
      <c r="AN24" s="32">
        <f t="shared" si="22"/>
        <v>0</v>
      </c>
      <c r="AO24" s="32">
        <f t="shared" si="22"/>
        <v>0</v>
      </c>
      <c r="AP24" s="32">
        <f t="shared" si="22"/>
        <v>0</v>
      </c>
      <c r="AQ24" s="32">
        <f t="shared" si="22"/>
        <v>0</v>
      </c>
      <c r="AR24" s="32">
        <f t="shared" si="22"/>
        <v>0</v>
      </c>
      <c r="AS24" s="32">
        <f t="shared" si="22"/>
        <v>0</v>
      </c>
      <c r="AT24" s="32">
        <f t="shared" si="22"/>
        <v>0</v>
      </c>
      <c r="AU24" s="32">
        <f t="shared" si="22"/>
        <v>0</v>
      </c>
      <c r="AV24" s="32">
        <f t="shared" si="22"/>
        <v>0</v>
      </c>
      <c r="AW24" s="32">
        <f t="shared" si="22"/>
        <v>0</v>
      </c>
      <c r="AX24" s="32">
        <f t="shared" si="22"/>
        <v>2.64</v>
      </c>
      <c r="AY24" s="32">
        <f t="shared" si="22"/>
        <v>0</v>
      </c>
      <c r="AZ24" s="32">
        <f t="shared" si="22"/>
        <v>1.2</v>
      </c>
      <c r="BA24" s="32">
        <f t="shared" si="22"/>
        <v>0</v>
      </c>
      <c r="BB24" s="32">
        <f t="shared" si="22"/>
        <v>0</v>
      </c>
      <c r="BC24" s="32">
        <f t="shared" si="22"/>
        <v>0</v>
      </c>
      <c r="BD24" s="32">
        <f t="shared" si="22"/>
        <v>29.080000000000002</v>
      </c>
      <c r="BE24" s="32">
        <f t="shared" si="22"/>
        <v>0</v>
      </c>
      <c r="BF24" s="32">
        <f t="shared" si="22"/>
        <v>0</v>
      </c>
      <c r="BG24" s="1">
        <f t="shared" si="4"/>
        <v>30.9819</v>
      </c>
      <c r="BH24" s="32">
        <f>BH25+BH130+BH177</f>
        <v>0</v>
      </c>
      <c r="BI24" s="32">
        <f>BI25+BI130+BI177</f>
        <v>30.9819</v>
      </c>
      <c r="BJ24" s="32">
        <f>BJ25+BJ130+BJ177</f>
        <v>0</v>
      </c>
      <c r="BK24" s="9"/>
      <c r="BL24" s="9"/>
      <c r="BM24" s="87"/>
      <c r="BN24" s="13"/>
      <c r="BO24" s="129"/>
      <c r="BP24" s="39"/>
      <c r="BQ24" s="129"/>
      <c r="BR24" s="135"/>
      <c r="BS24" s="135"/>
      <c r="BT24" s="135"/>
      <c r="BU24" s="55"/>
      <c r="BV24" s="55"/>
      <c r="BW24" s="55"/>
      <c r="BX24" s="55"/>
      <c r="BY24" s="55"/>
      <c r="BZ24" s="55"/>
      <c r="CA24" s="55"/>
      <c r="CB24" s="55"/>
      <c r="CC24" s="55"/>
      <c r="CD24" s="55"/>
      <c r="CE24" s="55"/>
      <c r="CF24" s="55"/>
      <c r="CG24" s="55"/>
      <c r="CH24" s="55"/>
      <c r="CI24" s="55"/>
      <c r="CJ24" s="55"/>
      <c r="CK24" s="55"/>
      <c r="CL24" s="55"/>
      <c r="CM24" s="55"/>
      <c r="CN24" s="55"/>
      <c r="CO24" s="55"/>
      <c r="CP24" s="55"/>
      <c r="CQ24" s="55"/>
    </row>
    <row r="25" spans="1:95" s="3" customFormat="1" ht="56.25">
      <c r="A25" s="179" t="s">
        <v>141</v>
      </c>
      <c r="B25" s="84" t="s">
        <v>142</v>
      </c>
      <c r="C25" s="18">
        <f t="shared" si="13"/>
        <v>487.51545999999996</v>
      </c>
      <c r="D25" s="180">
        <f t="shared" ref="D25:BF25" si="23">D26+D36</f>
        <v>15.200000000000003</v>
      </c>
      <c r="E25" s="180">
        <f t="shared" si="23"/>
        <v>472.31545999999997</v>
      </c>
      <c r="F25" s="180">
        <f t="shared" si="23"/>
        <v>441.29399999999998</v>
      </c>
      <c r="G25" s="180">
        <f t="shared" si="23"/>
        <v>8.8973000000000013</v>
      </c>
      <c r="H25" s="180">
        <f t="shared" si="23"/>
        <v>5.8900000000000006</v>
      </c>
      <c r="I25" s="180">
        <f t="shared" si="23"/>
        <v>3.0072999999999999</v>
      </c>
      <c r="J25" s="180">
        <f t="shared" si="23"/>
        <v>0</v>
      </c>
      <c r="K25" s="180">
        <f t="shared" si="23"/>
        <v>248.44399999999999</v>
      </c>
      <c r="L25" s="180">
        <f t="shared" si="23"/>
        <v>155.20999999999998</v>
      </c>
      <c r="M25" s="180">
        <f t="shared" si="23"/>
        <v>28.71</v>
      </c>
      <c r="N25" s="180">
        <f t="shared" si="23"/>
        <v>0</v>
      </c>
      <c r="O25" s="180">
        <f t="shared" si="23"/>
        <v>0</v>
      </c>
      <c r="P25" s="180">
        <f t="shared" si="23"/>
        <v>28.71</v>
      </c>
      <c r="Q25" s="180">
        <f t="shared" si="23"/>
        <v>0</v>
      </c>
      <c r="R25" s="180">
        <f t="shared" si="23"/>
        <v>0.04</v>
      </c>
      <c r="S25" s="180">
        <f t="shared" si="23"/>
        <v>0</v>
      </c>
      <c r="T25" s="180">
        <f t="shared" si="23"/>
        <v>0</v>
      </c>
      <c r="U25" s="180">
        <f t="shared" si="23"/>
        <v>21.83146</v>
      </c>
      <c r="V25" s="180">
        <f t="shared" si="23"/>
        <v>0</v>
      </c>
      <c r="W25" s="180">
        <f t="shared" si="23"/>
        <v>0</v>
      </c>
      <c r="X25" s="180">
        <f t="shared" si="23"/>
        <v>0</v>
      </c>
      <c r="Y25" s="180">
        <f t="shared" si="23"/>
        <v>0</v>
      </c>
      <c r="Z25" s="180">
        <f t="shared" si="23"/>
        <v>0</v>
      </c>
      <c r="AA25" s="180">
        <f t="shared" si="23"/>
        <v>0</v>
      </c>
      <c r="AB25" s="180">
        <f t="shared" si="23"/>
        <v>0</v>
      </c>
      <c r="AC25" s="180">
        <f t="shared" si="23"/>
        <v>0</v>
      </c>
      <c r="AD25" s="180">
        <f t="shared" si="23"/>
        <v>3.3314599999999999</v>
      </c>
      <c r="AE25" s="180">
        <f t="shared" si="23"/>
        <v>2.9099999999999997</v>
      </c>
      <c r="AF25" s="180">
        <f t="shared" si="23"/>
        <v>0.14000000000000001</v>
      </c>
      <c r="AG25" s="180">
        <f t="shared" si="23"/>
        <v>0</v>
      </c>
      <c r="AH25" s="180">
        <f t="shared" si="23"/>
        <v>0</v>
      </c>
      <c r="AI25" s="180">
        <f t="shared" si="23"/>
        <v>0</v>
      </c>
      <c r="AJ25" s="180">
        <f t="shared" si="23"/>
        <v>0</v>
      </c>
      <c r="AK25" s="180">
        <f t="shared" si="23"/>
        <v>0.28145999999999999</v>
      </c>
      <c r="AL25" s="180">
        <f t="shared" si="23"/>
        <v>0</v>
      </c>
      <c r="AM25" s="180">
        <f t="shared" si="23"/>
        <v>0</v>
      </c>
      <c r="AN25" s="180">
        <f t="shared" si="23"/>
        <v>0</v>
      </c>
      <c r="AO25" s="180">
        <f t="shared" si="23"/>
        <v>0</v>
      </c>
      <c r="AP25" s="180">
        <f t="shared" si="23"/>
        <v>0</v>
      </c>
      <c r="AQ25" s="180">
        <f t="shared" si="23"/>
        <v>0</v>
      </c>
      <c r="AR25" s="180">
        <f t="shared" si="23"/>
        <v>0</v>
      </c>
      <c r="AS25" s="180">
        <f t="shared" si="23"/>
        <v>0</v>
      </c>
      <c r="AT25" s="180">
        <f t="shared" si="23"/>
        <v>0</v>
      </c>
      <c r="AU25" s="180">
        <f t="shared" si="23"/>
        <v>0</v>
      </c>
      <c r="AV25" s="180">
        <f t="shared" si="23"/>
        <v>0</v>
      </c>
      <c r="AW25" s="180">
        <f t="shared" si="23"/>
        <v>0</v>
      </c>
      <c r="AX25" s="180">
        <f t="shared" si="23"/>
        <v>1.9300000000000002</v>
      </c>
      <c r="AY25" s="180">
        <f t="shared" si="23"/>
        <v>0</v>
      </c>
      <c r="AZ25" s="180">
        <f t="shared" si="23"/>
        <v>1.2</v>
      </c>
      <c r="BA25" s="180">
        <f t="shared" si="23"/>
        <v>0</v>
      </c>
      <c r="BB25" s="180">
        <f t="shared" si="23"/>
        <v>0</v>
      </c>
      <c r="BC25" s="180">
        <f t="shared" si="23"/>
        <v>0</v>
      </c>
      <c r="BD25" s="180">
        <f t="shared" si="23"/>
        <v>15.370000000000001</v>
      </c>
      <c r="BE25" s="180">
        <f t="shared" si="23"/>
        <v>0</v>
      </c>
      <c r="BF25" s="180">
        <f t="shared" si="23"/>
        <v>0</v>
      </c>
      <c r="BG25" s="58">
        <f t="shared" si="4"/>
        <v>9.19</v>
      </c>
      <c r="BH25" s="180">
        <f>BH26+BH36</f>
        <v>0</v>
      </c>
      <c r="BI25" s="180">
        <f>BI26+BI36</f>
        <v>9.19</v>
      </c>
      <c r="BJ25" s="180">
        <f>BJ26+BJ36</f>
        <v>0</v>
      </c>
      <c r="BK25" s="9"/>
      <c r="BL25" s="9"/>
      <c r="BM25" s="93"/>
      <c r="BN25" s="179"/>
      <c r="BO25" s="181"/>
      <c r="BP25" s="128"/>
      <c r="BQ25" s="181"/>
      <c r="BR25" s="207"/>
      <c r="BS25" s="207"/>
      <c r="BT25" s="207"/>
      <c r="BU25" s="69"/>
      <c r="BV25" s="69"/>
      <c r="BW25" s="69"/>
      <c r="BX25" s="69"/>
      <c r="BY25" s="69"/>
      <c r="BZ25" s="69"/>
      <c r="CA25" s="69"/>
      <c r="CB25" s="69"/>
      <c r="CC25" s="69"/>
      <c r="CD25" s="69"/>
      <c r="CE25" s="69"/>
      <c r="CF25" s="69"/>
      <c r="CG25" s="69"/>
      <c r="CH25" s="69"/>
      <c r="CI25" s="69"/>
      <c r="CJ25" s="69"/>
      <c r="CK25" s="69"/>
      <c r="CL25" s="69"/>
      <c r="CM25" s="69"/>
      <c r="CN25" s="69"/>
      <c r="CO25" s="69"/>
      <c r="CP25" s="69"/>
      <c r="CQ25" s="69"/>
    </row>
    <row r="26" spans="1:95" s="2" customFormat="1">
      <c r="A26" s="16" t="s">
        <v>143</v>
      </c>
      <c r="B26" s="23" t="s">
        <v>10</v>
      </c>
      <c r="C26" s="15">
        <f t="shared" si="13"/>
        <v>185.24</v>
      </c>
      <c r="D26" s="32">
        <f>D28</f>
        <v>0</v>
      </c>
      <c r="E26" s="32">
        <f>E28</f>
        <v>185.24</v>
      </c>
      <c r="F26" s="32">
        <f>F28</f>
        <v>181.74</v>
      </c>
      <c r="G26" s="58">
        <f t="shared" ref="G26:G37" si="24">H26+I26+J26</f>
        <v>0</v>
      </c>
      <c r="H26" s="32">
        <f t="shared" ref="H26:T26" si="25">H28</f>
        <v>0</v>
      </c>
      <c r="I26" s="32">
        <f t="shared" si="25"/>
        <v>0</v>
      </c>
      <c r="J26" s="32">
        <f t="shared" si="25"/>
        <v>0</v>
      </c>
      <c r="K26" s="32">
        <f t="shared" si="25"/>
        <v>98.94</v>
      </c>
      <c r="L26" s="32">
        <f t="shared" si="25"/>
        <v>82.8</v>
      </c>
      <c r="M26" s="32">
        <f t="shared" si="25"/>
        <v>0</v>
      </c>
      <c r="N26" s="32">
        <f t="shared" si="25"/>
        <v>0</v>
      </c>
      <c r="O26" s="32">
        <f t="shared" si="25"/>
        <v>0</v>
      </c>
      <c r="P26" s="32">
        <f t="shared" si="25"/>
        <v>0</v>
      </c>
      <c r="Q26" s="32">
        <f t="shared" si="25"/>
        <v>0</v>
      </c>
      <c r="R26" s="32">
        <f t="shared" si="25"/>
        <v>0</v>
      </c>
      <c r="S26" s="32">
        <f t="shared" si="25"/>
        <v>0</v>
      </c>
      <c r="T26" s="32">
        <f t="shared" si="25"/>
        <v>0</v>
      </c>
      <c r="U26" s="58">
        <f t="shared" ref="U26:U37" si="26">V26+W26+X26+Y26+Z26+AA26+AB26+AC26+AD26+AU26+AV26+AW26+AX26+AY26+AZ26+BA26+BB26+BC26+BD26+BE26+BF26</f>
        <v>0</v>
      </c>
      <c r="V26" s="32">
        <f t="shared" ref="V26:BF26" si="27">V28</f>
        <v>0</v>
      </c>
      <c r="W26" s="32">
        <f t="shared" si="27"/>
        <v>0</v>
      </c>
      <c r="X26" s="32">
        <f t="shared" si="27"/>
        <v>0</v>
      </c>
      <c r="Y26" s="32">
        <f t="shared" si="27"/>
        <v>0</v>
      </c>
      <c r="Z26" s="32">
        <f t="shared" si="27"/>
        <v>0</v>
      </c>
      <c r="AA26" s="32">
        <f t="shared" si="27"/>
        <v>0</v>
      </c>
      <c r="AB26" s="32">
        <f t="shared" si="27"/>
        <v>0</v>
      </c>
      <c r="AC26" s="32">
        <f t="shared" si="27"/>
        <v>0</v>
      </c>
      <c r="AD26" s="32">
        <f t="shared" si="27"/>
        <v>0</v>
      </c>
      <c r="AE26" s="32">
        <f t="shared" si="27"/>
        <v>0</v>
      </c>
      <c r="AF26" s="32">
        <f t="shared" si="27"/>
        <v>0</v>
      </c>
      <c r="AG26" s="32">
        <f t="shared" si="27"/>
        <v>0</v>
      </c>
      <c r="AH26" s="32">
        <f t="shared" si="27"/>
        <v>0</v>
      </c>
      <c r="AI26" s="32">
        <f t="shared" si="27"/>
        <v>0</v>
      </c>
      <c r="AJ26" s="32">
        <f t="shared" si="27"/>
        <v>0</v>
      </c>
      <c r="AK26" s="32">
        <f t="shared" si="27"/>
        <v>0</v>
      </c>
      <c r="AL26" s="32">
        <f t="shared" si="27"/>
        <v>0</v>
      </c>
      <c r="AM26" s="32">
        <f t="shared" si="27"/>
        <v>0</v>
      </c>
      <c r="AN26" s="32">
        <f t="shared" si="27"/>
        <v>0</v>
      </c>
      <c r="AO26" s="32">
        <f t="shared" si="27"/>
        <v>0</v>
      </c>
      <c r="AP26" s="32">
        <f t="shared" si="27"/>
        <v>0</v>
      </c>
      <c r="AQ26" s="32">
        <f t="shared" si="27"/>
        <v>0</v>
      </c>
      <c r="AR26" s="32">
        <f t="shared" si="27"/>
        <v>0</v>
      </c>
      <c r="AS26" s="32">
        <f t="shared" si="27"/>
        <v>0</v>
      </c>
      <c r="AT26" s="32">
        <f t="shared" si="27"/>
        <v>0</v>
      </c>
      <c r="AU26" s="32">
        <f t="shared" si="27"/>
        <v>0</v>
      </c>
      <c r="AV26" s="32">
        <f t="shared" si="27"/>
        <v>0</v>
      </c>
      <c r="AW26" s="32">
        <f t="shared" si="27"/>
        <v>0</v>
      </c>
      <c r="AX26" s="32">
        <f t="shared" si="27"/>
        <v>0</v>
      </c>
      <c r="AY26" s="32">
        <f t="shared" si="27"/>
        <v>0</v>
      </c>
      <c r="AZ26" s="32">
        <f t="shared" si="27"/>
        <v>0</v>
      </c>
      <c r="BA26" s="32">
        <f t="shared" si="27"/>
        <v>0</v>
      </c>
      <c r="BB26" s="32">
        <f t="shared" si="27"/>
        <v>0</v>
      </c>
      <c r="BC26" s="32">
        <f t="shared" si="27"/>
        <v>0</v>
      </c>
      <c r="BD26" s="32">
        <f t="shared" si="27"/>
        <v>0</v>
      </c>
      <c r="BE26" s="32">
        <f t="shared" si="27"/>
        <v>0</v>
      </c>
      <c r="BF26" s="32">
        <f t="shared" si="27"/>
        <v>0</v>
      </c>
      <c r="BG26" s="1">
        <f t="shared" si="4"/>
        <v>3.5</v>
      </c>
      <c r="BH26" s="32">
        <f>BH28</f>
        <v>0</v>
      </c>
      <c r="BI26" s="32">
        <f>BI28</f>
        <v>3.5</v>
      </c>
      <c r="BJ26" s="32">
        <f>BJ28</f>
        <v>0</v>
      </c>
      <c r="BK26" s="9"/>
      <c r="BL26" s="9"/>
      <c r="BM26" s="87"/>
      <c r="BN26" s="16"/>
      <c r="BO26" s="86"/>
      <c r="BP26" s="39"/>
      <c r="BQ26" s="86"/>
      <c r="BR26" s="135"/>
      <c r="BS26" s="135"/>
      <c r="BT26" s="135"/>
      <c r="BU26" s="55"/>
      <c r="BV26" s="55"/>
      <c r="BW26" s="55"/>
      <c r="BX26" s="55"/>
      <c r="BY26" s="55"/>
      <c r="BZ26" s="55"/>
      <c r="CA26" s="55"/>
      <c r="CB26" s="55"/>
      <c r="CC26" s="55"/>
      <c r="CD26" s="55"/>
      <c r="CE26" s="55"/>
      <c r="CF26" s="55"/>
      <c r="CG26" s="55"/>
      <c r="CH26" s="55"/>
      <c r="CI26" s="55"/>
      <c r="CJ26" s="55"/>
      <c r="CK26" s="55"/>
      <c r="CL26" s="55"/>
      <c r="CM26" s="55"/>
      <c r="CN26" s="55"/>
      <c r="CO26" s="55"/>
      <c r="CP26" s="55"/>
      <c r="CQ26" s="55"/>
    </row>
    <row r="27" spans="1:95" s="2" customFormat="1">
      <c r="A27" s="16" t="s">
        <v>144</v>
      </c>
      <c r="B27" s="23" t="s">
        <v>50</v>
      </c>
      <c r="C27" s="15">
        <f t="shared" si="13"/>
        <v>0</v>
      </c>
      <c r="D27" s="16"/>
      <c r="E27" s="18">
        <v>0</v>
      </c>
      <c r="F27" s="5">
        <v>0</v>
      </c>
      <c r="G27" s="58">
        <f t="shared" si="24"/>
        <v>0</v>
      </c>
      <c r="H27" s="5"/>
      <c r="I27" s="5"/>
      <c r="J27" s="5"/>
      <c r="K27" s="18"/>
      <c r="L27" s="18"/>
      <c r="M27" s="5">
        <v>0</v>
      </c>
      <c r="N27" s="5"/>
      <c r="O27" s="5"/>
      <c r="P27" s="18"/>
      <c r="Q27" s="5"/>
      <c r="R27" s="18"/>
      <c r="S27" s="5"/>
      <c r="T27" s="5"/>
      <c r="U27" s="58">
        <f t="shared" si="26"/>
        <v>0</v>
      </c>
      <c r="V27" s="5"/>
      <c r="W27" s="5"/>
      <c r="X27" s="5"/>
      <c r="Y27" s="5"/>
      <c r="Z27" s="5"/>
      <c r="AA27" s="5"/>
      <c r="AB27" s="5"/>
      <c r="AC27" s="5"/>
      <c r="AD27" s="5">
        <v>0</v>
      </c>
      <c r="AE27" s="5"/>
      <c r="AF27" s="5"/>
      <c r="AG27" s="5"/>
      <c r="AH27" s="5"/>
      <c r="AI27" s="5"/>
      <c r="AJ27" s="5"/>
      <c r="AK27" s="5"/>
      <c r="AL27" s="5"/>
      <c r="AM27" s="5"/>
      <c r="AN27" s="5"/>
      <c r="AO27" s="5"/>
      <c r="AP27" s="5"/>
      <c r="AQ27" s="5"/>
      <c r="AR27" s="5"/>
      <c r="AS27" s="5">
        <v>0</v>
      </c>
      <c r="AT27" s="5"/>
      <c r="AU27" s="5"/>
      <c r="AV27" s="5"/>
      <c r="AW27" s="5"/>
      <c r="AX27" s="5"/>
      <c r="AY27" s="5"/>
      <c r="AZ27" s="5"/>
      <c r="BA27" s="5"/>
      <c r="BB27" s="5"/>
      <c r="BC27" s="5"/>
      <c r="BD27" s="5"/>
      <c r="BE27" s="5"/>
      <c r="BF27" s="5"/>
      <c r="BG27" s="1">
        <f t="shared" si="4"/>
        <v>0</v>
      </c>
      <c r="BH27" s="5"/>
      <c r="BI27" s="5"/>
      <c r="BJ27" s="5"/>
      <c r="BK27" s="20"/>
      <c r="BL27" s="9"/>
      <c r="BM27" s="87"/>
      <c r="BN27" s="16"/>
      <c r="BO27" s="86"/>
      <c r="BP27" s="39"/>
      <c r="BQ27" s="86"/>
      <c r="BR27" s="135"/>
      <c r="BS27" s="135"/>
      <c r="BT27" s="135"/>
      <c r="BU27" s="55"/>
      <c r="BV27" s="55"/>
      <c r="BW27" s="55"/>
      <c r="BX27" s="55"/>
      <c r="BY27" s="55"/>
      <c r="BZ27" s="55"/>
      <c r="CA27" s="55"/>
      <c r="CB27" s="55"/>
      <c r="CC27" s="55"/>
      <c r="CD27" s="55"/>
      <c r="CE27" s="55"/>
      <c r="CF27" s="55"/>
      <c r="CG27" s="55"/>
      <c r="CH27" s="55"/>
      <c r="CI27" s="55"/>
      <c r="CJ27" s="55"/>
      <c r="CK27" s="55"/>
      <c r="CL27" s="55"/>
      <c r="CM27" s="55"/>
      <c r="CN27" s="55"/>
      <c r="CO27" s="55"/>
      <c r="CP27" s="55"/>
      <c r="CQ27" s="55"/>
    </row>
    <row r="28" spans="1:95" s="2" customFormat="1">
      <c r="A28" s="16" t="s">
        <v>145</v>
      </c>
      <c r="B28" s="23" t="s">
        <v>20</v>
      </c>
      <c r="C28" s="15">
        <f t="shared" si="13"/>
        <v>185.24</v>
      </c>
      <c r="D28" s="15">
        <f>SUM(D29:D30)</f>
        <v>0</v>
      </c>
      <c r="E28" s="15">
        <f>SUM(E29:E35)</f>
        <v>185.24</v>
      </c>
      <c r="F28" s="15">
        <f t="shared" ref="F28:BJ28" si="28">SUM(F29:F35)</f>
        <v>181.74</v>
      </c>
      <c r="G28" s="15">
        <f t="shared" si="28"/>
        <v>0</v>
      </c>
      <c r="H28" s="15">
        <f t="shared" si="28"/>
        <v>0</v>
      </c>
      <c r="I28" s="15">
        <f t="shared" si="28"/>
        <v>0</v>
      </c>
      <c r="J28" s="15">
        <f t="shared" si="28"/>
        <v>0</v>
      </c>
      <c r="K28" s="15">
        <f t="shared" si="28"/>
        <v>98.94</v>
      </c>
      <c r="L28" s="15">
        <f t="shared" si="28"/>
        <v>82.8</v>
      </c>
      <c r="M28" s="15">
        <f t="shared" si="28"/>
        <v>0</v>
      </c>
      <c r="N28" s="15">
        <f t="shared" si="28"/>
        <v>0</v>
      </c>
      <c r="O28" s="15">
        <f t="shared" si="28"/>
        <v>0</v>
      </c>
      <c r="P28" s="15">
        <f t="shared" si="28"/>
        <v>0</v>
      </c>
      <c r="Q28" s="15">
        <f t="shared" si="28"/>
        <v>0</v>
      </c>
      <c r="R28" s="15">
        <f t="shared" si="28"/>
        <v>0</v>
      </c>
      <c r="S28" s="15">
        <f t="shared" si="28"/>
        <v>0</v>
      </c>
      <c r="T28" s="15">
        <f t="shared" si="28"/>
        <v>0</v>
      </c>
      <c r="U28" s="15">
        <f t="shared" si="28"/>
        <v>0</v>
      </c>
      <c r="V28" s="15">
        <f t="shared" si="28"/>
        <v>0</v>
      </c>
      <c r="W28" s="15">
        <f t="shared" si="28"/>
        <v>0</v>
      </c>
      <c r="X28" s="15">
        <f t="shared" si="28"/>
        <v>0</v>
      </c>
      <c r="Y28" s="15">
        <f t="shared" si="28"/>
        <v>0</v>
      </c>
      <c r="Z28" s="15">
        <f t="shared" si="28"/>
        <v>0</v>
      </c>
      <c r="AA28" s="15">
        <f t="shared" si="28"/>
        <v>0</v>
      </c>
      <c r="AB28" s="15">
        <f t="shared" si="28"/>
        <v>0</v>
      </c>
      <c r="AC28" s="15">
        <f t="shared" si="28"/>
        <v>0</v>
      </c>
      <c r="AD28" s="15">
        <f t="shared" si="28"/>
        <v>0</v>
      </c>
      <c r="AE28" s="15">
        <f t="shared" si="28"/>
        <v>0</v>
      </c>
      <c r="AF28" s="15">
        <f t="shared" si="28"/>
        <v>0</v>
      </c>
      <c r="AG28" s="15">
        <f t="shared" si="28"/>
        <v>0</v>
      </c>
      <c r="AH28" s="15">
        <f t="shared" si="28"/>
        <v>0</v>
      </c>
      <c r="AI28" s="15">
        <f t="shared" si="28"/>
        <v>0</v>
      </c>
      <c r="AJ28" s="15">
        <f t="shared" si="28"/>
        <v>0</v>
      </c>
      <c r="AK28" s="15">
        <f t="shared" si="28"/>
        <v>0</v>
      </c>
      <c r="AL28" s="15">
        <f t="shared" si="28"/>
        <v>0</v>
      </c>
      <c r="AM28" s="15">
        <f t="shared" si="28"/>
        <v>0</v>
      </c>
      <c r="AN28" s="15">
        <f t="shared" si="28"/>
        <v>0</v>
      </c>
      <c r="AO28" s="15">
        <f t="shared" si="28"/>
        <v>0</v>
      </c>
      <c r="AP28" s="15">
        <f t="shared" si="28"/>
        <v>0</v>
      </c>
      <c r="AQ28" s="15">
        <f t="shared" si="28"/>
        <v>0</v>
      </c>
      <c r="AR28" s="15">
        <f t="shared" si="28"/>
        <v>0</v>
      </c>
      <c r="AS28" s="15">
        <f t="shared" si="28"/>
        <v>0</v>
      </c>
      <c r="AT28" s="15">
        <f t="shared" si="28"/>
        <v>0</v>
      </c>
      <c r="AU28" s="15">
        <f t="shared" si="28"/>
        <v>0</v>
      </c>
      <c r="AV28" s="15">
        <f t="shared" si="28"/>
        <v>0</v>
      </c>
      <c r="AW28" s="15">
        <f t="shared" si="28"/>
        <v>0</v>
      </c>
      <c r="AX28" s="15">
        <f t="shared" si="28"/>
        <v>0</v>
      </c>
      <c r="AY28" s="15">
        <f t="shared" si="28"/>
        <v>0</v>
      </c>
      <c r="AZ28" s="15">
        <f t="shared" si="28"/>
        <v>0</v>
      </c>
      <c r="BA28" s="15">
        <f t="shared" si="28"/>
        <v>0</v>
      </c>
      <c r="BB28" s="15">
        <f t="shared" si="28"/>
        <v>0</v>
      </c>
      <c r="BC28" s="15">
        <f t="shared" si="28"/>
        <v>0</v>
      </c>
      <c r="BD28" s="15">
        <f t="shared" si="28"/>
        <v>0</v>
      </c>
      <c r="BE28" s="15">
        <f t="shared" si="28"/>
        <v>0</v>
      </c>
      <c r="BF28" s="15">
        <f t="shared" si="28"/>
        <v>0</v>
      </c>
      <c r="BG28" s="15">
        <f t="shared" si="28"/>
        <v>3.5</v>
      </c>
      <c r="BH28" s="15">
        <f t="shared" si="28"/>
        <v>0</v>
      </c>
      <c r="BI28" s="15">
        <f t="shared" si="28"/>
        <v>3.5</v>
      </c>
      <c r="BJ28" s="15">
        <f t="shared" si="28"/>
        <v>0</v>
      </c>
      <c r="BK28" s="9"/>
      <c r="BL28" s="9"/>
      <c r="BM28" s="87"/>
      <c r="BN28" s="16"/>
      <c r="BO28" s="86"/>
      <c r="BP28" s="39"/>
      <c r="BQ28" s="86"/>
      <c r="BR28" s="135"/>
      <c r="BS28" s="135"/>
      <c r="BT28" s="135"/>
      <c r="BU28" s="55"/>
      <c r="BV28" s="55"/>
      <c r="BW28" s="55"/>
      <c r="BX28" s="55"/>
      <c r="BY28" s="55"/>
      <c r="BZ28" s="55"/>
      <c r="CA28" s="55"/>
      <c r="CB28" s="55"/>
      <c r="CC28" s="55"/>
      <c r="CD28" s="55"/>
      <c r="CE28" s="55"/>
      <c r="CF28" s="55"/>
      <c r="CG28" s="55"/>
      <c r="CH28" s="55"/>
      <c r="CI28" s="55"/>
      <c r="CJ28" s="55"/>
      <c r="CK28" s="55"/>
      <c r="CL28" s="55"/>
      <c r="CM28" s="55"/>
      <c r="CN28" s="55"/>
      <c r="CO28" s="55"/>
      <c r="CP28" s="55"/>
      <c r="CQ28" s="55"/>
    </row>
    <row r="29" spans="1:95" s="77" customFormat="1" ht="75">
      <c r="A29" s="27">
        <v>1</v>
      </c>
      <c r="B29" s="65" t="s">
        <v>289</v>
      </c>
      <c r="C29" s="62">
        <f t="shared" si="13"/>
        <v>10.5</v>
      </c>
      <c r="D29" s="63"/>
      <c r="E29" s="1">
        <f t="shared" ref="E29:E35" si="29">F29+U29+BG29</f>
        <v>10.5</v>
      </c>
      <c r="F29" s="1">
        <f t="shared" ref="F29:F35" si="30">G29+K29+L29+M29+R29+S29+T29</f>
        <v>10.5</v>
      </c>
      <c r="G29" s="58">
        <f t="shared" si="24"/>
        <v>0</v>
      </c>
      <c r="H29" s="58"/>
      <c r="I29" s="58"/>
      <c r="J29" s="58"/>
      <c r="K29" s="62">
        <v>5.2</v>
      </c>
      <c r="L29" s="62">
        <v>5.3</v>
      </c>
      <c r="M29" s="58">
        <f t="shared" ref="M29:M37" si="31">+N29+O29+P29</f>
        <v>0</v>
      </c>
      <c r="N29" s="58"/>
      <c r="O29" s="58"/>
      <c r="P29" s="58"/>
      <c r="Q29" s="58"/>
      <c r="R29" s="58"/>
      <c r="S29" s="58"/>
      <c r="T29" s="58"/>
      <c r="U29" s="58">
        <f t="shared" si="26"/>
        <v>0</v>
      </c>
      <c r="V29" s="58"/>
      <c r="W29" s="58"/>
      <c r="X29" s="58"/>
      <c r="Y29" s="58"/>
      <c r="Z29" s="58"/>
      <c r="AA29" s="58"/>
      <c r="AB29" s="58"/>
      <c r="AC29" s="58"/>
      <c r="AD29" s="58">
        <f>SUM(AE29:AT29)</f>
        <v>0</v>
      </c>
      <c r="AE29" s="58"/>
      <c r="AF29" s="58"/>
      <c r="AG29" s="58"/>
      <c r="AH29" s="58"/>
      <c r="AI29" s="58"/>
      <c r="AJ29" s="58"/>
      <c r="AK29" s="58"/>
      <c r="AL29" s="58"/>
      <c r="AM29" s="58"/>
      <c r="AN29" s="58"/>
      <c r="AO29" s="58"/>
      <c r="AP29" s="58"/>
      <c r="AQ29" s="58"/>
      <c r="AR29" s="58"/>
      <c r="AS29" s="58">
        <v>0</v>
      </c>
      <c r="AT29" s="58"/>
      <c r="AU29" s="58"/>
      <c r="AV29" s="58"/>
      <c r="AW29" s="58"/>
      <c r="AX29" s="58"/>
      <c r="AY29" s="58"/>
      <c r="AZ29" s="58"/>
      <c r="BA29" s="58"/>
      <c r="BB29" s="58"/>
      <c r="BC29" s="58"/>
      <c r="BD29" s="58"/>
      <c r="BE29" s="58"/>
      <c r="BF29" s="58"/>
      <c r="BG29" s="1">
        <f t="shared" si="4"/>
        <v>0</v>
      </c>
      <c r="BH29" s="58"/>
      <c r="BI29" s="58"/>
      <c r="BJ29" s="58"/>
      <c r="BK29" s="61" t="s">
        <v>130</v>
      </c>
      <c r="BL29" s="70" t="s">
        <v>397</v>
      </c>
      <c r="BM29" s="61" t="s">
        <v>288</v>
      </c>
      <c r="BN29" s="61" t="s">
        <v>82</v>
      </c>
      <c r="BO29" s="89"/>
      <c r="BP29" s="79" t="s">
        <v>350</v>
      </c>
      <c r="BQ29" s="63" t="s">
        <v>557</v>
      </c>
      <c r="BR29" s="140"/>
      <c r="BS29" s="140"/>
      <c r="BT29" s="140"/>
    </row>
    <row r="30" spans="1:95" s="72" customFormat="1" ht="75" customHeight="1">
      <c r="A30" s="27">
        <v>2</v>
      </c>
      <c r="B30" s="60" t="s">
        <v>564</v>
      </c>
      <c r="C30" s="58">
        <f>D30+E30</f>
        <v>23.6</v>
      </c>
      <c r="D30" s="63"/>
      <c r="E30" s="1">
        <f>F30+U30+BG30</f>
        <v>23.6</v>
      </c>
      <c r="F30" s="58">
        <f>G30+K30+L30+M30+R30+S30+T30</f>
        <v>22.6</v>
      </c>
      <c r="G30" s="58">
        <f>H30+I30+J30</f>
        <v>0</v>
      </c>
      <c r="H30" s="58"/>
      <c r="I30" s="58"/>
      <c r="J30" s="58"/>
      <c r="K30" s="58">
        <v>12.6</v>
      </c>
      <c r="L30" s="58">
        <v>10</v>
      </c>
      <c r="M30" s="58">
        <f>+N30+O30+P30</f>
        <v>0</v>
      </c>
      <c r="N30" s="58"/>
      <c r="O30" s="58"/>
      <c r="P30" s="58"/>
      <c r="Q30" s="58"/>
      <c r="R30" s="58"/>
      <c r="S30" s="58"/>
      <c r="T30" s="58"/>
      <c r="U30" s="58">
        <f>V30+W30+X30+Y30+Z30+AA30+AB30+AC30+AD30+AU30+AV30+AW30+AX30+AY30+AZ30+BA30+BB30+BC30+BD30+BE30+BF30</f>
        <v>0</v>
      </c>
      <c r="V30" s="58"/>
      <c r="W30" s="58"/>
      <c r="X30" s="58"/>
      <c r="Y30" s="58"/>
      <c r="Z30" s="58"/>
      <c r="AA30" s="58"/>
      <c r="AB30" s="58"/>
      <c r="AC30" s="58"/>
      <c r="AD30" s="58">
        <f>SUM(AE30:AT30)</f>
        <v>0</v>
      </c>
      <c r="AE30" s="58"/>
      <c r="AF30" s="58"/>
      <c r="AG30" s="58"/>
      <c r="AH30" s="58"/>
      <c r="AI30" s="58"/>
      <c r="AJ30" s="58"/>
      <c r="AK30" s="58"/>
      <c r="AL30" s="58"/>
      <c r="AM30" s="58"/>
      <c r="AN30" s="58"/>
      <c r="AO30" s="58"/>
      <c r="AP30" s="58"/>
      <c r="AQ30" s="58"/>
      <c r="AR30" s="58"/>
      <c r="AS30" s="58">
        <v>0</v>
      </c>
      <c r="AT30" s="58"/>
      <c r="AU30" s="58"/>
      <c r="AV30" s="58"/>
      <c r="AW30" s="58"/>
      <c r="AX30" s="58"/>
      <c r="AY30" s="58"/>
      <c r="AZ30" s="58"/>
      <c r="BA30" s="58"/>
      <c r="BB30" s="58"/>
      <c r="BC30" s="58"/>
      <c r="BD30" s="58"/>
      <c r="BE30" s="58"/>
      <c r="BF30" s="58"/>
      <c r="BG30" s="1">
        <f t="shared" si="4"/>
        <v>1</v>
      </c>
      <c r="BH30" s="58"/>
      <c r="BI30" s="58">
        <v>1</v>
      </c>
      <c r="BJ30" s="58"/>
      <c r="BK30" s="61" t="s">
        <v>130</v>
      </c>
      <c r="BL30" s="61" t="s">
        <v>397</v>
      </c>
      <c r="BM30" s="270" t="s">
        <v>488</v>
      </c>
      <c r="BN30" s="270" t="s">
        <v>82</v>
      </c>
      <c r="BO30" s="270"/>
      <c r="BP30" s="271" t="s">
        <v>350</v>
      </c>
      <c r="BQ30" s="268" t="s">
        <v>503</v>
      </c>
      <c r="BR30" s="136" t="s">
        <v>504</v>
      </c>
      <c r="CG30" s="271" t="s">
        <v>565</v>
      </c>
      <c r="CH30" s="317" t="s">
        <v>566</v>
      </c>
    </row>
    <row r="31" spans="1:95" s="77" customFormat="1" ht="75">
      <c r="A31" s="27">
        <v>3</v>
      </c>
      <c r="B31" s="60" t="s">
        <v>290</v>
      </c>
      <c r="C31" s="62">
        <f>D31+E31</f>
        <v>49</v>
      </c>
      <c r="D31" s="63"/>
      <c r="E31" s="1">
        <f>F31+U31+BG31</f>
        <v>49</v>
      </c>
      <c r="F31" s="1">
        <f>G31+K31+L31+M31+R31+S31+T31</f>
        <v>49</v>
      </c>
      <c r="G31" s="58">
        <f>H31+I31+J31</f>
        <v>0</v>
      </c>
      <c r="H31" s="58"/>
      <c r="I31" s="58"/>
      <c r="J31" s="58"/>
      <c r="K31" s="58">
        <v>39</v>
      </c>
      <c r="L31" s="58">
        <v>10</v>
      </c>
      <c r="M31" s="58">
        <f>+N31+O31+P31</f>
        <v>0</v>
      </c>
      <c r="N31" s="58"/>
      <c r="O31" s="58"/>
      <c r="P31" s="58"/>
      <c r="Q31" s="58"/>
      <c r="R31" s="58"/>
      <c r="S31" s="58"/>
      <c r="T31" s="58"/>
      <c r="U31" s="58">
        <f>V31+W31+X31+Y31+Z31+AA31+AB31+AC31+AD31+AU31+AV31+AW31+AX31+AY31+AZ31+BA31+BB31+BC31+BD31+BE31+BF31</f>
        <v>0</v>
      </c>
      <c r="V31" s="58"/>
      <c r="W31" s="58"/>
      <c r="X31" s="58"/>
      <c r="Y31" s="58"/>
      <c r="Z31" s="58"/>
      <c r="AA31" s="58"/>
      <c r="AB31" s="58"/>
      <c r="AC31" s="58"/>
      <c r="AD31" s="58">
        <f>SUM(AE31:AT31)</f>
        <v>0</v>
      </c>
      <c r="AE31" s="58"/>
      <c r="AF31" s="58"/>
      <c r="AG31" s="58"/>
      <c r="AH31" s="58"/>
      <c r="AI31" s="58"/>
      <c r="AJ31" s="58"/>
      <c r="AK31" s="58"/>
      <c r="AL31" s="58"/>
      <c r="AM31" s="58"/>
      <c r="AN31" s="58"/>
      <c r="AO31" s="58"/>
      <c r="AP31" s="58"/>
      <c r="AQ31" s="58"/>
      <c r="AR31" s="58"/>
      <c r="AS31" s="58">
        <v>0</v>
      </c>
      <c r="AT31" s="58"/>
      <c r="AU31" s="58"/>
      <c r="AV31" s="58"/>
      <c r="AW31" s="58"/>
      <c r="AX31" s="58"/>
      <c r="AY31" s="58"/>
      <c r="AZ31" s="58"/>
      <c r="BA31" s="58"/>
      <c r="BB31" s="58"/>
      <c r="BC31" s="58"/>
      <c r="BD31" s="58"/>
      <c r="BE31" s="58"/>
      <c r="BF31" s="58"/>
      <c r="BG31" s="1">
        <f t="shared" si="4"/>
        <v>0</v>
      </c>
      <c r="BH31" s="58"/>
      <c r="BI31" s="58"/>
      <c r="BJ31" s="58"/>
      <c r="BK31" s="61" t="s">
        <v>130</v>
      </c>
      <c r="BL31" s="70" t="s">
        <v>397</v>
      </c>
      <c r="BM31" s="61" t="s">
        <v>291</v>
      </c>
      <c r="BN31" s="61" t="s">
        <v>82</v>
      </c>
      <c r="BO31" s="89"/>
      <c r="BP31" s="79" t="s">
        <v>350</v>
      </c>
      <c r="BQ31" s="63" t="s">
        <v>557</v>
      </c>
      <c r="BR31" s="140"/>
      <c r="BS31" s="140"/>
      <c r="BT31" s="140"/>
      <c r="CG31" s="271" t="s">
        <v>565</v>
      </c>
      <c r="CH31" s="271" t="s">
        <v>567</v>
      </c>
    </row>
    <row r="32" spans="1:95" s="77" customFormat="1" ht="75">
      <c r="A32" s="27">
        <v>4</v>
      </c>
      <c r="B32" s="65" t="s">
        <v>148</v>
      </c>
      <c r="C32" s="62">
        <f t="shared" si="13"/>
        <v>50</v>
      </c>
      <c r="D32" s="63"/>
      <c r="E32" s="1">
        <f t="shared" si="29"/>
        <v>50</v>
      </c>
      <c r="F32" s="1">
        <f t="shared" si="30"/>
        <v>50</v>
      </c>
      <c r="G32" s="58">
        <f t="shared" si="24"/>
        <v>0</v>
      </c>
      <c r="H32" s="59"/>
      <c r="I32" s="58"/>
      <c r="J32" s="58"/>
      <c r="K32" s="59">
        <v>20</v>
      </c>
      <c r="L32" s="59">
        <v>30</v>
      </c>
      <c r="M32" s="58">
        <f t="shared" si="31"/>
        <v>0</v>
      </c>
      <c r="N32" s="58"/>
      <c r="O32" s="58"/>
      <c r="P32" s="59"/>
      <c r="Q32" s="58"/>
      <c r="R32" s="58"/>
      <c r="S32" s="58"/>
      <c r="T32" s="58"/>
      <c r="U32" s="58">
        <f t="shared" si="26"/>
        <v>0</v>
      </c>
      <c r="V32" s="58"/>
      <c r="W32" s="58"/>
      <c r="X32" s="58"/>
      <c r="Y32" s="58"/>
      <c r="Z32" s="58"/>
      <c r="AA32" s="58"/>
      <c r="AB32" s="58"/>
      <c r="AC32" s="58"/>
      <c r="AD32" s="58"/>
      <c r="AE32" s="58"/>
      <c r="AF32" s="59"/>
      <c r="AG32" s="58"/>
      <c r="AH32" s="58"/>
      <c r="AI32" s="58"/>
      <c r="AJ32" s="58"/>
      <c r="AK32" s="58"/>
      <c r="AL32" s="58"/>
      <c r="AM32" s="58"/>
      <c r="AN32" s="58"/>
      <c r="AO32" s="58"/>
      <c r="AP32" s="58"/>
      <c r="AQ32" s="58"/>
      <c r="AR32" s="58"/>
      <c r="AS32" s="58">
        <v>0</v>
      </c>
      <c r="AT32" s="58"/>
      <c r="AU32" s="58"/>
      <c r="AV32" s="58"/>
      <c r="AW32" s="58"/>
      <c r="AX32" s="58"/>
      <c r="AY32" s="58"/>
      <c r="AZ32" s="58"/>
      <c r="BA32" s="58"/>
      <c r="BB32" s="58"/>
      <c r="BC32" s="58"/>
      <c r="BD32" s="59"/>
      <c r="BE32" s="58"/>
      <c r="BF32" s="58"/>
      <c r="BG32" s="1">
        <f t="shared" si="4"/>
        <v>0</v>
      </c>
      <c r="BH32" s="58"/>
      <c r="BI32" s="59"/>
      <c r="BJ32" s="58"/>
      <c r="BK32" s="61" t="s">
        <v>130</v>
      </c>
      <c r="BL32" s="78" t="s">
        <v>398</v>
      </c>
      <c r="BM32" s="61" t="s">
        <v>149</v>
      </c>
      <c r="BN32" s="61" t="s">
        <v>82</v>
      </c>
      <c r="BO32" s="89"/>
      <c r="BP32" s="79" t="s">
        <v>350</v>
      </c>
      <c r="BQ32" s="63" t="s">
        <v>557</v>
      </c>
      <c r="BR32" s="140"/>
      <c r="BS32" s="140"/>
      <c r="BT32" s="140"/>
    </row>
    <row r="33" spans="1:101" s="72" customFormat="1" ht="71.45" customHeight="1">
      <c r="A33" s="27">
        <v>5</v>
      </c>
      <c r="B33" s="60" t="s">
        <v>568</v>
      </c>
      <c r="C33" s="58">
        <f t="shared" si="13"/>
        <v>4</v>
      </c>
      <c r="D33" s="63"/>
      <c r="E33" s="1">
        <f t="shared" si="29"/>
        <v>4</v>
      </c>
      <c r="F33" s="58">
        <f t="shared" si="30"/>
        <v>3</v>
      </c>
      <c r="G33" s="58">
        <f t="shared" si="24"/>
        <v>0</v>
      </c>
      <c r="H33" s="58"/>
      <c r="I33" s="58"/>
      <c r="J33" s="58"/>
      <c r="K33" s="58"/>
      <c r="L33" s="58">
        <v>3</v>
      </c>
      <c r="M33" s="58">
        <f t="shared" si="31"/>
        <v>0</v>
      </c>
      <c r="N33" s="58"/>
      <c r="O33" s="58"/>
      <c r="P33" s="58"/>
      <c r="Q33" s="58"/>
      <c r="R33" s="58"/>
      <c r="S33" s="58"/>
      <c r="T33" s="58"/>
      <c r="U33" s="58">
        <f t="shared" si="26"/>
        <v>0</v>
      </c>
      <c r="V33" s="58"/>
      <c r="W33" s="58"/>
      <c r="X33" s="58"/>
      <c r="Y33" s="58"/>
      <c r="Z33" s="58"/>
      <c r="AA33" s="58"/>
      <c r="AB33" s="58"/>
      <c r="AC33" s="58"/>
      <c r="AD33" s="58">
        <f>SUM(AE33:AT33)</f>
        <v>0</v>
      </c>
      <c r="AE33" s="58"/>
      <c r="AF33" s="58"/>
      <c r="AG33" s="58"/>
      <c r="AH33" s="58"/>
      <c r="AI33" s="58"/>
      <c r="AJ33" s="58"/>
      <c r="AK33" s="58"/>
      <c r="AL33" s="58"/>
      <c r="AM33" s="58"/>
      <c r="AN33" s="58"/>
      <c r="AO33" s="58"/>
      <c r="AP33" s="58"/>
      <c r="AQ33" s="58"/>
      <c r="AR33" s="58"/>
      <c r="AS33" s="58">
        <v>0</v>
      </c>
      <c r="AT33" s="58"/>
      <c r="AU33" s="58"/>
      <c r="AV33" s="58"/>
      <c r="AW33" s="58"/>
      <c r="AX33" s="58"/>
      <c r="AY33" s="58"/>
      <c r="AZ33" s="58"/>
      <c r="BA33" s="58"/>
      <c r="BB33" s="58"/>
      <c r="BC33" s="58"/>
      <c r="BD33" s="58"/>
      <c r="BE33" s="58"/>
      <c r="BF33" s="58"/>
      <c r="BG33" s="1">
        <f t="shared" si="4"/>
        <v>1</v>
      </c>
      <c r="BH33" s="58"/>
      <c r="BI33" s="58">
        <v>1</v>
      </c>
      <c r="BJ33" s="58"/>
      <c r="BK33" s="61" t="s">
        <v>130</v>
      </c>
      <c r="BL33" s="61" t="s">
        <v>131</v>
      </c>
      <c r="BM33" s="270" t="s">
        <v>488</v>
      </c>
      <c r="BN33" s="270" t="s">
        <v>82</v>
      </c>
      <c r="BO33" s="270"/>
      <c r="BP33" s="271" t="s">
        <v>569</v>
      </c>
      <c r="BQ33" s="268" t="s">
        <v>503</v>
      </c>
      <c r="BR33" s="136" t="s">
        <v>504</v>
      </c>
      <c r="CG33" s="271" t="s">
        <v>563</v>
      </c>
      <c r="CH33" s="271" t="s">
        <v>570</v>
      </c>
    </row>
    <row r="34" spans="1:101" s="72" customFormat="1" ht="41.45" customHeight="1">
      <c r="A34" s="27">
        <v>6</v>
      </c>
      <c r="B34" s="60" t="s">
        <v>513</v>
      </c>
      <c r="C34" s="58">
        <f t="shared" si="13"/>
        <v>17</v>
      </c>
      <c r="D34" s="63"/>
      <c r="E34" s="1">
        <f>F34+U34+BG34</f>
        <v>17</v>
      </c>
      <c r="F34" s="58">
        <f t="shared" si="30"/>
        <v>16.5</v>
      </c>
      <c r="G34" s="58">
        <f t="shared" si="24"/>
        <v>0</v>
      </c>
      <c r="H34" s="58"/>
      <c r="I34" s="58"/>
      <c r="J34" s="58"/>
      <c r="K34" s="58">
        <v>7</v>
      </c>
      <c r="L34" s="58">
        <v>9.5</v>
      </c>
      <c r="M34" s="58">
        <f t="shared" si="31"/>
        <v>0</v>
      </c>
      <c r="N34" s="58"/>
      <c r="O34" s="58"/>
      <c r="P34" s="58"/>
      <c r="Q34" s="58"/>
      <c r="R34" s="58"/>
      <c r="S34" s="58"/>
      <c r="T34" s="58"/>
      <c r="U34" s="58">
        <f t="shared" si="26"/>
        <v>0</v>
      </c>
      <c r="V34" s="58"/>
      <c r="W34" s="58"/>
      <c r="X34" s="58"/>
      <c r="Y34" s="58"/>
      <c r="Z34" s="58"/>
      <c r="AA34" s="58"/>
      <c r="AB34" s="58"/>
      <c r="AC34" s="58"/>
      <c r="AD34" s="58">
        <f>SUM(AE34:AT34)</f>
        <v>0</v>
      </c>
      <c r="AE34" s="58"/>
      <c r="AF34" s="58"/>
      <c r="AG34" s="58"/>
      <c r="AH34" s="58"/>
      <c r="AI34" s="58"/>
      <c r="AJ34" s="58"/>
      <c r="AK34" s="58"/>
      <c r="AL34" s="58"/>
      <c r="AM34" s="58"/>
      <c r="AN34" s="58"/>
      <c r="AO34" s="58"/>
      <c r="AP34" s="58"/>
      <c r="AQ34" s="58"/>
      <c r="AR34" s="58"/>
      <c r="AS34" s="58">
        <v>0</v>
      </c>
      <c r="AT34" s="58"/>
      <c r="AU34" s="58"/>
      <c r="AV34" s="58"/>
      <c r="AW34" s="58"/>
      <c r="AX34" s="58"/>
      <c r="AY34" s="58"/>
      <c r="AZ34" s="58"/>
      <c r="BA34" s="58"/>
      <c r="BB34" s="58"/>
      <c r="BC34" s="58"/>
      <c r="BD34" s="58"/>
      <c r="BE34" s="58"/>
      <c r="BF34" s="58"/>
      <c r="BG34" s="1">
        <f t="shared" si="4"/>
        <v>0.5</v>
      </c>
      <c r="BH34" s="58"/>
      <c r="BI34" s="58">
        <v>0.5</v>
      </c>
      <c r="BJ34" s="58"/>
      <c r="BK34" s="61" t="s">
        <v>130</v>
      </c>
      <c r="BL34" s="61" t="s">
        <v>131</v>
      </c>
      <c r="BM34" s="270" t="s">
        <v>488</v>
      </c>
      <c r="BN34" s="270" t="s">
        <v>82</v>
      </c>
      <c r="BO34" s="270"/>
      <c r="BP34" s="271" t="s">
        <v>571</v>
      </c>
      <c r="BQ34" s="268" t="s">
        <v>503</v>
      </c>
      <c r="BR34" s="136" t="s">
        <v>504</v>
      </c>
      <c r="CG34" s="72" t="s">
        <v>563</v>
      </c>
      <c r="CH34" s="72" t="s">
        <v>572</v>
      </c>
    </row>
    <row r="35" spans="1:101" s="72" customFormat="1" ht="71.45" customHeight="1">
      <c r="A35" s="27">
        <v>7</v>
      </c>
      <c r="B35" s="60" t="s">
        <v>573</v>
      </c>
      <c r="C35" s="58">
        <f t="shared" si="13"/>
        <v>31.14</v>
      </c>
      <c r="D35" s="63"/>
      <c r="E35" s="1">
        <f t="shared" si="29"/>
        <v>31.14</v>
      </c>
      <c r="F35" s="58">
        <f t="shared" si="30"/>
        <v>30.14</v>
      </c>
      <c r="G35" s="58">
        <f t="shared" si="24"/>
        <v>0</v>
      </c>
      <c r="H35" s="58"/>
      <c r="I35" s="58"/>
      <c r="J35" s="58"/>
      <c r="K35" s="58">
        <v>15.14</v>
      </c>
      <c r="L35" s="58">
        <v>15</v>
      </c>
      <c r="M35" s="58">
        <f t="shared" si="31"/>
        <v>0</v>
      </c>
      <c r="N35" s="58"/>
      <c r="O35" s="58"/>
      <c r="P35" s="58"/>
      <c r="Q35" s="58"/>
      <c r="R35" s="58"/>
      <c r="S35" s="58"/>
      <c r="T35" s="58"/>
      <c r="U35" s="58">
        <f t="shared" si="26"/>
        <v>0</v>
      </c>
      <c r="V35" s="58"/>
      <c r="W35" s="58"/>
      <c r="X35" s="58"/>
      <c r="Y35" s="58"/>
      <c r="Z35" s="58"/>
      <c r="AA35" s="58"/>
      <c r="AB35" s="58"/>
      <c r="AC35" s="58"/>
      <c r="AD35" s="58">
        <f>SUM(AE35:AT35)</f>
        <v>0</v>
      </c>
      <c r="AE35" s="58"/>
      <c r="AF35" s="58"/>
      <c r="AG35" s="58"/>
      <c r="AH35" s="58"/>
      <c r="AI35" s="58"/>
      <c r="AJ35" s="58"/>
      <c r="AK35" s="58"/>
      <c r="AL35" s="58"/>
      <c r="AM35" s="58"/>
      <c r="AN35" s="58"/>
      <c r="AO35" s="58"/>
      <c r="AP35" s="58"/>
      <c r="AQ35" s="58"/>
      <c r="AR35" s="58"/>
      <c r="AS35" s="58">
        <v>0</v>
      </c>
      <c r="AT35" s="58"/>
      <c r="AU35" s="58"/>
      <c r="AV35" s="58"/>
      <c r="AW35" s="58"/>
      <c r="AX35" s="58"/>
      <c r="AY35" s="58"/>
      <c r="AZ35" s="58"/>
      <c r="BA35" s="58"/>
      <c r="BB35" s="58"/>
      <c r="BC35" s="58"/>
      <c r="BD35" s="58"/>
      <c r="BE35" s="58"/>
      <c r="BF35" s="58"/>
      <c r="BG35" s="1">
        <f t="shared" si="4"/>
        <v>1</v>
      </c>
      <c r="BH35" s="58"/>
      <c r="BI35" s="58">
        <v>1</v>
      </c>
      <c r="BJ35" s="58"/>
      <c r="BK35" s="61" t="s">
        <v>130</v>
      </c>
      <c r="BL35" s="61" t="s">
        <v>396</v>
      </c>
      <c r="BM35" s="270" t="s">
        <v>488</v>
      </c>
      <c r="BN35" s="270" t="s">
        <v>82</v>
      </c>
      <c r="BO35" s="270"/>
      <c r="BP35" s="271" t="s">
        <v>350</v>
      </c>
      <c r="BQ35" s="268" t="s">
        <v>503</v>
      </c>
      <c r="BR35" s="136" t="s">
        <v>504</v>
      </c>
      <c r="CG35" s="271" t="s">
        <v>563</v>
      </c>
      <c r="CH35" s="271" t="s">
        <v>574</v>
      </c>
    </row>
    <row r="36" spans="1:101" s="2" customFormat="1">
      <c r="A36" s="16" t="s">
        <v>154</v>
      </c>
      <c r="B36" s="23" t="s">
        <v>11</v>
      </c>
      <c r="C36" s="15">
        <f t="shared" si="13"/>
        <v>302.27545999999995</v>
      </c>
      <c r="D36" s="33">
        <f>D37+D38+D40+D109+D110+D111+D112+D113+D116+D117+D120+D121+D122</f>
        <v>15.200000000000003</v>
      </c>
      <c r="E36" s="33">
        <f>E37+E38+E40+E109+E110+E111+E112+E113+E116+E117+E120+E121+E122</f>
        <v>287.07545999999996</v>
      </c>
      <c r="F36" s="33">
        <f>F37+F38+F40+F109+F110+F111+F112+F113+F116+F117+F120+F121+F122</f>
        <v>259.55399999999997</v>
      </c>
      <c r="G36" s="18">
        <f t="shared" si="24"/>
        <v>8.8973000000000013</v>
      </c>
      <c r="H36" s="33">
        <f>H37+H38+H40+H109+H110+H111+H112+H113+H116+H117+H120+H121+H122</f>
        <v>5.8900000000000006</v>
      </c>
      <c r="I36" s="33">
        <f>I37+I38+I40+I109+I110+I111+I112+I113+I116+I117+I120+I121+I122</f>
        <v>3.0072999999999999</v>
      </c>
      <c r="J36" s="33">
        <f>J37+J38+J40+J109+J110+J111+J112+J113+J116+J117+J120+J121+J122</f>
        <v>0</v>
      </c>
      <c r="K36" s="33">
        <f>K37+K38+K40+K109+K110+K111+K112+K113+K116+K117+K120+K121+K122</f>
        <v>149.50399999999999</v>
      </c>
      <c r="L36" s="33">
        <f>L37+L38+L40+L109+L110+L111+L112+L113+L116+L117+L120+L121+L122</f>
        <v>72.41</v>
      </c>
      <c r="M36" s="58">
        <f t="shared" si="31"/>
        <v>28.71</v>
      </c>
      <c r="N36" s="33">
        <f t="shared" ref="N36:T36" si="32">N37+N38+N40+N109+N110+N111+N112+N113+N116+N117+N120+N121+N122</f>
        <v>0</v>
      </c>
      <c r="O36" s="33">
        <f t="shared" si="32"/>
        <v>0</v>
      </c>
      <c r="P36" s="33">
        <f t="shared" si="32"/>
        <v>28.71</v>
      </c>
      <c r="Q36" s="33">
        <f t="shared" si="32"/>
        <v>0</v>
      </c>
      <c r="R36" s="33">
        <f t="shared" si="32"/>
        <v>0.04</v>
      </c>
      <c r="S36" s="33">
        <f t="shared" si="32"/>
        <v>0</v>
      </c>
      <c r="T36" s="33">
        <f t="shared" si="32"/>
        <v>0</v>
      </c>
      <c r="U36" s="58">
        <f t="shared" si="26"/>
        <v>21.83146</v>
      </c>
      <c r="V36" s="33">
        <f t="shared" ref="V36:BF36" si="33">V37+V38+V40+V109+V110+V111+V112+V113+V116+V117+V120+V121+V122</f>
        <v>0</v>
      </c>
      <c r="W36" s="33">
        <f t="shared" si="33"/>
        <v>0</v>
      </c>
      <c r="X36" s="33">
        <f t="shared" si="33"/>
        <v>0</v>
      </c>
      <c r="Y36" s="33">
        <f t="shared" si="33"/>
        <v>0</v>
      </c>
      <c r="Z36" s="33">
        <f t="shared" si="33"/>
        <v>0</v>
      </c>
      <c r="AA36" s="33">
        <f t="shared" si="33"/>
        <v>0</v>
      </c>
      <c r="AB36" s="33">
        <f t="shared" si="33"/>
        <v>0</v>
      </c>
      <c r="AC36" s="33">
        <f t="shared" si="33"/>
        <v>0</v>
      </c>
      <c r="AD36" s="33">
        <f t="shared" si="33"/>
        <v>3.3314599999999999</v>
      </c>
      <c r="AE36" s="33">
        <f t="shared" si="33"/>
        <v>2.9099999999999997</v>
      </c>
      <c r="AF36" s="33">
        <f t="shared" si="33"/>
        <v>0.14000000000000001</v>
      </c>
      <c r="AG36" s="33">
        <f t="shared" si="33"/>
        <v>0</v>
      </c>
      <c r="AH36" s="33">
        <f t="shared" si="33"/>
        <v>0</v>
      </c>
      <c r="AI36" s="33">
        <f t="shared" si="33"/>
        <v>0</v>
      </c>
      <c r="AJ36" s="33">
        <f t="shared" si="33"/>
        <v>0</v>
      </c>
      <c r="AK36" s="33">
        <f t="shared" si="33"/>
        <v>0.28145999999999999</v>
      </c>
      <c r="AL36" s="33">
        <f t="shared" si="33"/>
        <v>0</v>
      </c>
      <c r="AM36" s="33">
        <f t="shared" si="33"/>
        <v>0</v>
      </c>
      <c r="AN36" s="33">
        <f t="shared" si="33"/>
        <v>0</v>
      </c>
      <c r="AO36" s="33">
        <f t="shared" si="33"/>
        <v>0</v>
      </c>
      <c r="AP36" s="33">
        <f t="shared" si="33"/>
        <v>0</v>
      </c>
      <c r="AQ36" s="33">
        <f t="shared" si="33"/>
        <v>0</v>
      </c>
      <c r="AR36" s="33">
        <f t="shared" si="33"/>
        <v>0</v>
      </c>
      <c r="AS36" s="33">
        <f t="shared" si="33"/>
        <v>0</v>
      </c>
      <c r="AT36" s="33">
        <f t="shared" si="33"/>
        <v>0</v>
      </c>
      <c r="AU36" s="33">
        <f t="shared" si="33"/>
        <v>0</v>
      </c>
      <c r="AV36" s="33">
        <f t="shared" si="33"/>
        <v>0</v>
      </c>
      <c r="AW36" s="33">
        <f t="shared" si="33"/>
        <v>0</v>
      </c>
      <c r="AX36" s="33">
        <f t="shared" si="33"/>
        <v>1.9300000000000002</v>
      </c>
      <c r="AY36" s="33">
        <f t="shared" si="33"/>
        <v>0</v>
      </c>
      <c r="AZ36" s="33">
        <f t="shared" si="33"/>
        <v>1.2</v>
      </c>
      <c r="BA36" s="33">
        <f t="shared" si="33"/>
        <v>0</v>
      </c>
      <c r="BB36" s="33">
        <f t="shared" si="33"/>
        <v>0</v>
      </c>
      <c r="BC36" s="33">
        <f t="shared" si="33"/>
        <v>0</v>
      </c>
      <c r="BD36" s="33">
        <f t="shared" si="33"/>
        <v>15.370000000000001</v>
      </c>
      <c r="BE36" s="33">
        <f t="shared" si="33"/>
        <v>0</v>
      </c>
      <c r="BF36" s="33">
        <f t="shared" si="33"/>
        <v>0</v>
      </c>
      <c r="BG36" s="1">
        <f t="shared" si="4"/>
        <v>5.6899999999999995</v>
      </c>
      <c r="BH36" s="33">
        <f>BH37+BH38+BH40+BH109+BH110+BH111+BH112+BH113+BH116+BH117+BH120+BH121+BH122</f>
        <v>0</v>
      </c>
      <c r="BI36" s="33">
        <f>BI37+BI38+BI40+BI109+BI110+BI111+BI112+BI113+BI116+BI117+BI120+BI121+BI122</f>
        <v>5.6899999999999995</v>
      </c>
      <c r="BJ36" s="33">
        <f>BJ37+BJ38+BJ40+BJ109+BJ110+BJ111+BJ112+BJ113+BJ116+BJ117+BJ120+BJ121+BJ122</f>
        <v>0</v>
      </c>
      <c r="BK36" s="9"/>
      <c r="BL36" s="9"/>
      <c r="BM36" s="87"/>
      <c r="BN36" s="16"/>
      <c r="BO36" s="129"/>
      <c r="BP36" s="39"/>
      <c r="BQ36" s="129"/>
      <c r="BR36" s="135"/>
      <c r="BS36" s="135"/>
      <c r="BT36" s="135"/>
      <c r="BU36" s="55"/>
      <c r="BV36" s="55"/>
      <c r="BW36" s="55"/>
      <c r="BX36" s="55"/>
      <c r="BY36" s="55"/>
      <c r="BZ36" s="55"/>
      <c r="CA36" s="55"/>
      <c r="CB36" s="55"/>
      <c r="CC36" s="55"/>
      <c r="CD36" s="55"/>
      <c r="CE36" s="55"/>
      <c r="CF36" s="55"/>
      <c r="CG36" s="55"/>
      <c r="CH36" s="55"/>
      <c r="CI36" s="55"/>
      <c r="CJ36" s="55"/>
      <c r="CK36" s="55"/>
      <c r="CL36" s="55"/>
      <c r="CM36" s="55"/>
      <c r="CN36" s="55"/>
      <c r="CO36" s="55"/>
      <c r="CP36" s="55"/>
      <c r="CQ36" s="55"/>
    </row>
    <row r="37" spans="1:101" s="2" customFormat="1">
      <c r="A37" s="16" t="s">
        <v>233</v>
      </c>
      <c r="B37" s="23" t="s">
        <v>24</v>
      </c>
      <c r="C37" s="15"/>
      <c r="D37" s="15"/>
      <c r="E37" s="15"/>
      <c r="F37" s="15"/>
      <c r="G37" s="58">
        <f t="shared" si="24"/>
        <v>0</v>
      </c>
      <c r="H37" s="15"/>
      <c r="I37" s="15"/>
      <c r="J37" s="15"/>
      <c r="K37" s="15"/>
      <c r="L37" s="15"/>
      <c r="M37" s="58">
        <f t="shared" si="31"/>
        <v>0</v>
      </c>
      <c r="N37" s="15"/>
      <c r="O37" s="15"/>
      <c r="P37" s="15"/>
      <c r="Q37" s="15"/>
      <c r="R37" s="15"/>
      <c r="S37" s="15"/>
      <c r="T37" s="15"/>
      <c r="U37" s="58">
        <f t="shared" si="26"/>
        <v>0</v>
      </c>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
        <f t="shared" si="4"/>
        <v>0</v>
      </c>
      <c r="BH37" s="15"/>
      <c r="BI37" s="15"/>
      <c r="BJ37" s="15"/>
      <c r="BK37" s="9"/>
      <c r="BL37" s="9"/>
      <c r="BM37" s="87"/>
      <c r="BN37" s="16"/>
      <c r="BO37" s="86"/>
      <c r="BP37" s="39"/>
      <c r="BQ37" s="86"/>
      <c r="BR37" s="135"/>
      <c r="BS37" s="135"/>
      <c r="BT37" s="135"/>
      <c r="BU37" s="55"/>
      <c r="BV37" s="55"/>
      <c r="BW37" s="55"/>
      <c r="BX37" s="55"/>
      <c r="BY37" s="55"/>
      <c r="BZ37" s="55"/>
      <c r="CA37" s="55"/>
      <c r="CB37" s="55"/>
      <c r="CC37" s="55"/>
      <c r="CD37" s="55"/>
      <c r="CE37" s="55"/>
      <c r="CF37" s="55"/>
      <c r="CG37" s="55"/>
      <c r="CH37" s="55"/>
      <c r="CI37" s="55"/>
      <c r="CJ37" s="55"/>
      <c r="CK37" s="55"/>
      <c r="CL37" s="55"/>
      <c r="CM37" s="55"/>
      <c r="CN37" s="55"/>
      <c r="CO37" s="55"/>
      <c r="CP37" s="55"/>
      <c r="CQ37" s="55"/>
    </row>
    <row r="38" spans="1:101" s="3" customFormat="1">
      <c r="A38" s="16" t="s">
        <v>234</v>
      </c>
      <c r="B38" s="23" t="s">
        <v>157</v>
      </c>
      <c r="C38" s="18">
        <f t="shared" ref="C38:C74" si="34">D38+E38</f>
        <v>73.100000000000009</v>
      </c>
      <c r="D38" s="18"/>
      <c r="E38" s="18">
        <f t="shared" ref="E38:L38" si="35">SUM(E39:E39)</f>
        <v>73.100000000000009</v>
      </c>
      <c r="F38" s="18">
        <f t="shared" si="35"/>
        <v>69.12</v>
      </c>
      <c r="G38" s="18">
        <f t="shared" si="35"/>
        <v>2.29</v>
      </c>
      <c r="H38" s="18">
        <f t="shared" si="35"/>
        <v>2.29</v>
      </c>
      <c r="I38" s="18">
        <f t="shared" si="35"/>
        <v>0</v>
      </c>
      <c r="J38" s="18">
        <f t="shared" si="35"/>
        <v>0</v>
      </c>
      <c r="K38" s="18">
        <f t="shared" si="35"/>
        <v>30.81</v>
      </c>
      <c r="L38" s="18">
        <f t="shared" si="35"/>
        <v>29.02</v>
      </c>
      <c r="M38" s="18">
        <f>SUM(M39:M40)</f>
        <v>28.18</v>
      </c>
      <c r="N38" s="18">
        <f>SUM(N39:N39)</f>
        <v>0</v>
      </c>
      <c r="O38" s="18">
        <f>SUM(O39:O40)</f>
        <v>0</v>
      </c>
      <c r="P38" s="18">
        <f t="shared" ref="P38:BJ38" si="36">SUM(P39:P39)</f>
        <v>7</v>
      </c>
      <c r="Q38" s="18">
        <f t="shared" si="36"/>
        <v>0</v>
      </c>
      <c r="R38" s="18">
        <f t="shared" si="36"/>
        <v>0</v>
      </c>
      <c r="S38" s="18">
        <f t="shared" si="36"/>
        <v>0</v>
      </c>
      <c r="T38" s="18">
        <f t="shared" si="36"/>
        <v>0</v>
      </c>
      <c r="U38" s="18">
        <f t="shared" si="36"/>
        <v>3.98</v>
      </c>
      <c r="V38" s="18">
        <f t="shared" si="36"/>
        <v>0</v>
      </c>
      <c r="W38" s="18">
        <f t="shared" si="36"/>
        <v>0</v>
      </c>
      <c r="X38" s="18">
        <f t="shared" si="36"/>
        <v>0</v>
      </c>
      <c r="Y38" s="18">
        <f t="shared" si="36"/>
        <v>0</v>
      </c>
      <c r="Z38" s="18">
        <f t="shared" si="36"/>
        <v>0</v>
      </c>
      <c r="AA38" s="18">
        <f t="shared" si="36"/>
        <v>0</v>
      </c>
      <c r="AB38" s="18">
        <f t="shared" si="36"/>
        <v>0</v>
      </c>
      <c r="AC38" s="18">
        <f t="shared" si="36"/>
        <v>0</v>
      </c>
      <c r="AD38" s="18">
        <f t="shared" si="36"/>
        <v>0.4</v>
      </c>
      <c r="AE38" s="18">
        <f t="shared" si="36"/>
        <v>0.4</v>
      </c>
      <c r="AF38" s="18">
        <f t="shared" si="36"/>
        <v>0</v>
      </c>
      <c r="AG38" s="18">
        <f t="shared" si="36"/>
        <v>0</v>
      </c>
      <c r="AH38" s="18">
        <f t="shared" si="36"/>
        <v>0</v>
      </c>
      <c r="AI38" s="18">
        <f t="shared" si="36"/>
        <v>0</v>
      </c>
      <c r="AJ38" s="18">
        <f t="shared" si="36"/>
        <v>0</v>
      </c>
      <c r="AK38" s="18">
        <f t="shared" si="36"/>
        <v>0</v>
      </c>
      <c r="AL38" s="18">
        <f t="shared" si="36"/>
        <v>0</v>
      </c>
      <c r="AM38" s="18">
        <f t="shared" si="36"/>
        <v>0</v>
      </c>
      <c r="AN38" s="18">
        <f t="shared" si="36"/>
        <v>0</v>
      </c>
      <c r="AO38" s="18">
        <f t="shared" si="36"/>
        <v>0</v>
      </c>
      <c r="AP38" s="18">
        <f t="shared" si="36"/>
        <v>0</v>
      </c>
      <c r="AQ38" s="18">
        <f t="shared" si="36"/>
        <v>0</v>
      </c>
      <c r="AR38" s="18">
        <f t="shared" si="36"/>
        <v>0</v>
      </c>
      <c r="AS38" s="18">
        <f t="shared" si="36"/>
        <v>0</v>
      </c>
      <c r="AT38" s="18">
        <f t="shared" si="36"/>
        <v>0</v>
      </c>
      <c r="AU38" s="18">
        <f t="shared" si="36"/>
        <v>0</v>
      </c>
      <c r="AV38" s="18">
        <f t="shared" si="36"/>
        <v>0</v>
      </c>
      <c r="AW38" s="18">
        <f t="shared" si="36"/>
        <v>0</v>
      </c>
      <c r="AX38" s="18">
        <f t="shared" si="36"/>
        <v>0</v>
      </c>
      <c r="AY38" s="18">
        <f t="shared" si="36"/>
        <v>0</v>
      </c>
      <c r="AZ38" s="18">
        <f t="shared" si="36"/>
        <v>0</v>
      </c>
      <c r="BA38" s="18">
        <f t="shared" si="36"/>
        <v>0</v>
      </c>
      <c r="BB38" s="18">
        <f t="shared" si="36"/>
        <v>0</v>
      </c>
      <c r="BC38" s="18">
        <f t="shared" si="36"/>
        <v>0</v>
      </c>
      <c r="BD38" s="18">
        <f t="shared" si="36"/>
        <v>3.58</v>
      </c>
      <c r="BE38" s="18">
        <f t="shared" si="36"/>
        <v>0</v>
      </c>
      <c r="BF38" s="18">
        <f t="shared" si="36"/>
        <v>0</v>
      </c>
      <c r="BG38" s="18">
        <f t="shared" si="36"/>
        <v>0</v>
      </c>
      <c r="BH38" s="18">
        <f t="shared" si="36"/>
        <v>0</v>
      </c>
      <c r="BI38" s="18">
        <f t="shared" si="36"/>
        <v>0</v>
      </c>
      <c r="BJ38" s="18">
        <f t="shared" si="36"/>
        <v>0</v>
      </c>
      <c r="BK38" s="9"/>
      <c r="BL38" s="211"/>
      <c r="BM38" s="93"/>
      <c r="BN38" s="9"/>
      <c r="BO38" s="92"/>
      <c r="BP38" s="128"/>
      <c r="BQ38" s="92"/>
      <c r="BR38" s="207"/>
      <c r="BS38" s="207"/>
      <c r="BT38" s="207"/>
      <c r="BU38" s="69"/>
      <c r="BV38" s="69"/>
      <c r="BW38" s="69"/>
      <c r="BX38" s="69"/>
      <c r="BY38" s="69"/>
      <c r="BZ38" s="69"/>
      <c r="CA38" s="69"/>
      <c r="CB38" s="69"/>
      <c r="CC38" s="69"/>
      <c r="CD38" s="69"/>
      <c r="CE38" s="69"/>
      <c r="CF38" s="69"/>
      <c r="CG38" s="69"/>
      <c r="CH38" s="69"/>
      <c r="CI38" s="69"/>
      <c r="CJ38" s="69"/>
      <c r="CK38" s="69"/>
      <c r="CL38" s="69"/>
      <c r="CM38" s="69"/>
      <c r="CN38" s="69"/>
      <c r="CO38" s="69"/>
      <c r="CP38" s="69"/>
      <c r="CQ38" s="69"/>
    </row>
    <row r="39" spans="1:101" s="72" customFormat="1" ht="63" customHeight="1">
      <c r="A39" s="61">
        <v>1</v>
      </c>
      <c r="B39" s="60" t="s">
        <v>476</v>
      </c>
      <c r="C39" s="58">
        <f>D39+E39</f>
        <v>73.100000000000009</v>
      </c>
      <c r="D39" s="63"/>
      <c r="E39" s="58">
        <f>F39+U39+BG39</f>
        <v>73.100000000000009</v>
      </c>
      <c r="F39" s="58">
        <f>G39+K39+L39+M39+R39+S39+T39</f>
        <v>69.12</v>
      </c>
      <c r="G39" s="58">
        <f>H39+I39+J39</f>
        <v>2.29</v>
      </c>
      <c r="H39" s="59">
        <v>2.29</v>
      </c>
      <c r="I39" s="58"/>
      <c r="J39" s="58"/>
      <c r="K39" s="35">
        <v>30.81</v>
      </c>
      <c r="L39" s="59">
        <v>29.02</v>
      </c>
      <c r="M39" s="58">
        <f>+N39+O39+P39</f>
        <v>7</v>
      </c>
      <c r="N39" s="58"/>
      <c r="O39" s="58"/>
      <c r="P39" s="59">
        <v>7</v>
      </c>
      <c r="Q39" s="58"/>
      <c r="R39" s="58"/>
      <c r="S39" s="58"/>
      <c r="T39" s="58"/>
      <c r="U39" s="58">
        <f>V39+W39+X39+Y39+Z39+AA39+AB39+AC39+AD39+AU39+AV39+AW39+AX39+AY39+AZ39+BA39+BB39+BC39+BD39+BE39+BF39</f>
        <v>3.98</v>
      </c>
      <c r="V39" s="58"/>
      <c r="W39" s="58"/>
      <c r="X39" s="58"/>
      <c r="Y39" s="58"/>
      <c r="Z39" s="58"/>
      <c r="AA39" s="58"/>
      <c r="AB39" s="58"/>
      <c r="AC39" s="58"/>
      <c r="AD39" s="58">
        <f>SUM(AE39:AT39)</f>
        <v>0.4</v>
      </c>
      <c r="AE39" s="58">
        <v>0.4</v>
      </c>
      <c r="AF39" s="59"/>
      <c r="AG39" s="58"/>
      <c r="AH39" s="58"/>
      <c r="AI39" s="58"/>
      <c r="AJ39" s="58"/>
      <c r="AK39" s="58"/>
      <c r="AL39" s="58"/>
      <c r="AM39" s="58"/>
      <c r="AN39" s="58"/>
      <c r="AO39" s="58"/>
      <c r="AP39" s="58"/>
      <c r="AQ39" s="58"/>
      <c r="AR39" s="58"/>
      <c r="AS39" s="58">
        <v>0</v>
      </c>
      <c r="AT39" s="58"/>
      <c r="AU39" s="58"/>
      <c r="AV39" s="58"/>
      <c r="AW39" s="58"/>
      <c r="AX39" s="58"/>
      <c r="AY39" s="58"/>
      <c r="AZ39" s="58"/>
      <c r="BA39" s="58"/>
      <c r="BB39" s="58"/>
      <c r="BC39" s="58"/>
      <c r="BD39" s="59">
        <v>3.58</v>
      </c>
      <c r="BE39" s="58"/>
      <c r="BF39" s="58"/>
      <c r="BG39" s="58">
        <f>BH39+BI39+BJ39</f>
        <v>0</v>
      </c>
      <c r="BH39" s="58"/>
      <c r="BI39" s="59"/>
      <c r="BJ39" s="58"/>
      <c r="BK39" s="61" t="s">
        <v>130</v>
      </c>
      <c r="BL39" s="61" t="s">
        <v>316</v>
      </c>
      <c r="BM39" s="61" t="s">
        <v>575</v>
      </c>
      <c r="BN39" s="61" t="s">
        <v>90</v>
      </c>
      <c r="BO39" s="61"/>
      <c r="BP39" s="79" t="s">
        <v>477</v>
      </c>
      <c r="BQ39" s="63" t="s">
        <v>576</v>
      </c>
      <c r="BR39" s="207" t="s">
        <v>577</v>
      </c>
      <c r="BS39" s="69"/>
      <c r="BT39" s="69"/>
      <c r="BU39" s="69"/>
      <c r="BV39" s="69"/>
      <c r="BW39" s="69"/>
      <c r="BX39" s="69"/>
      <c r="BY39" s="69"/>
      <c r="BZ39" s="69"/>
      <c r="CA39" s="69"/>
      <c r="CB39" s="72" t="s">
        <v>478</v>
      </c>
      <c r="CC39" s="72" t="s">
        <v>479</v>
      </c>
      <c r="CR39" s="72" t="s">
        <v>578</v>
      </c>
      <c r="CS39" s="72" t="s">
        <v>579</v>
      </c>
      <c r="CU39" s="72">
        <v>40</v>
      </c>
      <c r="CW39" s="72" t="s">
        <v>580</v>
      </c>
    </row>
    <row r="40" spans="1:101" s="2" customFormat="1">
      <c r="A40" s="16" t="s">
        <v>234</v>
      </c>
      <c r="B40" s="23" t="s">
        <v>158</v>
      </c>
      <c r="C40" s="15">
        <f t="shared" si="34"/>
        <v>216.03146000000004</v>
      </c>
      <c r="D40" s="15">
        <f>D41+D71+D78+D80+D81+D85+D87+D92+D96+D97+D99+D100+D105+D106+D107</f>
        <v>15.200000000000003</v>
      </c>
      <c r="E40" s="15">
        <f>E41+E71+E78+E80+E81+E85+E87+E92+E96+E97+E99+E100+E105+E106+E107</f>
        <v>200.83146000000002</v>
      </c>
      <c r="F40" s="15">
        <f>F41+F71+F78+F80+F81+F85+F87+F92+F96+F97+F99+F100+F105+F106+F107</f>
        <v>178.49</v>
      </c>
      <c r="G40" s="58">
        <f t="shared" ref="G40:G85" si="37">H40+I40+J40</f>
        <v>6.6073000000000004</v>
      </c>
      <c r="H40" s="15">
        <f>H41+H71+H78+H80+H81+H85+H87+H92+H96+H97+H99+H100+H105+H106+H107</f>
        <v>3.6</v>
      </c>
      <c r="I40" s="15">
        <f>I41+I71+I78+I80+I81+I85+I87+I92+I96+I97+I99+I100+I105+I106+I107</f>
        <v>3.0072999999999999</v>
      </c>
      <c r="J40" s="15">
        <f>J41+J71+J78+J80+J81+J85+J87+J92+J96+J97+J99+J100+J105+J106+J107</f>
        <v>0</v>
      </c>
      <c r="K40" s="15">
        <f>K41+K71+K78+K80+K81+K85+K87+K92+K96+K97+K99+K100+K105+K106+K107</f>
        <v>109.27999999999999</v>
      </c>
      <c r="L40" s="15">
        <f>L41+L71+L78+L80+L81+L85+L87+L92+L96+L97+L99+L100+L105+L106+L107</f>
        <v>41.39</v>
      </c>
      <c r="M40" s="58">
        <f t="shared" ref="M40:M85" si="38">+N40+O40+P40</f>
        <v>21.18</v>
      </c>
      <c r="N40" s="15">
        <f t="shared" ref="N40:T40" si="39">N41+N71+N78+N80+N81+N85+N87+N92+N96+N97+N99+N100+N105+N106+N107</f>
        <v>0</v>
      </c>
      <c r="O40" s="15">
        <f t="shared" si="39"/>
        <v>0</v>
      </c>
      <c r="P40" s="15">
        <f t="shared" si="39"/>
        <v>21.18</v>
      </c>
      <c r="Q40" s="15">
        <f t="shared" si="39"/>
        <v>0</v>
      </c>
      <c r="R40" s="15">
        <f t="shared" si="39"/>
        <v>0.04</v>
      </c>
      <c r="S40" s="15">
        <f t="shared" si="39"/>
        <v>0</v>
      </c>
      <c r="T40" s="15">
        <f t="shared" si="39"/>
        <v>0</v>
      </c>
      <c r="U40" s="58">
        <f t="shared" ref="U40:U85" si="40">V40+W40+X40+Y40+Z40+AA40+AB40+AC40+AD40+AU40+AV40+AW40+AX40+AY40+AZ40+BA40+BB40+BC40+BD40+BE40+BF40</f>
        <v>16.65146</v>
      </c>
      <c r="V40" s="15">
        <f t="shared" ref="V40:BF40" si="41">V41+V71+V78+V80+V81+V85+V87+V92+V96+V97+V99+V100+V105+V106+V107</f>
        <v>0</v>
      </c>
      <c r="W40" s="15">
        <f t="shared" si="41"/>
        <v>0</v>
      </c>
      <c r="X40" s="15">
        <f t="shared" si="41"/>
        <v>0</v>
      </c>
      <c r="Y40" s="15">
        <f t="shared" si="41"/>
        <v>0</v>
      </c>
      <c r="Z40" s="15">
        <f t="shared" si="41"/>
        <v>0</v>
      </c>
      <c r="AA40" s="15">
        <f t="shared" si="41"/>
        <v>0</v>
      </c>
      <c r="AB40" s="15">
        <f t="shared" si="41"/>
        <v>0</v>
      </c>
      <c r="AC40" s="15">
        <f t="shared" si="41"/>
        <v>0</v>
      </c>
      <c r="AD40" s="15">
        <f t="shared" si="41"/>
        <v>2.93146</v>
      </c>
      <c r="AE40" s="15">
        <f t="shared" si="41"/>
        <v>2.5099999999999998</v>
      </c>
      <c r="AF40" s="15">
        <f t="shared" si="41"/>
        <v>0.14000000000000001</v>
      </c>
      <c r="AG40" s="15">
        <f t="shared" si="41"/>
        <v>0</v>
      </c>
      <c r="AH40" s="15">
        <f t="shared" si="41"/>
        <v>0</v>
      </c>
      <c r="AI40" s="15">
        <f t="shared" si="41"/>
        <v>0</v>
      </c>
      <c r="AJ40" s="15">
        <f t="shared" si="41"/>
        <v>0</v>
      </c>
      <c r="AK40" s="15">
        <f t="shared" si="41"/>
        <v>0.28145999999999999</v>
      </c>
      <c r="AL40" s="15">
        <f t="shared" si="41"/>
        <v>0</v>
      </c>
      <c r="AM40" s="15">
        <f t="shared" si="41"/>
        <v>0</v>
      </c>
      <c r="AN40" s="15">
        <f t="shared" si="41"/>
        <v>0</v>
      </c>
      <c r="AO40" s="15">
        <f t="shared" si="41"/>
        <v>0</v>
      </c>
      <c r="AP40" s="15">
        <f t="shared" si="41"/>
        <v>0</v>
      </c>
      <c r="AQ40" s="15">
        <f t="shared" si="41"/>
        <v>0</v>
      </c>
      <c r="AR40" s="15">
        <f t="shared" si="41"/>
        <v>0</v>
      </c>
      <c r="AS40" s="15">
        <f t="shared" si="41"/>
        <v>0</v>
      </c>
      <c r="AT40" s="15">
        <f t="shared" si="41"/>
        <v>0</v>
      </c>
      <c r="AU40" s="15">
        <f t="shared" si="41"/>
        <v>0</v>
      </c>
      <c r="AV40" s="15">
        <f t="shared" si="41"/>
        <v>0</v>
      </c>
      <c r="AW40" s="15">
        <f t="shared" si="41"/>
        <v>0</v>
      </c>
      <c r="AX40" s="15">
        <f t="shared" si="41"/>
        <v>1.9300000000000002</v>
      </c>
      <c r="AY40" s="15">
        <f t="shared" si="41"/>
        <v>0</v>
      </c>
      <c r="AZ40" s="15">
        <f t="shared" si="41"/>
        <v>0</v>
      </c>
      <c r="BA40" s="15">
        <f t="shared" si="41"/>
        <v>0</v>
      </c>
      <c r="BB40" s="15">
        <f t="shared" si="41"/>
        <v>0</v>
      </c>
      <c r="BC40" s="15">
        <f t="shared" si="41"/>
        <v>0</v>
      </c>
      <c r="BD40" s="15">
        <f t="shared" si="41"/>
        <v>11.790000000000001</v>
      </c>
      <c r="BE40" s="15">
        <f t="shared" si="41"/>
        <v>0</v>
      </c>
      <c r="BF40" s="15">
        <f t="shared" si="41"/>
        <v>0</v>
      </c>
      <c r="BG40" s="1">
        <f t="shared" ref="BG40:BG85" si="42">BH40+BI40+BJ40</f>
        <v>5.6899999999999995</v>
      </c>
      <c r="BH40" s="15">
        <f>BH41+BH71+BH78+BH80+BH81+BH85+BH87+BH92+BH96+BH97+BH99+BH100+BH105+BH106+BH107</f>
        <v>0</v>
      </c>
      <c r="BI40" s="15">
        <f>BI41+BI71+BI78+BI80+BI81+BI85+BI87+BI92+BI96+BI97+BI99+BI100+BI105+BI106+BI107</f>
        <v>5.6899999999999995</v>
      </c>
      <c r="BJ40" s="15">
        <f>BJ41+BJ71+BJ78+BJ80+BJ81+BJ85+BJ87+BJ92+BJ96+BJ97+BJ99+BJ100+BJ105+BJ106+BJ107</f>
        <v>0</v>
      </c>
      <c r="BK40" s="9"/>
      <c r="BL40" s="9"/>
      <c r="BM40" s="87"/>
      <c r="BN40" s="16"/>
      <c r="BO40" s="129"/>
      <c r="BP40" s="39"/>
      <c r="BQ40" s="129"/>
      <c r="BR40" s="135"/>
      <c r="BS40" s="135"/>
      <c r="BT40" s="135"/>
      <c r="BU40" s="55"/>
      <c r="BV40" s="55"/>
      <c r="BW40" s="55"/>
      <c r="BX40" s="55"/>
      <c r="BY40" s="55"/>
      <c r="BZ40" s="55"/>
      <c r="CA40" s="55"/>
      <c r="CB40" s="55"/>
      <c r="CC40" s="55"/>
      <c r="CD40" s="55"/>
      <c r="CE40" s="55"/>
      <c r="CF40" s="55"/>
      <c r="CG40" s="55"/>
      <c r="CH40" s="55"/>
      <c r="CI40" s="55"/>
      <c r="CJ40" s="55"/>
      <c r="CK40" s="55"/>
      <c r="CL40" s="55"/>
      <c r="CM40" s="55"/>
      <c r="CN40" s="55"/>
      <c r="CO40" s="55"/>
      <c r="CP40" s="55"/>
      <c r="CQ40" s="55"/>
    </row>
    <row r="41" spans="1:101" s="2" customFormat="1">
      <c r="A41" s="16" t="s">
        <v>159</v>
      </c>
      <c r="B41" s="25" t="s">
        <v>52</v>
      </c>
      <c r="C41" s="15">
        <f t="shared" si="34"/>
        <v>64.78</v>
      </c>
      <c r="D41" s="15">
        <f t="shared" ref="D41:AI41" si="43">SUM(D42:D70)</f>
        <v>12.960000000000003</v>
      </c>
      <c r="E41" s="15">
        <f t="shared" si="43"/>
        <v>51.82</v>
      </c>
      <c r="F41" s="15">
        <f t="shared" si="43"/>
        <v>47.460000000000008</v>
      </c>
      <c r="G41" s="15">
        <f t="shared" si="43"/>
        <v>3.0072999999999999</v>
      </c>
      <c r="H41" s="15">
        <f t="shared" si="43"/>
        <v>0</v>
      </c>
      <c r="I41" s="15">
        <f t="shared" si="43"/>
        <v>3.0072999999999999</v>
      </c>
      <c r="J41" s="15">
        <f t="shared" si="43"/>
        <v>0</v>
      </c>
      <c r="K41" s="15">
        <f t="shared" si="43"/>
        <v>18.349999999999998</v>
      </c>
      <c r="L41" s="15">
        <f t="shared" si="43"/>
        <v>8.89</v>
      </c>
      <c r="M41" s="15">
        <f t="shared" si="43"/>
        <v>17.22</v>
      </c>
      <c r="N41" s="15">
        <f t="shared" si="43"/>
        <v>0</v>
      </c>
      <c r="O41" s="15">
        <f t="shared" si="43"/>
        <v>0</v>
      </c>
      <c r="P41" s="15">
        <f t="shared" si="43"/>
        <v>17.22</v>
      </c>
      <c r="Q41" s="15">
        <f t="shared" si="43"/>
        <v>0</v>
      </c>
      <c r="R41" s="15">
        <f t="shared" si="43"/>
        <v>0</v>
      </c>
      <c r="S41" s="15">
        <f t="shared" si="43"/>
        <v>0</v>
      </c>
      <c r="T41" s="15">
        <f t="shared" si="43"/>
        <v>0</v>
      </c>
      <c r="U41" s="15">
        <f t="shared" si="43"/>
        <v>2.25</v>
      </c>
      <c r="V41" s="15">
        <f t="shared" si="43"/>
        <v>0</v>
      </c>
      <c r="W41" s="15">
        <f t="shared" si="43"/>
        <v>0</v>
      </c>
      <c r="X41" s="15">
        <f t="shared" si="43"/>
        <v>0</v>
      </c>
      <c r="Y41" s="15">
        <f t="shared" si="43"/>
        <v>0</v>
      </c>
      <c r="Z41" s="15">
        <f t="shared" si="43"/>
        <v>0</v>
      </c>
      <c r="AA41" s="15">
        <f t="shared" si="43"/>
        <v>0</v>
      </c>
      <c r="AB41" s="15">
        <f t="shared" si="43"/>
        <v>0</v>
      </c>
      <c r="AC41" s="15">
        <f t="shared" si="43"/>
        <v>0</v>
      </c>
      <c r="AD41" s="15">
        <f t="shared" si="43"/>
        <v>0.14000000000000001</v>
      </c>
      <c r="AE41" s="15">
        <f t="shared" si="43"/>
        <v>0</v>
      </c>
      <c r="AF41" s="15">
        <f t="shared" si="43"/>
        <v>0.14000000000000001</v>
      </c>
      <c r="AG41" s="15">
        <f t="shared" si="43"/>
        <v>0</v>
      </c>
      <c r="AH41" s="15">
        <f t="shared" si="43"/>
        <v>0</v>
      </c>
      <c r="AI41" s="15">
        <f t="shared" si="43"/>
        <v>0</v>
      </c>
      <c r="AJ41" s="15">
        <f t="shared" ref="AJ41:BJ41" si="44">SUM(AJ42:AJ70)</f>
        <v>0</v>
      </c>
      <c r="AK41" s="15">
        <f t="shared" si="44"/>
        <v>0</v>
      </c>
      <c r="AL41" s="15">
        <f t="shared" si="44"/>
        <v>0</v>
      </c>
      <c r="AM41" s="15">
        <f t="shared" si="44"/>
        <v>0</v>
      </c>
      <c r="AN41" s="15">
        <f t="shared" si="44"/>
        <v>0</v>
      </c>
      <c r="AO41" s="15">
        <f t="shared" si="44"/>
        <v>0</v>
      </c>
      <c r="AP41" s="15">
        <f t="shared" si="44"/>
        <v>0</v>
      </c>
      <c r="AQ41" s="15">
        <f t="shared" si="44"/>
        <v>0</v>
      </c>
      <c r="AR41" s="15">
        <f t="shared" si="44"/>
        <v>0</v>
      </c>
      <c r="AS41" s="15">
        <f t="shared" si="44"/>
        <v>0</v>
      </c>
      <c r="AT41" s="15">
        <f t="shared" si="44"/>
        <v>0</v>
      </c>
      <c r="AU41" s="15">
        <f t="shared" si="44"/>
        <v>0</v>
      </c>
      <c r="AV41" s="15">
        <f t="shared" si="44"/>
        <v>0</v>
      </c>
      <c r="AW41" s="15">
        <f t="shared" si="44"/>
        <v>0</v>
      </c>
      <c r="AX41" s="15">
        <f t="shared" si="44"/>
        <v>1.6600000000000001</v>
      </c>
      <c r="AY41" s="15">
        <f t="shared" si="44"/>
        <v>0</v>
      </c>
      <c r="AZ41" s="15">
        <f t="shared" si="44"/>
        <v>0</v>
      </c>
      <c r="BA41" s="15">
        <f t="shared" si="44"/>
        <v>0</v>
      </c>
      <c r="BB41" s="15">
        <f t="shared" si="44"/>
        <v>0</v>
      </c>
      <c r="BC41" s="15">
        <f t="shared" si="44"/>
        <v>0</v>
      </c>
      <c r="BD41" s="15">
        <f t="shared" si="44"/>
        <v>0.45</v>
      </c>
      <c r="BE41" s="15">
        <f t="shared" si="44"/>
        <v>0</v>
      </c>
      <c r="BF41" s="15">
        <f t="shared" si="44"/>
        <v>0</v>
      </c>
      <c r="BG41" s="15">
        <f t="shared" si="44"/>
        <v>2.11</v>
      </c>
      <c r="BH41" s="15">
        <f t="shared" si="44"/>
        <v>0</v>
      </c>
      <c r="BI41" s="15">
        <f t="shared" si="44"/>
        <v>2.11</v>
      </c>
      <c r="BJ41" s="15">
        <f t="shared" si="44"/>
        <v>0</v>
      </c>
      <c r="BK41" s="9"/>
      <c r="BL41" s="9"/>
      <c r="BM41" s="87"/>
      <c r="BN41" s="16"/>
      <c r="BO41" s="86"/>
      <c r="BP41" s="39"/>
      <c r="BQ41" s="86"/>
      <c r="BR41" s="135"/>
      <c r="BS41" s="135"/>
      <c r="BT41" s="135"/>
      <c r="BU41" s="55"/>
      <c r="BV41" s="55"/>
      <c r="BW41" s="55"/>
      <c r="BX41" s="55"/>
      <c r="BY41" s="55"/>
      <c r="BZ41" s="55"/>
      <c r="CA41" s="55"/>
      <c r="CB41" s="55"/>
      <c r="CC41" s="55"/>
      <c r="CD41" s="55"/>
      <c r="CE41" s="55"/>
      <c r="CF41" s="55"/>
      <c r="CG41" s="55"/>
      <c r="CH41" s="55"/>
      <c r="CI41" s="55"/>
      <c r="CJ41" s="55"/>
      <c r="CK41" s="55"/>
      <c r="CL41" s="55"/>
      <c r="CM41" s="55"/>
      <c r="CN41" s="55"/>
      <c r="CO41" s="55"/>
      <c r="CP41" s="55"/>
      <c r="CQ41" s="55"/>
    </row>
    <row r="42" spans="1:101" s="81" customFormat="1" ht="168.75">
      <c r="A42" s="79">
        <v>1</v>
      </c>
      <c r="B42" s="202" t="s">
        <v>246</v>
      </c>
      <c r="C42" s="58">
        <f t="shared" si="34"/>
        <v>2.5</v>
      </c>
      <c r="D42" s="61">
        <v>0.5</v>
      </c>
      <c r="E42" s="1">
        <f t="shared" ref="E42:E46" si="45">F42+U42+BG42</f>
        <v>2</v>
      </c>
      <c r="F42" s="1">
        <f t="shared" ref="F42:F45" si="46">G42+K42+L42+M42+R42+S42+T42</f>
        <v>1.95</v>
      </c>
      <c r="G42" s="58">
        <f t="shared" si="37"/>
        <v>0</v>
      </c>
      <c r="H42" s="57"/>
      <c r="I42" s="57"/>
      <c r="J42" s="57"/>
      <c r="K42" s="57">
        <v>1.8</v>
      </c>
      <c r="L42" s="57">
        <v>0.15</v>
      </c>
      <c r="M42" s="58">
        <f t="shared" si="38"/>
        <v>0</v>
      </c>
      <c r="N42" s="57"/>
      <c r="O42" s="57"/>
      <c r="P42" s="57"/>
      <c r="Q42" s="57"/>
      <c r="R42" s="57"/>
      <c r="S42" s="57"/>
      <c r="T42" s="57"/>
      <c r="U42" s="58">
        <f t="shared" si="40"/>
        <v>0</v>
      </c>
      <c r="V42" s="57"/>
      <c r="W42" s="57"/>
      <c r="X42" s="57"/>
      <c r="Y42" s="57"/>
      <c r="Z42" s="57"/>
      <c r="AA42" s="57"/>
      <c r="AB42" s="57"/>
      <c r="AC42" s="57"/>
      <c r="AD42" s="58">
        <f>SUM(AE42:AT42)</f>
        <v>0</v>
      </c>
      <c r="AE42" s="57"/>
      <c r="AF42" s="57"/>
      <c r="AG42" s="57"/>
      <c r="AH42" s="57"/>
      <c r="AI42" s="57"/>
      <c r="AJ42" s="57"/>
      <c r="AK42" s="57"/>
      <c r="AL42" s="57"/>
      <c r="AM42" s="57"/>
      <c r="AN42" s="57"/>
      <c r="AO42" s="57"/>
      <c r="AP42" s="57"/>
      <c r="AQ42" s="57"/>
      <c r="AR42" s="57"/>
      <c r="AS42" s="57">
        <f>AT42+AU42</f>
        <v>0</v>
      </c>
      <c r="AT42" s="57"/>
      <c r="AU42" s="57"/>
      <c r="AV42" s="57"/>
      <c r="AW42" s="57"/>
      <c r="AX42" s="57"/>
      <c r="AY42" s="57"/>
      <c r="AZ42" s="57"/>
      <c r="BA42" s="57"/>
      <c r="BB42" s="57"/>
      <c r="BC42" s="57"/>
      <c r="BD42" s="57"/>
      <c r="BE42" s="57"/>
      <c r="BF42" s="57"/>
      <c r="BG42" s="1">
        <f t="shared" si="42"/>
        <v>0.05</v>
      </c>
      <c r="BH42" s="57"/>
      <c r="BI42" s="57">
        <v>0.05</v>
      </c>
      <c r="BJ42" s="57"/>
      <c r="BK42" s="61" t="s">
        <v>130</v>
      </c>
      <c r="BL42" s="79" t="s">
        <v>396</v>
      </c>
      <c r="BM42" s="79" t="s">
        <v>160</v>
      </c>
      <c r="BN42" s="79" t="s">
        <v>93</v>
      </c>
      <c r="BO42" s="128" t="s">
        <v>369</v>
      </c>
      <c r="BP42" s="164" t="s">
        <v>409</v>
      </c>
      <c r="BQ42" s="63" t="s">
        <v>558</v>
      </c>
      <c r="BR42" s="136"/>
      <c r="BS42" s="136"/>
      <c r="BT42" s="136"/>
      <c r="BU42" s="81" t="s">
        <v>559</v>
      </c>
    </row>
    <row r="43" spans="1:101" s="81" customFormat="1" ht="112.5">
      <c r="A43" s="79">
        <v>2</v>
      </c>
      <c r="B43" s="192" t="s">
        <v>293</v>
      </c>
      <c r="C43" s="58">
        <f t="shared" si="34"/>
        <v>24.7</v>
      </c>
      <c r="D43" s="57">
        <v>5.7</v>
      </c>
      <c r="E43" s="58">
        <f t="shared" si="45"/>
        <v>19</v>
      </c>
      <c r="F43" s="58">
        <f t="shared" si="46"/>
        <v>16.38</v>
      </c>
      <c r="G43" s="58">
        <f t="shared" si="37"/>
        <v>0</v>
      </c>
      <c r="H43" s="57"/>
      <c r="I43" s="57"/>
      <c r="J43" s="57"/>
      <c r="K43" s="57">
        <v>0.95</v>
      </c>
      <c r="L43" s="57">
        <v>1.76</v>
      </c>
      <c r="M43" s="58">
        <f t="shared" si="38"/>
        <v>13.67</v>
      </c>
      <c r="N43" s="57"/>
      <c r="O43" s="57"/>
      <c r="P43" s="57">
        <v>13.67</v>
      </c>
      <c r="Q43" s="57"/>
      <c r="R43" s="57"/>
      <c r="S43" s="57"/>
      <c r="T43" s="57"/>
      <c r="U43" s="58">
        <f t="shared" si="40"/>
        <v>1.55</v>
      </c>
      <c r="V43" s="57"/>
      <c r="W43" s="57"/>
      <c r="X43" s="57"/>
      <c r="Y43" s="57"/>
      <c r="Z43" s="57"/>
      <c r="AA43" s="57"/>
      <c r="AB43" s="57"/>
      <c r="AC43" s="57"/>
      <c r="AD43" s="58">
        <f>SUM(AE43:AT43)</f>
        <v>0.14000000000000001</v>
      </c>
      <c r="AE43" s="57"/>
      <c r="AF43" s="57">
        <v>0.14000000000000001</v>
      </c>
      <c r="AG43" s="57"/>
      <c r="AH43" s="57"/>
      <c r="AI43" s="57"/>
      <c r="AJ43" s="57"/>
      <c r="AK43" s="57"/>
      <c r="AL43" s="57"/>
      <c r="AM43" s="57"/>
      <c r="AN43" s="57"/>
      <c r="AO43" s="57"/>
      <c r="AP43" s="57"/>
      <c r="AQ43" s="57"/>
      <c r="AR43" s="57"/>
      <c r="AS43" s="57">
        <f>AT43+AU43</f>
        <v>0</v>
      </c>
      <c r="AT43" s="57"/>
      <c r="AU43" s="57"/>
      <c r="AV43" s="57"/>
      <c r="AW43" s="57"/>
      <c r="AX43" s="57">
        <v>1.36</v>
      </c>
      <c r="AY43" s="57"/>
      <c r="AZ43" s="57"/>
      <c r="BA43" s="57"/>
      <c r="BB43" s="57"/>
      <c r="BC43" s="57"/>
      <c r="BD43" s="57">
        <v>0.05</v>
      </c>
      <c r="BE43" s="57"/>
      <c r="BF43" s="57"/>
      <c r="BG43" s="58">
        <f t="shared" si="42"/>
        <v>1.07</v>
      </c>
      <c r="BH43" s="57"/>
      <c r="BI43" s="57">
        <v>1.07</v>
      </c>
      <c r="BJ43" s="57"/>
      <c r="BK43" s="61" t="s">
        <v>130</v>
      </c>
      <c r="BL43" s="78" t="s">
        <v>398</v>
      </c>
      <c r="BM43" s="79" t="s">
        <v>163</v>
      </c>
      <c r="BN43" s="79" t="s">
        <v>93</v>
      </c>
      <c r="BO43" s="90"/>
      <c r="BP43" s="94" t="s">
        <v>341</v>
      </c>
      <c r="BQ43" s="63" t="s">
        <v>557</v>
      </c>
      <c r="BR43" s="136"/>
      <c r="BS43" s="136"/>
      <c r="BT43" s="136"/>
    </row>
    <row r="44" spans="1:101" s="81" customFormat="1" ht="56.25">
      <c r="A44" s="797">
        <v>3</v>
      </c>
      <c r="B44" s="799" t="s">
        <v>494</v>
      </c>
      <c r="C44" s="58">
        <f t="shared" si="34"/>
        <v>2</v>
      </c>
      <c r="D44" s="61"/>
      <c r="E44" s="58">
        <f t="shared" si="45"/>
        <v>2</v>
      </c>
      <c r="F44" s="58">
        <f t="shared" si="46"/>
        <v>1.4</v>
      </c>
      <c r="G44" s="58">
        <f t="shared" si="37"/>
        <v>0</v>
      </c>
      <c r="H44" s="57"/>
      <c r="I44" s="57"/>
      <c r="J44" s="57"/>
      <c r="K44" s="57">
        <v>1</v>
      </c>
      <c r="L44" s="57">
        <v>0.4</v>
      </c>
      <c r="M44" s="58">
        <f t="shared" si="38"/>
        <v>0</v>
      </c>
      <c r="N44" s="57"/>
      <c r="O44" s="57"/>
      <c r="P44" s="57"/>
      <c r="Q44" s="57"/>
      <c r="R44" s="57"/>
      <c r="S44" s="57"/>
      <c r="T44" s="57"/>
      <c r="U44" s="58">
        <f t="shared" si="40"/>
        <v>0</v>
      </c>
      <c r="V44" s="57"/>
      <c r="W44" s="57"/>
      <c r="X44" s="57"/>
      <c r="Y44" s="57"/>
      <c r="Z44" s="57"/>
      <c r="AA44" s="57"/>
      <c r="AB44" s="57"/>
      <c r="AC44" s="57"/>
      <c r="AD44" s="58">
        <f>SUM(AE44:AT44)</f>
        <v>0</v>
      </c>
      <c r="AE44" s="57"/>
      <c r="AF44" s="57"/>
      <c r="AG44" s="57"/>
      <c r="AH44" s="57"/>
      <c r="AI44" s="57"/>
      <c r="AJ44" s="57"/>
      <c r="AK44" s="57"/>
      <c r="AL44" s="57"/>
      <c r="AM44" s="57"/>
      <c r="AN44" s="57"/>
      <c r="AO44" s="57"/>
      <c r="AP44" s="57"/>
      <c r="AQ44" s="57"/>
      <c r="AR44" s="57"/>
      <c r="AS44" s="57">
        <f>AT44+AU44</f>
        <v>0</v>
      </c>
      <c r="AT44" s="57"/>
      <c r="AU44" s="57"/>
      <c r="AV44" s="57"/>
      <c r="AW44" s="57"/>
      <c r="AX44" s="57"/>
      <c r="AY44" s="57"/>
      <c r="AZ44" s="57"/>
      <c r="BA44" s="57"/>
      <c r="BB44" s="57"/>
      <c r="BC44" s="57"/>
      <c r="BD44" s="57"/>
      <c r="BE44" s="57"/>
      <c r="BF44" s="57"/>
      <c r="BG44" s="58">
        <f t="shared" si="42"/>
        <v>0.6</v>
      </c>
      <c r="BH44" s="57"/>
      <c r="BI44" s="57">
        <v>0.6</v>
      </c>
      <c r="BJ44" s="57"/>
      <c r="BK44" s="61" t="s">
        <v>130</v>
      </c>
      <c r="BL44" s="78" t="s">
        <v>398</v>
      </c>
      <c r="BM44" s="79" t="s">
        <v>161</v>
      </c>
      <c r="BN44" s="79" t="s">
        <v>93</v>
      </c>
      <c r="BO44" s="90"/>
      <c r="BP44" s="790" t="s">
        <v>410</v>
      </c>
      <c r="BQ44" s="63" t="s">
        <v>557</v>
      </c>
      <c r="BR44" s="136"/>
      <c r="BS44" s="136"/>
      <c r="BT44" s="136"/>
      <c r="CM44" s="198"/>
    </row>
    <row r="45" spans="1:101" s="81" customFormat="1" ht="56.25">
      <c r="A45" s="797"/>
      <c r="B45" s="799"/>
      <c r="C45" s="58">
        <f t="shared" si="34"/>
        <v>2.2000000000000002</v>
      </c>
      <c r="D45" s="61"/>
      <c r="E45" s="58">
        <f t="shared" si="45"/>
        <v>2.2000000000000002</v>
      </c>
      <c r="F45" s="58">
        <f t="shared" si="46"/>
        <v>2.2000000000000002</v>
      </c>
      <c r="G45" s="58">
        <f t="shared" si="37"/>
        <v>0</v>
      </c>
      <c r="H45" s="57"/>
      <c r="I45" s="57"/>
      <c r="J45" s="57"/>
      <c r="K45" s="57">
        <v>1</v>
      </c>
      <c r="L45" s="57">
        <v>1.2</v>
      </c>
      <c r="M45" s="58">
        <f t="shared" si="38"/>
        <v>0</v>
      </c>
      <c r="N45" s="57"/>
      <c r="O45" s="57"/>
      <c r="P45" s="57"/>
      <c r="Q45" s="57"/>
      <c r="R45" s="57"/>
      <c r="S45" s="57"/>
      <c r="T45" s="57"/>
      <c r="U45" s="58">
        <f t="shared" si="40"/>
        <v>0</v>
      </c>
      <c r="V45" s="57"/>
      <c r="W45" s="57"/>
      <c r="X45" s="57"/>
      <c r="Y45" s="57"/>
      <c r="Z45" s="57"/>
      <c r="AA45" s="57"/>
      <c r="AB45" s="57"/>
      <c r="AC45" s="57"/>
      <c r="AD45" s="58">
        <f>SUM(AE45:AT45)</f>
        <v>0</v>
      </c>
      <c r="AE45" s="57"/>
      <c r="AF45" s="57"/>
      <c r="AG45" s="57"/>
      <c r="AH45" s="57"/>
      <c r="AI45" s="57"/>
      <c r="AJ45" s="57"/>
      <c r="AK45" s="57"/>
      <c r="AL45" s="57"/>
      <c r="AM45" s="57"/>
      <c r="AN45" s="57"/>
      <c r="AO45" s="57"/>
      <c r="AP45" s="57"/>
      <c r="AQ45" s="57"/>
      <c r="AR45" s="57"/>
      <c r="AS45" s="57">
        <f>AT45+AU45</f>
        <v>0</v>
      </c>
      <c r="AT45" s="57"/>
      <c r="AU45" s="57"/>
      <c r="AV45" s="57"/>
      <c r="AW45" s="57"/>
      <c r="AX45" s="57"/>
      <c r="AY45" s="57"/>
      <c r="AZ45" s="57"/>
      <c r="BA45" s="57"/>
      <c r="BB45" s="57"/>
      <c r="BC45" s="57"/>
      <c r="BD45" s="57"/>
      <c r="BE45" s="57"/>
      <c r="BF45" s="57"/>
      <c r="BG45" s="58">
        <f t="shared" si="42"/>
        <v>0</v>
      </c>
      <c r="BH45" s="57"/>
      <c r="BI45" s="57"/>
      <c r="BJ45" s="57"/>
      <c r="BK45" s="61" t="s">
        <v>130</v>
      </c>
      <c r="BL45" s="70" t="s">
        <v>399</v>
      </c>
      <c r="BM45" s="79" t="s">
        <v>162</v>
      </c>
      <c r="BN45" s="79" t="s">
        <v>93</v>
      </c>
      <c r="BO45" s="90"/>
      <c r="BP45" s="791"/>
      <c r="BQ45" s="63" t="s">
        <v>557</v>
      </c>
      <c r="BR45" s="136"/>
      <c r="BS45" s="136"/>
      <c r="BT45" s="136"/>
    </row>
    <row r="46" spans="1:101" s="81" customFormat="1" ht="168.75">
      <c r="A46" s="61">
        <v>4</v>
      </c>
      <c r="B46" s="298" t="s">
        <v>297</v>
      </c>
      <c r="C46" s="58">
        <f t="shared" si="34"/>
        <v>9.42</v>
      </c>
      <c r="D46" s="61"/>
      <c r="E46" s="58">
        <f t="shared" si="45"/>
        <v>9.42</v>
      </c>
      <c r="F46" s="58">
        <f>K46+L46+M46+R46+S46+T46</f>
        <v>9.18</v>
      </c>
      <c r="G46" s="58">
        <f t="shared" si="37"/>
        <v>7.3000000000000001E-3</v>
      </c>
      <c r="H46" s="57"/>
      <c r="I46" s="316">
        <v>7.3000000000000001E-3</v>
      </c>
      <c r="J46" s="57"/>
      <c r="K46" s="57">
        <v>5.6</v>
      </c>
      <c r="L46" s="57">
        <v>0.03</v>
      </c>
      <c r="M46" s="58">
        <f t="shared" si="38"/>
        <v>3.55</v>
      </c>
      <c r="N46" s="57"/>
      <c r="O46" s="57"/>
      <c r="P46" s="57">
        <v>3.55</v>
      </c>
      <c r="Q46" s="57"/>
      <c r="R46" s="57"/>
      <c r="S46" s="57"/>
      <c r="T46" s="57"/>
      <c r="U46" s="58">
        <f t="shared" si="40"/>
        <v>0</v>
      </c>
      <c r="V46" s="57"/>
      <c r="W46" s="57"/>
      <c r="X46" s="57"/>
      <c r="Y46" s="57"/>
      <c r="Z46" s="57"/>
      <c r="AA46" s="57"/>
      <c r="AB46" s="57"/>
      <c r="AC46" s="57"/>
      <c r="AD46" s="58"/>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8">
        <f t="shared" si="42"/>
        <v>0.24</v>
      </c>
      <c r="BH46" s="57"/>
      <c r="BI46" s="57">
        <v>0.24</v>
      </c>
      <c r="BJ46" s="57"/>
      <c r="BK46" s="61" t="s">
        <v>130</v>
      </c>
      <c r="BL46" s="79" t="s">
        <v>396</v>
      </c>
      <c r="BM46" s="79" t="s">
        <v>313</v>
      </c>
      <c r="BN46" s="79" t="s">
        <v>93</v>
      </c>
      <c r="BO46" s="90" t="s">
        <v>369</v>
      </c>
      <c r="BP46" s="271" t="s">
        <v>403</v>
      </c>
      <c r="BQ46" s="63" t="s">
        <v>558</v>
      </c>
      <c r="BR46" s="136"/>
      <c r="BS46" s="136"/>
      <c r="BT46" s="136"/>
    </row>
    <row r="47" spans="1:101" s="81" customFormat="1" ht="56.25">
      <c r="A47" s="61">
        <v>5</v>
      </c>
      <c r="B47" s="34" t="s">
        <v>383</v>
      </c>
      <c r="C47" s="58">
        <f t="shared" si="34"/>
        <v>1.2</v>
      </c>
      <c r="D47" s="61">
        <v>1.2</v>
      </c>
      <c r="E47" s="1"/>
      <c r="F47" s="1"/>
      <c r="G47" s="58">
        <f t="shared" si="37"/>
        <v>0</v>
      </c>
      <c r="H47" s="57"/>
      <c r="I47" s="57"/>
      <c r="J47" s="57"/>
      <c r="K47" s="35"/>
      <c r="L47" s="35"/>
      <c r="M47" s="58">
        <f t="shared" si="38"/>
        <v>0</v>
      </c>
      <c r="N47" s="57"/>
      <c r="O47" s="57"/>
      <c r="P47" s="35"/>
      <c r="Q47" s="57"/>
      <c r="R47" s="57"/>
      <c r="S47" s="57"/>
      <c r="T47" s="57"/>
      <c r="U47" s="58">
        <f t="shared" si="40"/>
        <v>0</v>
      </c>
      <c r="V47" s="57"/>
      <c r="W47" s="57"/>
      <c r="X47" s="57"/>
      <c r="Y47" s="57"/>
      <c r="Z47" s="57"/>
      <c r="AA47" s="57"/>
      <c r="AB47" s="57"/>
      <c r="AC47" s="57"/>
      <c r="AD47" s="58">
        <f>SUM(AE47:AT47)</f>
        <v>0</v>
      </c>
      <c r="AE47" s="35"/>
      <c r="AF47" s="35"/>
      <c r="AG47" s="57"/>
      <c r="AH47" s="57"/>
      <c r="AI47" s="57"/>
      <c r="AJ47" s="57"/>
      <c r="AK47" s="57"/>
      <c r="AL47" s="57"/>
      <c r="AM47" s="57"/>
      <c r="AN47" s="57"/>
      <c r="AO47" s="57"/>
      <c r="AP47" s="57"/>
      <c r="AQ47" s="57"/>
      <c r="AR47" s="57"/>
      <c r="AS47" s="57">
        <f>AT47+AU47</f>
        <v>0</v>
      </c>
      <c r="AT47" s="57"/>
      <c r="AU47" s="57"/>
      <c r="AV47" s="57"/>
      <c r="AW47" s="57"/>
      <c r="AX47" s="35"/>
      <c r="AY47" s="57"/>
      <c r="AZ47" s="57"/>
      <c r="BA47" s="57"/>
      <c r="BB47" s="57"/>
      <c r="BC47" s="57"/>
      <c r="BD47" s="57"/>
      <c r="BE47" s="57"/>
      <c r="BF47" s="57"/>
      <c r="BG47" s="1">
        <f t="shared" si="42"/>
        <v>0</v>
      </c>
      <c r="BH47" s="57"/>
      <c r="BI47" s="35"/>
      <c r="BJ47" s="57"/>
      <c r="BK47" s="61" t="s">
        <v>130</v>
      </c>
      <c r="BL47" s="79" t="s">
        <v>131</v>
      </c>
      <c r="BM47" s="79"/>
      <c r="BN47" s="79" t="s">
        <v>93</v>
      </c>
      <c r="BO47" s="128"/>
      <c r="BP47" s="79" t="s">
        <v>405</v>
      </c>
      <c r="BQ47" s="63" t="s">
        <v>557</v>
      </c>
      <c r="BR47" s="136"/>
      <c r="BS47" s="136"/>
      <c r="BT47" s="136"/>
    </row>
    <row r="48" spans="1:101" s="81" customFormat="1" ht="56.25">
      <c r="A48" s="61">
        <v>6</v>
      </c>
      <c r="B48" s="289" t="s">
        <v>514</v>
      </c>
      <c r="C48" s="58">
        <f t="shared" si="34"/>
        <v>0.26</v>
      </c>
      <c r="D48" s="63">
        <v>0.21</v>
      </c>
      <c r="E48" s="58">
        <f>F48+U48+BG48</f>
        <v>0.05</v>
      </c>
      <c r="F48" s="58">
        <f t="shared" ref="F48:F70" si="47">G48+K48+L48+M48+R48+S48+T48</f>
        <v>0.05</v>
      </c>
      <c r="G48" s="58">
        <f t="shared" si="37"/>
        <v>0</v>
      </c>
      <c r="H48" s="59"/>
      <c r="I48" s="58"/>
      <c r="J48" s="58"/>
      <c r="K48" s="59">
        <v>0.05</v>
      </c>
      <c r="L48" s="59"/>
      <c r="M48" s="58">
        <f t="shared" si="38"/>
        <v>0</v>
      </c>
      <c r="N48" s="59"/>
      <c r="O48" s="58"/>
      <c r="P48" s="59"/>
      <c r="Q48" s="58"/>
      <c r="R48" s="58"/>
      <c r="S48" s="58"/>
      <c r="T48" s="58"/>
      <c r="U48" s="58">
        <f t="shared" si="40"/>
        <v>0</v>
      </c>
      <c r="V48" s="58"/>
      <c r="W48" s="58"/>
      <c r="X48" s="58"/>
      <c r="Y48" s="58"/>
      <c r="Z48" s="58"/>
      <c r="AA48" s="58"/>
      <c r="AB48" s="58"/>
      <c r="AC48" s="58"/>
      <c r="AD48" s="58">
        <f t="shared" ref="AD48:AD58" si="48">SUM(AE48:AT48)</f>
        <v>0</v>
      </c>
      <c r="AE48" s="59"/>
      <c r="AF48" s="59"/>
      <c r="AG48" s="58"/>
      <c r="AH48" s="58"/>
      <c r="AI48" s="58"/>
      <c r="AJ48" s="58"/>
      <c r="AK48" s="58"/>
      <c r="AL48" s="58"/>
      <c r="AM48" s="58"/>
      <c r="AN48" s="58"/>
      <c r="AO48" s="58"/>
      <c r="AP48" s="58"/>
      <c r="AQ48" s="58"/>
      <c r="AR48" s="58"/>
      <c r="AS48" s="58">
        <v>0</v>
      </c>
      <c r="AT48" s="58"/>
      <c r="AU48" s="58"/>
      <c r="AV48" s="58"/>
      <c r="AW48" s="58"/>
      <c r="AX48" s="58"/>
      <c r="AY48" s="58"/>
      <c r="AZ48" s="58"/>
      <c r="BA48" s="58"/>
      <c r="BB48" s="58"/>
      <c r="BC48" s="58"/>
      <c r="BD48" s="59"/>
      <c r="BE48" s="58"/>
      <c r="BF48" s="58"/>
      <c r="BG48" s="58">
        <f t="shared" si="42"/>
        <v>0</v>
      </c>
      <c r="BH48" s="58"/>
      <c r="BI48" s="59">
        <v>0</v>
      </c>
      <c r="BJ48" s="58"/>
      <c r="BK48" s="61" t="s">
        <v>130</v>
      </c>
      <c r="BL48" s="78" t="s">
        <v>398</v>
      </c>
      <c r="BM48" s="270" t="s">
        <v>515</v>
      </c>
      <c r="BN48" s="61" t="s">
        <v>93</v>
      </c>
      <c r="BO48" s="90"/>
      <c r="BP48" s="79"/>
      <c r="BQ48" s="63" t="s">
        <v>503</v>
      </c>
      <c r="BR48" s="136" t="s">
        <v>504</v>
      </c>
    </row>
    <row r="49" spans="1:91" s="81" customFormat="1" ht="56.25">
      <c r="A49" s="61">
        <v>7</v>
      </c>
      <c r="B49" s="289" t="s">
        <v>516</v>
      </c>
      <c r="C49" s="58">
        <f t="shared" si="34"/>
        <v>0.4</v>
      </c>
      <c r="D49" s="63">
        <v>0.3</v>
      </c>
      <c r="E49" s="58">
        <f>F49+U49+BG49</f>
        <v>0.1</v>
      </c>
      <c r="F49" s="58">
        <f t="shared" si="47"/>
        <v>0.1</v>
      </c>
      <c r="G49" s="58">
        <f t="shared" si="37"/>
        <v>0</v>
      </c>
      <c r="H49" s="59"/>
      <c r="I49" s="58"/>
      <c r="J49" s="58"/>
      <c r="K49" s="59">
        <v>0.1</v>
      </c>
      <c r="L49" s="59"/>
      <c r="M49" s="58">
        <f t="shared" si="38"/>
        <v>0</v>
      </c>
      <c r="N49" s="59"/>
      <c r="O49" s="58"/>
      <c r="P49" s="59"/>
      <c r="Q49" s="58"/>
      <c r="R49" s="58"/>
      <c r="S49" s="58"/>
      <c r="T49" s="58"/>
      <c r="U49" s="58">
        <f t="shared" si="40"/>
        <v>0</v>
      </c>
      <c r="V49" s="58"/>
      <c r="W49" s="58"/>
      <c r="X49" s="58"/>
      <c r="Y49" s="58"/>
      <c r="Z49" s="58"/>
      <c r="AA49" s="58"/>
      <c r="AB49" s="58"/>
      <c r="AC49" s="58"/>
      <c r="AD49" s="58">
        <f t="shared" si="48"/>
        <v>0</v>
      </c>
      <c r="AE49" s="59"/>
      <c r="AF49" s="59"/>
      <c r="AG49" s="58"/>
      <c r="AH49" s="58"/>
      <c r="AI49" s="58"/>
      <c r="AJ49" s="58"/>
      <c r="AK49" s="58"/>
      <c r="AL49" s="58"/>
      <c r="AM49" s="58"/>
      <c r="AN49" s="58"/>
      <c r="AO49" s="58"/>
      <c r="AP49" s="58"/>
      <c r="AQ49" s="58"/>
      <c r="AR49" s="58"/>
      <c r="AS49" s="58">
        <v>0</v>
      </c>
      <c r="AT49" s="58"/>
      <c r="AU49" s="58"/>
      <c r="AV49" s="58"/>
      <c r="AW49" s="58"/>
      <c r="AX49" s="58"/>
      <c r="AY49" s="58"/>
      <c r="AZ49" s="58"/>
      <c r="BA49" s="58"/>
      <c r="BB49" s="58"/>
      <c r="BC49" s="58"/>
      <c r="BD49" s="59"/>
      <c r="BE49" s="58"/>
      <c r="BF49" s="58"/>
      <c r="BG49" s="58">
        <f t="shared" si="42"/>
        <v>0</v>
      </c>
      <c r="BH49" s="58"/>
      <c r="BI49" s="59">
        <v>0</v>
      </c>
      <c r="BJ49" s="58"/>
      <c r="BK49" s="61" t="s">
        <v>130</v>
      </c>
      <c r="BL49" s="78" t="s">
        <v>398</v>
      </c>
      <c r="BM49" s="270" t="s">
        <v>517</v>
      </c>
      <c r="BN49" s="270" t="s">
        <v>93</v>
      </c>
      <c r="BO49" s="285"/>
      <c r="BP49" s="271"/>
      <c r="BQ49" s="268" t="s">
        <v>503</v>
      </c>
      <c r="BR49" s="136" t="s">
        <v>504</v>
      </c>
    </row>
    <row r="50" spans="1:91" s="81" customFormat="1" ht="56.25">
      <c r="A50" s="61">
        <v>8</v>
      </c>
      <c r="B50" s="289" t="s">
        <v>518</v>
      </c>
      <c r="C50" s="58">
        <f t="shared" si="34"/>
        <v>1</v>
      </c>
      <c r="D50" s="63">
        <v>0.8</v>
      </c>
      <c r="E50" s="58">
        <f>F50+U50+BG50</f>
        <v>0.2</v>
      </c>
      <c r="F50" s="58">
        <f t="shared" si="47"/>
        <v>0.2</v>
      </c>
      <c r="G50" s="58">
        <f t="shared" si="37"/>
        <v>0</v>
      </c>
      <c r="H50" s="59"/>
      <c r="I50" s="58"/>
      <c r="J50" s="58"/>
      <c r="K50" s="59">
        <v>0.2</v>
      </c>
      <c r="L50" s="59"/>
      <c r="M50" s="58">
        <f t="shared" si="38"/>
        <v>0</v>
      </c>
      <c r="N50" s="59"/>
      <c r="O50" s="58"/>
      <c r="P50" s="59"/>
      <c r="Q50" s="58"/>
      <c r="R50" s="58"/>
      <c r="S50" s="58"/>
      <c r="T50" s="58"/>
      <c r="U50" s="58">
        <f t="shared" si="40"/>
        <v>0</v>
      </c>
      <c r="V50" s="58"/>
      <c r="W50" s="58"/>
      <c r="X50" s="58"/>
      <c r="Y50" s="58"/>
      <c r="Z50" s="58"/>
      <c r="AA50" s="58"/>
      <c r="AB50" s="58"/>
      <c r="AC50" s="58"/>
      <c r="AD50" s="58">
        <f t="shared" si="48"/>
        <v>0</v>
      </c>
      <c r="AE50" s="59"/>
      <c r="AF50" s="59"/>
      <c r="AG50" s="58"/>
      <c r="AH50" s="58"/>
      <c r="AI50" s="58"/>
      <c r="AJ50" s="58"/>
      <c r="AK50" s="58"/>
      <c r="AL50" s="58"/>
      <c r="AM50" s="58"/>
      <c r="AN50" s="58"/>
      <c r="AO50" s="58"/>
      <c r="AP50" s="58"/>
      <c r="AQ50" s="58"/>
      <c r="AR50" s="58"/>
      <c r="AS50" s="58">
        <v>0</v>
      </c>
      <c r="AT50" s="58"/>
      <c r="AU50" s="58"/>
      <c r="AV50" s="58"/>
      <c r="AW50" s="58"/>
      <c r="AX50" s="58"/>
      <c r="AY50" s="58"/>
      <c r="AZ50" s="58"/>
      <c r="BA50" s="58"/>
      <c r="BB50" s="58"/>
      <c r="BC50" s="58"/>
      <c r="BD50" s="59"/>
      <c r="BE50" s="58"/>
      <c r="BF50" s="58"/>
      <c r="BG50" s="58">
        <f t="shared" si="42"/>
        <v>0</v>
      </c>
      <c r="BH50" s="58"/>
      <c r="BI50" s="59">
        <v>0</v>
      </c>
      <c r="BJ50" s="58"/>
      <c r="BK50" s="61" t="s">
        <v>130</v>
      </c>
      <c r="BL50" s="78" t="s">
        <v>398</v>
      </c>
      <c r="BM50" s="61" t="s">
        <v>519</v>
      </c>
      <c r="BN50" s="61" t="s">
        <v>93</v>
      </c>
      <c r="BO50" s="90"/>
      <c r="BP50" s="79"/>
      <c r="BQ50" s="63" t="s">
        <v>503</v>
      </c>
      <c r="BR50" s="136" t="s">
        <v>504</v>
      </c>
    </row>
    <row r="51" spans="1:91" s="81" customFormat="1">
      <c r="A51" s="775">
        <v>9</v>
      </c>
      <c r="B51" s="829" t="s">
        <v>520</v>
      </c>
      <c r="C51" s="58">
        <f t="shared" si="34"/>
        <v>0.5</v>
      </c>
      <c r="D51" s="63"/>
      <c r="E51" s="58">
        <f t="shared" ref="E51:E55" si="49">F51+U51+BG51</f>
        <v>0.5</v>
      </c>
      <c r="F51" s="58">
        <f t="shared" si="47"/>
        <v>0.5</v>
      </c>
      <c r="G51" s="58">
        <f t="shared" si="37"/>
        <v>0</v>
      </c>
      <c r="H51" s="59"/>
      <c r="I51" s="58"/>
      <c r="J51" s="58"/>
      <c r="K51" s="59">
        <v>0.3</v>
      </c>
      <c r="L51" s="59">
        <v>0.2</v>
      </c>
      <c r="M51" s="58">
        <f t="shared" si="38"/>
        <v>0</v>
      </c>
      <c r="N51" s="59"/>
      <c r="O51" s="58"/>
      <c r="P51" s="59"/>
      <c r="Q51" s="58"/>
      <c r="R51" s="58"/>
      <c r="S51" s="58"/>
      <c r="T51" s="58"/>
      <c r="U51" s="58">
        <f t="shared" si="40"/>
        <v>0</v>
      </c>
      <c r="V51" s="58"/>
      <c r="W51" s="58"/>
      <c r="X51" s="58"/>
      <c r="Y51" s="58"/>
      <c r="Z51" s="58"/>
      <c r="AA51" s="58"/>
      <c r="AB51" s="58"/>
      <c r="AC51" s="58"/>
      <c r="AD51" s="58">
        <f t="shared" si="48"/>
        <v>0</v>
      </c>
      <c r="AE51" s="59"/>
      <c r="AF51" s="59"/>
      <c r="AG51" s="58"/>
      <c r="AH51" s="58"/>
      <c r="AI51" s="58"/>
      <c r="AJ51" s="58"/>
      <c r="AK51" s="58"/>
      <c r="AL51" s="58"/>
      <c r="AM51" s="58"/>
      <c r="AN51" s="58"/>
      <c r="AO51" s="58"/>
      <c r="AP51" s="58"/>
      <c r="AQ51" s="58"/>
      <c r="AR51" s="58"/>
      <c r="AS51" s="58">
        <v>0</v>
      </c>
      <c r="AT51" s="58"/>
      <c r="AU51" s="58"/>
      <c r="AV51" s="58"/>
      <c r="AW51" s="58"/>
      <c r="AX51" s="58"/>
      <c r="AY51" s="58"/>
      <c r="AZ51" s="58"/>
      <c r="BA51" s="58"/>
      <c r="BB51" s="58"/>
      <c r="BC51" s="58"/>
      <c r="BD51" s="59"/>
      <c r="BE51" s="58"/>
      <c r="BF51" s="58"/>
      <c r="BG51" s="58">
        <f t="shared" si="42"/>
        <v>0</v>
      </c>
      <c r="BH51" s="58"/>
      <c r="BI51" s="59">
        <v>0</v>
      </c>
      <c r="BJ51" s="58"/>
      <c r="BK51" s="61" t="s">
        <v>130</v>
      </c>
      <c r="BL51" s="78" t="s">
        <v>131</v>
      </c>
      <c r="BM51" s="61" t="s">
        <v>521</v>
      </c>
      <c r="BN51" s="61" t="s">
        <v>93</v>
      </c>
      <c r="BO51" s="90"/>
      <c r="BP51" s="797" t="s">
        <v>522</v>
      </c>
      <c r="BQ51" s="781" t="s">
        <v>503</v>
      </c>
      <c r="BR51" s="136" t="s">
        <v>504</v>
      </c>
    </row>
    <row r="52" spans="1:91" s="81" customFormat="1">
      <c r="A52" s="775"/>
      <c r="B52" s="829"/>
      <c r="C52" s="58">
        <f t="shared" si="34"/>
        <v>0.48</v>
      </c>
      <c r="D52" s="63"/>
      <c r="E52" s="58">
        <f t="shared" si="49"/>
        <v>0.48</v>
      </c>
      <c r="F52" s="58">
        <f t="shared" si="47"/>
        <v>0.48</v>
      </c>
      <c r="G52" s="58">
        <f t="shared" si="37"/>
        <v>0</v>
      </c>
      <c r="H52" s="59"/>
      <c r="I52" s="58"/>
      <c r="J52" s="58"/>
      <c r="K52" s="59">
        <v>0.13</v>
      </c>
      <c r="L52" s="59">
        <v>0.35</v>
      </c>
      <c r="M52" s="58">
        <f t="shared" si="38"/>
        <v>0</v>
      </c>
      <c r="N52" s="59"/>
      <c r="O52" s="58"/>
      <c r="P52" s="59"/>
      <c r="Q52" s="58"/>
      <c r="R52" s="58"/>
      <c r="S52" s="58"/>
      <c r="T52" s="58"/>
      <c r="U52" s="58">
        <f t="shared" si="40"/>
        <v>0</v>
      </c>
      <c r="V52" s="58"/>
      <c r="W52" s="58"/>
      <c r="X52" s="58"/>
      <c r="Y52" s="58"/>
      <c r="Z52" s="58"/>
      <c r="AA52" s="58"/>
      <c r="AB52" s="58"/>
      <c r="AC52" s="58"/>
      <c r="AD52" s="58">
        <f t="shared" si="48"/>
        <v>0</v>
      </c>
      <c r="AE52" s="59"/>
      <c r="AF52" s="59"/>
      <c r="AG52" s="58"/>
      <c r="AH52" s="58"/>
      <c r="AI52" s="58"/>
      <c r="AJ52" s="58"/>
      <c r="AK52" s="58"/>
      <c r="AL52" s="58"/>
      <c r="AM52" s="58"/>
      <c r="AN52" s="58"/>
      <c r="AO52" s="58"/>
      <c r="AP52" s="58"/>
      <c r="AQ52" s="58"/>
      <c r="AR52" s="58"/>
      <c r="AS52" s="58">
        <v>0</v>
      </c>
      <c r="AT52" s="58"/>
      <c r="AU52" s="58"/>
      <c r="AV52" s="58"/>
      <c r="AW52" s="58"/>
      <c r="AX52" s="58"/>
      <c r="AY52" s="58"/>
      <c r="AZ52" s="58"/>
      <c r="BA52" s="58"/>
      <c r="BB52" s="58"/>
      <c r="BC52" s="58"/>
      <c r="BD52" s="59"/>
      <c r="BE52" s="58"/>
      <c r="BF52" s="58"/>
      <c r="BG52" s="58">
        <f t="shared" si="42"/>
        <v>0</v>
      </c>
      <c r="BH52" s="58"/>
      <c r="BI52" s="59">
        <v>0</v>
      </c>
      <c r="BJ52" s="58"/>
      <c r="BK52" s="61" t="s">
        <v>130</v>
      </c>
      <c r="BL52" s="70" t="s">
        <v>399</v>
      </c>
      <c r="BM52" s="270" t="s">
        <v>523</v>
      </c>
      <c r="BN52" s="61" t="s">
        <v>93</v>
      </c>
      <c r="BO52" s="285"/>
      <c r="BP52" s="797"/>
      <c r="BQ52" s="781"/>
      <c r="BR52" s="136" t="s">
        <v>504</v>
      </c>
    </row>
    <row r="53" spans="1:91" s="165" customFormat="1">
      <c r="A53" s="775"/>
      <c r="B53" s="829"/>
      <c r="C53" s="62">
        <f t="shared" si="34"/>
        <v>2.8</v>
      </c>
      <c r="D53" s="61"/>
      <c r="E53" s="58">
        <f t="shared" si="49"/>
        <v>2.8</v>
      </c>
      <c r="F53" s="58">
        <f t="shared" si="47"/>
        <v>2.8</v>
      </c>
      <c r="G53" s="58">
        <f t="shared" si="37"/>
        <v>0</v>
      </c>
      <c r="H53" s="57"/>
      <c r="I53" s="57"/>
      <c r="J53" s="57"/>
      <c r="K53" s="58">
        <v>1.5</v>
      </c>
      <c r="L53" s="58">
        <v>1.3</v>
      </c>
      <c r="M53" s="58">
        <f t="shared" si="38"/>
        <v>0</v>
      </c>
      <c r="N53" s="57"/>
      <c r="O53" s="57"/>
      <c r="P53" s="57"/>
      <c r="Q53" s="57"/>
      <c r="R53" s="57"/>
      <c r="S53" s="57"/>
      <c r="T53" s="57"/>
      <c r="U53" s="58">
        <f t="shared" si="40"/>
        <v>0</v>
      </c>
      <c r="V53" s="57"/>
      <c r="W53" s="57"/>
      <c r="X53" s="57"/>
      <c r="Y53" s="57"/>
      <c r="Z53" s="57"/>
      <c r="AA53" s="57"/>
      <c r="AB53" s="57"/>
      <c r="AC53" s="57"/>
      <c r="AD53" s="58">
        <f t="shared" si="48"/>
        <v>0</v>
      </c>
      <c r="AE53" s="57"/>
      <c r="AF53" s="57"/>
      <c r="AG53" s="57"/>
      <c r="AH53" s="57"/>
      <c r="AI53" s="57"/>
      <c r="AJ53" s="57"/>
      <c r="AK53" s="57"/>
      <c r="AL53" s="57"/>
      <c r="AM53" s="57"/>
      <c r="AN53" s="57"/>
      <c r="AO53" s="57"/>
      <c r="AP53" s="57"/>
      <c r="AQ53" s="57"/>
      <c r="AR53" s="57"/>
      <c r="AS53" s="57">
        <f t="shared" ref="AS53" si="50">AT53+AU53</f>
        <v>0</v>
      </c>
      <c r="AT53" s="57"/>
      <c r="AU53" s="57"/>
      <c r="AV53" s="57"/>
      <c r="AW53" s="57"/>
      <c r="AX53" s="57"/>
      <c r="AY53" s="57"/>
      <c r="AZ53" s="57"/>
      <c r="BA53" s="57"/>
      <c r="BB53" s="57"/>
      <c r="BC53" s="57"/>
      <c r="BD53" s="57"/>
      <c r="BE53" s="57"/>
      <c r="BF53" s="57"/>
      <c r="BG53" s="58">
        <f t="shared" si="42"/>
        <v>0</v>
      </c>
      <c r="BH53" s="57"/>
      <c r="BI53" s="57"/>
      <c r="BJ53" s="57"/>
      <c r="BK53" s="61" t="s">
        <v>130</v>
      </c>
      <c r="BL53" s="58" t="s">
        <v>396</v>
      </c>
      <c r="BM53" s="79" t="s">
        <v>524</v>
      </c>
      <c r="BN53" s="79" t="s">
        <v>93</v>
      </c>
      <c r="BO53" s="79"/>
      <c r="BP53" s="797"/>
      <c r="BQ53" s="781"/>
      <c r="BR53" s="136" t="s">
        <v>504</v>
      </c>
      <c r="BS53" s="55"/>
      <c r="BT53" s="55"/>
    </row>
    <row r="54" spans="1:91" s="81" customFormat="1" ht="37.5">
      <c r="A54" s="61">
        <v>10</v>
      </c>
      <c r="B54" s="289" t="s">
        <v>525</v>
      </c>
      <c r="C54" s="58">
        <f t="shared" si="34"/>
        <v>0.2</v>
      </c>
      <c r="D54" s="63"/>
      <c r="E54" s="58">
        <f t="shared" si="49"/>
        <v>0.2</v>
      </c>
      <c r="F54" s="58">
        <f t="shared" si="47"/>
        <v>0.2</v>
      </c>
      <c r="G54" s="58">
        <f t="shared" si="37"/>
        <v>0</v>
      </c>
      <c r="H54" s="59"/>
      <c r="I54" s="58"/>
      <c r="J54" s="58"/>
      <c r="K54" s="59">
        <v>0</v>
      </c>
      <c r="L54" s="59">
        <v>0.2</v>
      </c>
      <c r="M54" s="58">
        <f t="shared" si="38"/>
        <v>0</v>
      </c>
      <c r="N54" s="59"/>
      <c r="O54" s="58"/>
      <c r="P54" s="59"/>
      <c r="Q54" s="58"/>
      <c r="R54" s="58"/>
      <c r="S54" s="58"/>
      <c r="T54" s="58"/>
      <c r="U54" s="58">
        <f t="shared" si="40"/>
        <v>0</v>
      </c>
      <c r="V54" s="58"/>
      <c r="W54" s="58"/>
      <c r="X54" s="58"/>
      <c r="Y54" s="58"/>
      <c r="Z54" s="58"/>
      <c r="AA54" s="58"/>
      <c r="AB54" s="58"/>
      <c r="AC54" s="58"/>
      <c r="AD54" s="58">
        <f t="shared" si="48"/>
        <v>0</v>
      </c>
      <c r="AE54" s="59"/>
      <c r="AF54" s="59"/>
      <c r="AG54" s="58"/>
      <c r="AH54" s="58"/>
      <c r="AI54" s="58"/>
      <c r="AJ54" s="58"/>
      <c r="AK54" s="58"/>
      <c r="AL54" s="58"/>
      <c r="AM54" s="58"/>
      <c r="AN54" s="58"/>
      <c r="AO54" s="58"/>
      <c r="AP54" s="58"/>
      <c r="AQ54" s="58"/>
      <c r="AR54" s="58"/>
      <c r="AS54" s="58">
        <v>0</v>
      </c>
      <c r="AT54" s="58"/>
      <c r="AU54" s="58"/>
      <c r="AV54" s="58"/>
      <c r="AW54" s="58"/>
      <c r="AX54" s="58"/>
      <c r="AY54" s="58"/>
      <c r="AZ54" s="58"/>
      <c r="BA54" s="58"/>
      <c r="BB54" s="58"/>
      <c r="BC54" s="58"/>
      <c r="BD54" s="59"/>
      <c r="BE54" s="58"/>
      <c r="BF54" s="58"/>
      <c r="BG54" s="58">
        <f t="shared" si="42"/>
        <v>0</v>
      </c>
      <c r="BH54" s="58"/>
      <c r="BI54" s="59">
        <v>0</v>
      </c>
      <c r="BJ54" s="58"/>
      <c r="BK54" s="61" t="s">
        <v>130</v>
      </c>
      <c r="BL54" s="70" t="s">
        <v>399</v>
      </c>
      <c r="BM54" s="270" t="s">
        <v>526</v>
      </c>
      <c r="BN54" s="270" t="s">
        <v>93</v>
      </c>
      <c r="BO54" s="285"/>
      <c r="BP54" s="271"/>
      <c r="BQ54" s="268" t="s">
        <v>503</v>
      </c>
      <c r="BR54" s="136" t="s">
        <v>504</v>
      </c>
    </row>
    <row r="55" spans="1:91" s="81" customFormat="1">
      <c r="A55" s="61">
        <v>11</v>
      </c>
      <c r="B55" s="289" t="s">
        <v>529</v>
      </c>
      <c r="C55" s="58">
        <f t="shared" si="34"/>
        <v>0.8</v>
      </c>
      <c r="D55" s="63">
        <v>0.8</v>
      </c>
      <c r="E55" s="58">
        <f t="shared" si="49"/>
        <v>0</v>
      </c>
      <c r="F55" s="58">
        <f t="shared" si="47"/>
        <v>0</v>
      </c>
      <c r="G55" s="58">
        <f t="shared" si="37"/>
        <v>0</v>
      </c>
      <c r="H55" s="59"/>
      <c r="I55" s="58"/>
      <c r="J55" s="58"/>
      <c r="K55" s="59">
        <v>0</v>
      </c>
      <c r="L55" s="59"/>
      <c r="M55" s="58">
        <f t="shared" si="38"/>
        <v>0</v>
      </c>
      <c r="N55" s="59"/>
      <c r="O55" s="58"/>
      <c r="P55" s="59"/>
      <c r="Q55" s="58"/>
      <c r="R55" s="58"/>
      <c r="S55" s="58"/>
      <c r="T55" s="58"/>
      <c r="U55" s="58">
        <f t="shared" si="40"/>
        <v>0</v>
      </c>
      <c r="V55" s="58"/>
      <c r="W55" s="58"/>
      <c r="X55" s="58"/>
      <c r="Y55" s="58"/>
      <c r="Z55" s="58"/>
      <c r="AA55" s="58"/>
      <c r="AB55" s="58"/>
      <c r="AC55" s="58"/>
      <c r="AD55" s="58">
        <f t="shared" si="48"/>
        <v>0</v>
      </c>
      <c r="AE55" s="59"/>
      <c r="AF55" s="59"/>
      <c r="AG55" s="58"/>
      <c r="AH55" s="58"/>
      <c r="AI55" s="58"/>
      <c r="AJ55" s="58"/>
      <c r="AK55" s="58"/>
      <c r="AL55" s="58"/>
      <c r="AM55" s="58"/>
      <c r="AN55" s="58"/>
      <c r="AO55" s="58"/>
      <c r="AP55" s="58"/>
      <c r="AQ55" s="58"/>
      <c r="AR55" s="58"/>
      <c r="AS55" s="58">
        <v>0</v>
      </c>
      <c r="AT55" s="58"/>
      <c r="AU55" s="58"/>
      <c r="AV55" s="58"/>
      <c r="AW55" s="58"/>
      <c r="AX55" s="58"/>
      <c r="AY55" s="58"/>
      <c r="AZ55" s="58"/>
      <c r="BA55" s="58"/>
      <c r="BB55" s="58"/>
      <c r="BC55" s="58"/>
      <c r="BD55" s="59"/>
      <c r="BE55" s="58"/>
      <c r="BF55" s="58"/>
      <c r="BG55" s="58">
        <f t="shared" si="42"/>
        <v>0</v>
      </c>
      <c r="BH55" s="58"/>
      <c r="BI55" s="59">
        <v>0</v>
      </c>
      <c r="BJ55" s="58"/>
      <c r="BK55" s="61" t="s">
        <v>130</v>
      </c>
      <c r="BL55" s="70" t="s">
        <v>399</v>
      </c>
      <c r="BM55" s="61"/>
      <c r="BN55" s="61" t="s">
        <v>93</v>
      </c>
      <c r="BO55" s="90"/>
      <c r="BP55" s="79"/>
      <c r="BQ55" s="63" t="s">
        <v>503</v>
      </c>
      <c r="BR55" s="136" t="s">
        <v>504</v>
      </c>
    </row>
    <row r="56" spans="1:91" s="81" customFormat="1">
      <c r="A56" s="61">
        <f t="shared" ref="A56:A70" si="51">A55+1</f>
        <v>12</v>
      </c>
      <c r="B56" s="289" t="s">
        <v>530</v>
      </c>
      <c r="C56" s="58">
        <f t="shared" si="34"/>
        <v>0.66</v>
      </c>
      <c r="D56" s="63"/>
      <c r="E56" s="58">
        <f>F56+U56+BG56</f>
        <v>0.66</v>
      </c>
      <c r="F56" s="58">
        <f t="shared" si="47"/>
        <v>0.66</v>
      </c>
      <c r="G56" s="58">
        <f t="shared" si="37"/>
        <v>0</v>
      </c>
      <c r="H56" s="59"/>
      <c r="I56" s="58"/>
      <c r="J56" s="58"/>
      <c r="K56" s="59">
        <v>0.66</v>
      </c>
      <c r="L56" s="59"/>
      <c r="M56" s="58">
        <f t="shared" si="38"/>
        <v>0</v>
      </c>
      <c r="N56" s="59"/>
      <c r="O56" s="58"/>
      <c r="P56" s="59"/>
      <c r="Q56" s="58"/>
      <c r="R56" s="58"/>
      <c r="S56" s="58"/>
      <c r="T56" s="58"/>
      <c r="U56" s="58">
        <f t="shared" si="40"/>
        <v>0</v>
      </c>
      <c r="V56" s="58"/>
      <c r="W56" s="58"/>
      <c r="X56" s="58"/>
      <c r="Y56" s="58"/>
      <c r="Z56" s="58"/>
      <c r="AA56" s="58"/>
      <c r="AB56" s="58"/>
      <c r="AC56" s="58"/>
      <c r="AD56" s="58">
        <f t="shared" si="48"/>
        <v>0</v>
      </c>
      <c r="AE56" s="59"/>
      <c r="AF56" s="59"/>
      <c r="AG56" s="58"/>
      <c r="AH56" s="58"/>
      <c r="AI56" s="58"/>
      <c r="AJ56" s="58"/>
      <c r="AK56" s="58"/>
      <c r="AL56" s="58"/>
      <c r="AM56" s="58"/>
      <c r="AN56" s="58"/>
      <c r="AO56" s="58"/>
      <c r="AP56" s="58"/>
      <c r="AQ56" s="58"/>
      <c r="AR56" s="58"/>
      <c r="AS56" s="58">
        <v>0</v>
      </c>
      <c r="AT56" s="58"/>
      <c r="AU56" s="58"/>
      <c r="AV56" s="58"/>
      <c r="AW56" s="58"/>
      <c r="AX56" s="58"/>
      <c r="AY56" s="58"/>
      <c r="AZ56" s="58"/>
      <c r="BA56" s="58"/>
      <c r="BB56" s="58"/>
      <c r="BC56" s="58"/>
      <c r="BD56" s="59"/>
      <c r="BE56" s="58"/>
      <c r="BF56" s="58"/>
      <c r="BG56" s="58">
        <f t="shared" si="42"/>
        <v>0</v>
      </c>
      <c r="BH56" s="58"/>
      <c r="BI56" s="59">
        <v>0</v>
      </c>
      <c r="BJ56" s="58"/>
      <c r="BK56" s="61" t="s">
        <v>130</v>
      </c>
      <c r="BL56" s="70" t="s">
        <v>399</v>
      </c>
      <c r="BM56" s="61" t="s">
        <v>531</v>
      </c>
      <c r="BN56" s="61" t="s">
        <v>93</v>
      </c>
      <c r="BO56" s="90"/>
      <c r="BP56" s="79"/>
      <c r="BQ56" s="63" t="s">
        <v>503</v>
      </c>
      <c r="BR56" s="136" t="s">
        <v>504</v>
      </c>
      <c r="BU56" s="81" t="s">
        <v>559</v>
      </c>
    </row>
    <row r="57" spans="1:91" s="81" customFormat="1">
      <c r="A57" s="61">
        <f t="shared" si="51"/>
        <v>13</v>
      </c>
      <c r="B57" s="289" t="s">
        <v>532</v>
      </c>
      <c r="C57" s="58">
        <f t="shared" si="34"/>
        <v>0.7</v>
      </c>
      <c r="D57" s="63">
        <v>0.6</v>
      </c>
      <c r="E57" s="58">
        <f t="shared" ref="E57:E70" si="52">F57+U57+BG57</f>
        <v>0.1</v>
      </c>
      <c r="F57" s="58">
        <f t="shared" si="47"/>
        <v>0.1</v>
      </c>
      <c r="G57" s="58">
        <f t="shared" si="37"/>
        <v>0</v>
      </c>
      <c r="H57" s="59"/>
      <c r="I57" s="58"/>
      <c r="J57" s="58"/>
      <c r="K57" s="59">
        <v>0.1</v>
      </c>
      <c r="L57" s="59"/>
      <c r="M57" s="58">
        <f t="shared" si="38"/>
        <v>0</v>
      </c>
      <c r="N57" s="59"/>
      <c r="O57" s="58"/>
      <c r="P57" s="59"/>
      <c r="Q57" s="58"/>
      <c r="R57" s="58"/>
      <c r="S57" s="58"/>
      <c r="T57" s="58"/>
      <c r="U57" s="58">
        <f t="shared" si="40"/>
        <v>0</v>
      </c>
      <c r="V57" s="58"/>
      <c r="W57" s="58"/>
      <c r="X57" s="58"/>
      <c r="Y57" s="58"/>
      <c r="Z57" s="58"/>
      <c r="AA57" s="58"/>
      <c r="AB57" s="58"/>
      <c r="AC57" s="58"/>
      <c r="AD57" s="58">
        <f t="shared" si="48"/>
        <v>0</v>
      </c>
      <c r="AE57" s="59"/>
      <c r="AF57" s="59"/>
      <c r="AG57" s="58"/>
      <c r="AH57" s="58"/>
      <c r="AI57" s="58"/>
      <c r="AJ57" s="58"/>
      <c r="AK57" s="58"/>
      <c r="AL57" s="58"/>
      <c r="AM57" s="58"/>
      <c r="AN57" s="58"/>
      <c r="AO57" s="58"/>
      <c r="AP57" s="58"/>
      <c r="AQ57" s="58"/>
      <c r="AR57" s="58"/>
      <c r="AS57" s="58">
        <v>0</v>
      </c>
      <c r="AT57" s="58"/>
      <c r="AU57" s="58"/>
      <c r="AV57" s="58"/>
      <c r="AW57" s="58"/>
      <c r="AX57" s="58"/>
      <c r="AY57" s="58"/>
      <c r="AZ57" s="58"/>
      <c r="BA57" s="58"/>
      <c r="BB57" s="58"/>
      <c r="BC57" s="58"/>
      <c r="BD57" s="59"/>
      <c r="BE57" s="58"/>
      <c r="BF57" s="58"/>
      <c r="BG57" s="58">
        <f t="shared" si="42"/>
        <v>0</v>
      </c>
      <c r="BH57" s="58"/>
      <c r="BI57" s="59">
        <v>0</v>
      </c>
      <c r="BJ57" s="58"/>
      <c r="BK57" s="61" t="s">
        <v>130</v>
      </c>
      <c r="BL57" s="70" t="s">
        <v>399</v>
      </c>
      <c r="BM57" s="61"/>
      <c r="BN57" s="61" t="s">
        <v>93</v>
      </c>
      <c r="BO57" s="90"/>
      <c r="BP57" s="79"/>
      <c r="BQ57" s="63" t="s">
        <v>503</v>
      </c>
      <c r="BR57" s="136" t="s">
        <v>504</v>
      </c>
    </row>
    <row r="58" spans="1:91" s="81" customFormat="1">
      <c r="A58" s="61">
        <v>14</v>
      </c>
      <c r="B58" s="289" t="s">
        <v>535</v>
      </c>
      <c r="C58" s="58">
        <f t="shared" si="34"/>
        <v>0.06</v>
      </c>
      <c r="D58" s="63"/>
      <c r="E58" s="58">
        <f t="shared" si="52"/>
        <v>0.06</v>
      </c>
      <c r="F58" s="58">
        <f t="shared" si="47"/>
        <v>0.06</v>
      </c>
      <c r="G58" s="58">
        <f t="shared" si="37"/>
        <v>0</v>
      </c>
      <c r="H58" s="59"/>
      <c r="I58" s="58"/>
      <c r="J58" s="58"/>
      <c r="K58" s="59">
        <v>0.06</v>
      </c>
      <c r="L58" s="59"/>
      <c r="M58" s="58">
        <f t="shared" si="38"/>
        <v>0</v>
      </c>
      <c r="N58" s="59"/>
      <c r="O58" s="58"/>
      <c r="P58" s="59"/>
      <c r="Q58" s="58"/>
      <c r="R58" s="58"/>
      <c r="S58" s="58"/>
      <c r="T58" s="58"/>
      <c r="U58" s="58">
        <f t="shared" si="40"/>
        <v>0</v>
      </c>
      <c r="V58" s="58"/>
      <c r="W58" s="58"/>
      <c r="X58" s="58"/>
      <c r="Y58" s="58"/>
      <c r="Z58" s="58"/>
      <c r="AA58" s="58"/>
      <c r="AB58" s="58"/>
      <c r="AC58" s="58"/>
      <c r="AD58" s="58">
        <f t="shared" si="48"/>
        <v>0</v>
      </c>
      <c r="AE58" s="59"/>
      <c r="AF58" s="59"/>
      <c r="AG58" s="58"/>
      <c r="AH58" s="58"/>
      <c r="AI58" s="58"/>
      <c r="AJ58" s="58"/>
      <c r="AK58" s="58"/>
      <c r="AL58" s="58"/>
      <c r="AM58" s="58"/>
      <c r="AN58" s="58"/>
      <c r="AO58" s="58"/>
      <c r="AP58" s="58"/>
      <c r="AQ58" s="58"/>
      <c r="AR58" s="58"/>
      <c r="AS58" s="58">
        <v>0</v>
      </c>
      <c r="AT58" s="58"/>
      <c r="AU58" s="58"/>
      <c r="AV58" s="58"/>
      <c r="AW58" s="58"/>
      <c r="AX58" s="58"/>
      <c r="AY58" s="58"/>
      <c r="AZ58" s="58"/>
      <c r="BA58" s="58"/>
      <c r="BB58" s="58"/>
      <c r="BC58" s="58"/>
      <c r="BD58" s="59"/>
      <c r="BE58" s="58"/>
      <c r="BF58" s="58"/>
      <c r="BG58" s="58">
        <f t="shared" si="42"/>
        <v>0</v>
      </c>
      <c r="BH58" s="58"/>
      <c r="BI58" s="59">
        <v>0</v>
      </c>
      <c r="BJ58" s="58"/>
      <c r="BK58" s="61" t="s">
        <v>130</v>
      </c>
      <c r="BL58" s="70" t="s">
        <v>399</v>
      </c>
      <c r="BM58" s="61"/>
      <c r="BN58" s="61" t="s">
        <v>93</v>
      </c>
      <c r="BO58" s="90"/>
      <c r="BP58" s="79"/>
      <c r="BQ58" s="63" t="s">
        <v>503</v>
      </c>
      <c r="BR58" s="136" t="s">
        <v>504</v>
      </c>
    </row>
    <row r="59" spans="1:91" s="81" customFormat="1" ht="75">
      <c r="A59" s="61">
        <f t="shared" si="51"/>
        <v>15</v>
      </c>
      <c r="B59" s="202" t="s">
        <v>536</v>
      </c>
      <c r="C59" s="58">
        <f t="shared" si="34"/>
        <v>0.55000000000000004</v>
      </c>
      <c r="D59" s="61">
        <v>0.3</v>
      </c>
      <c r="E59" s="1">
        <f t="shared" si="52"/>
        <v>0.25</v>
      </c>
      <c r="F59" s="1">
        <f t="shared" si="47"/>
        <v>0.2</v>
      </c>
      <c r="G59" s="58">
        <f t="shared" si="37"/>
        <v>0</v>
      </c>
      <c r="H59" s="57"/>
      <c r="I59" s="57"/>
      <c r="J59" s="57"/>
      <c r="K59" s="57">
        <v>0.1</v>
      </c>
      <c r="L59" s="57">
        <v>0.1</v>
      </c>
      <c r="M59" s="58">
        <f t="shared" si="38"/>
        <v>0</v>
      </c>
      <c r="N59" s="57"/>
      <c r="O59" s="57"/>
      <c r="P59" s="57"/>
      <c r="Q59" s="57"/>
      <c r="R59" s="57"/>
      <c r="S59" s="57"/>
      <c r="T59" s="57"/>
      <c r="U59" s="58">
        <f t="shared" si="40"/>
        <v>0</v>
      </c>
      <c r="V59" s="57"/>
      <c r="W59" s="57"/>
      <c r="X59" s="57"/>
      <c r="Y59" s="57"/>
      <c r="Z59" s="57"/>
      <c r="AA59" s="57"/>
      <c r="AB59" s="57"/>
      <c r="AC59" s="57"/>
      <c r="AD59" s="58">
        <f>SUM(AE59:AT59)</f>
        <v>0</v>
      </c>
      <c r="AE59" s="57"/>
      <c r="AF59" s="57"/>
      <c r="AG59" s="57"/>
      <c r="AH59" s="57"/>
      <c r="AI59" s="57"/>
      <c r="AJ59" s="57"/>
      <c r="AK59" s="57"/>
      <c r="AL59" s="57"/>
      <c r="AM59" s="57"/>
      <c r="AN59" s="57"/>
      <c r="AO59" s="57"/>
      <c r="AP59" s="57"/>
      <c r="AQ59" s="57"/>
      <c r="AR59" s="57"/>
      <c r="AS59" s="57">
        <f>AT59+AU59</f>
        <v>0</v>
      </c>
      <c r="AT59" s="57"/>
      <c r="AU59" s="57"/>
      <c r="AV59" s="57"/>
      <c r="AW59" s="57"/>
      <c r="AX59" s="57"/>
      <c r="AY59" s="57"/>
      <c r="AZ59" s="57"/>
      <c r="BA59" s="57"/>
      <c r="BB59" s="57"/>
      <c r="BC59" s="57"/>
      <c r="BD59" s="57"/>
      <c r="BE59" s="57"/>
      <c r="BF59" s="57"/>
      <c r="BG59" s="1">
        <f t="shared" si="42"/>
        <v>0.05</v>
      </c>
      <c r="BH59" s="57"/>
      <c r="BI59" s="57">
        <v>0.05</v>
      </c>
      <c r="BJ59" s="57"/>
      <c r="BK59" s="61" t="s">
        <v>130</v>
      </c>
      <c r="BL59" s="79" t="s">
        <v>396</v>
      </c>
      <c r="BM59" s="79"/>
      <c r="BN59" s="79" t="s">
        <v>93</v>
      </c>
      <c r="BO59" s="128"/>
      <c r="BP59" s="164" t="s">
        <v>537</v>
      </c>
      <c r="BQ59" s="63" t="s">
        <v>503</v>
      </c>
      <c r="BR59" s="136" t="s">
        <v>504</v>
      </c>
    </row>
    <row r="60" spans="1:91" s="81" customFormat="1" ht="75">
      <c r="A60" s="61">
        <f t="shared" si="51"/>
        <v>16</v>
      </c>
      <c r="B60" s="202" t="s">
        <v>538</v>
      </c>
      <c r="C60" s="58">
        <f t="shared" si="34"/>
        <v>0.45</v>
      </c>
      <c r="D60" s="61">
        <v>0.2</v>
      </c>
      <c r="E60" s="1">
        <f t="shared" si="52"/>
        <v>0.25</v>
      </c>
      <c r="F60" s="1">
        <f t="shared" si="47"/>
        <v>0.2</v>
      </c>
      <c r="G60" s="58">
        <f t="shared" si="37"/>
        <v>0</v>
      </c>
      <c r="H60" s="57"/>
      <c r="I60" s="57"/>
      <c r="J60" s="57"/>
      <c r="K60" s="57">
        <v>0.2</v>
      </c>
      <c r="L60" s="57">
        <v>0</v>
      </c>
      <c r="M60" s="58">
        <f t="shared" si="38"/>
        <v>0</v>
      </c>
      <c r="N60" s="57"/>
      <c r="O60" s="57"/>
      <c r="P60" s="57"/>
      <c r="Q60" s="57"/>
      <c r="R60" s="57"/>
      <c r="S60" s="57"/>
      <c r="T60" s="57"/>
      <c r="U60" s="58">
        <f t="shared" si="40"/>
        <v>0</v>
      </c>
      <c r="V60" s="57"/>
      <c r="W60" s="57"/>
      <c r="X60" s="57"/>
      <c r="Y60" s="57"/>
      <c r="Z60" s="57"/>
      <c r="AA60" s="57"/>
      <c r="AB60" s="57"/>
      <c r="AC60" s="57"/>
      <c r="AD60" s="58">
        <f>SUM(AE60:AT60)</f>
        <v>0</v>
      </c>
      <c r="AE60" s="57"/>
      <c r="AF60" s="57"/>
      <c r="AG60" s="57"/>
      <c r="AH60" s="57"/>
      <c r="AI60" s="57"/>
      <c r="AJ60" s="57"/>
      <c r="AK60" s="57"/>
      <c r="AL60" s="57"/>
      <c r="AM60" s="57"/>
      <c r="AN60" s="57"/>
      <c r="AO60" s="57"/>
      <c r="AP60" s="57"/>
      <c r="AQ60" s="57"/>
      <c r="AR60" s="57"/>
      <c r="AS60" s="57">
        <f>AT60+AU60</f>
        <v>0</v>
      </c>
      <c r="AT60" s="57"/>
      <c r="AU60" s="57"/>
      <c r="AV60" s="57"/>
      <c r="AW60" s="57"/>
      <c r="AX60" s="57"/>
      <c r="AY60" s="57"/>
      <c r="AZ60" s="57"/>
      <c r="BA60" s="57"/>
      <c r="BB60" s="57"/>
      <c r="BC60" s="57"/>
      <c r="BD60" s="57"/>
      <c r="BE60" s="57"/>
      <c r="BF60" s="57"/>
      <c r="BG60" s="1">
        <f t="shared" si="42"/>
        <v>0.05</v>
      </c>
      <c r="BH60" s="57"/>
      <c r="BI60" s="57">
        <v>0.05</v>
      </c>
      <c r="BJ60" s="57"/>
      <c r="BK60" s="61" t="s">
        <v>130</v>
      </c>
      <c r="BL60" s="79" t="s">
        <v>396</v>
      </c>
      <c r="BM60" s="79"/>
      <c r="BN60" s="79" t="s">
        <v>93</v>
      </c>
      <c r="BO60" s="128"/>
      <c r="BP60" s="164" t="s">
        <v>537</v>
      </c>
      <c r="BQ60" s="63" t="s">
        <v>503</v>
      </c>
      <c r="BR60" s="136" t="s">
        <v>504</v>
      </c>
    </row>
    <row r="61" spans="1:91" s="81" customFormat="1" ht="75">
      <c r="A61" s="61">
        <f t="shared" si="51"/>
        <v>17</v>
      </c>
      <c r="B61" s="202" t="s">
        <v>539</v>
      </c>
      <c r="C61" s="58">
        <f t="shared" si="34"/>
        <v>0.35000000000000003</v>
      </c>
      <c r="D61" s="61">
        <v>0.2</v>
      </c>
      <c r="E61" s="1">
        <f t="shared" si="52"/>
        <v>0.15000000000000002</v>
      </c>
      <c r="F61" s="1">
        <f t="shared" si="47"/>
        <v>0.1</v>
      </c>
      <c r="G61" s="58">
        <f t="shared" si="37"/>
        <v>0</v>
      </c>
      <c r="H61" s="57"/>
      <c r="I61" s="57"/>
      <c r="J61" s="57"/>
      <c r="K61" s="57">
        <v>0.1</v>
      </c>
      <c r="L61" s="57">
        <v>0</v>
      </c>
      <c r="M61" s="58">
        <f t="shared" si="38"/>
        <v>0</v>
      </c>
      <c r="N61" s="57"/>
      <c r="O61" s="57"/>
      <c r="P61" s="57"/>
      <c r="Q61" s="57"/>
      <c r="R61" s="57"/>
      <c r="S61" s="57"/>
      <c r="T61" s="57"/>
      <c r="U61" s="58">
        <f t="shared" si="40"/>
        <v>0</v>
      </c>
      <c r="V61" s="57"/>
      <c r="W61" s="57"/>
      <c r="X61" s="57"/>
      <c r="Y61" s="57"/>
      <c r="Z61" s="57"/>
      <c r="AA61" s="57"/>
      <c r="AB61" s="57"/>
      <c r="AC61" s="57"/>
      <c r="AD61" s="58">
        <f>SUM(AE61:AT61)</f>
        <v>0</v>
      </c>
      <c r="AE61" s="57"/>
      <c r="AF61" s="57"/>
      <c r="AG61" s="57"/>
      <c r="AH61" s="57"/>
      <c r="AI61" s="57"/>
      <c r="AJ61" s="57"/>
      <c r="AK61" s="57"/>
      <c r="AL61" s="57"/>
      <c r="AM61" s="57"/>
      <c r="AN61" s="57"/>
      <c r="AO61" s="57"/>
      <c r="AP61" s="57"/>
      <c r="AQ61" s="57"/>
      <c r="AR61" s="57"/>
      <c r="AS61" s="57">
        <f>AT61+AU61</f>
        <v>0</v>
      </c>
      <c r="AT61" s="57"/>
      <c r="AU61" s="57"/>
      <c r="AV61" s="57"/>
      <c r="AW61" s="57"/>
      <c r="AX61" s="57"/>
      <c r="AY61" s="57"/>
      <c r="AZ61" s="57"/>
      <c r="BA61" s="57"/>
      <c r="BB61" s="57"/>
      <c r="BC61" s="57"/>
      <c r="BD61" s="57"/>
      <c r="BE61" s="57"/>
      <c r="BF61" s="57"/>
      <c r="BG61" s="1">
        <f t="shared" si="42"/>
        <v>0.05</v>
      </c>
      <c r="BH61" s="57"/>
      <c r="BI61" s="57">
        <v>0.05</v>
      </c>
      <c r="BJ61" s="57"/>
      <c r="BK61" s="61" t="s">
        <v>130</v>
      </c>
      <c r="BL61" s="79" t="s">
        <v>396</v>
      </c>
      <c r="BM61" s="79"/>
      <c r="BN61" s="79" t="s">
        <v>93</v>
      </c>
      <c r="BO61" s="128"/>
      <c r="BP61" s="164" t="s">
        <v>537</v>
      </c>
      <c r="BQ61" s="63" t="s">
        <v>503</v>
      </c>
      <c r="BR61" s="136" t="s">
        <v>504</v>
      </c>
    </row>
    <row r="62" spans="1:91" s="81" customFormat="1" ht="60.6" customHeight="1">
      <c r="A62" s="61">
        <f t="shared" si="51"/>
        <v>18</v>
      </c>
      <c r="B62" s="202" t="s">
        <v>581</v>
      </c>
      <c r="C62" s="58">
        <f t="shared" si="34"/>
        <v>0.35</v>
      </c>
      <c r="D62" s="61">
        <v>0.25</v>
      </c>
      <c r="E62" s="58">
        <f t="shared" si="52"/>
        <v>0.1</v>
      </c>
      <c r="F62" s="58">
        <f t="shared" si="47"/>
        <v>0.1</v>
      </c>
      <c r="G62" s="58">
        <f t="shared" si="37"/>
        <v>0</v>
      </c>
      <c r="H62" s="57"/>
      <c r="I62" s="57"/>
      <c r="J62" s="57"/>
      <c r="K62" s="57">
        <v>0.1</v>
      </c>
      <c r="L62" s="57">
        <v>0</v>
      </c>
      <c r="M62" s="58">
        <f t="shared" si="38"/>
        <v>0</v>
      </c>
      <c r="N62" s="57"/>
      <c r="O62" s="57"/>
      <c r="P62" s="57"/>
      <c r="Q62" s="57"/>
      <c r="R62" s="57"/>
      <c r="S62" s="57"/>
      <c r="T62" s="57"/>
      <c r="U62" s="58">
        <f t="shared" si="40"/>
        <v>0</v>
      </c>
      <c r="V62" s="57"/>
      <c r="W62" s="57"/>
      <c r="X62" s="57"/>
      <c r="Y62" s="57"/>
      <c r="Z62" s="57"/>
      <c r="AA62" s="57"/>
      <c r="AB62" s="57"/>
      <c r="AC62" s="57"/>
      <c r="AD62" s="58">
        <f>SUM(AE62:AT62)</f>
        <v>0</v>
      </c>
      <c r="AE62" s="57"/>
      <c r="AF62" s="57"/>
      <c r="AG62" s="57"/>
      <c r="AH62" s="57"/>
      <c r="AI62" s="57"/>
      <c r="AJ62" s="57"/>
      <c r="AK62" s="57"/>
      <c r="AL62" s="57"/>
      <c r="AM62" s="57"/>
      <c r="AN62" s="57"/>
      <c r="AO62" s="57"/>
      <c r="AP62" s="57"/>
      <c r="AQ62" s="57"/>
      <c r="AR62" s="57"/>
      <c r="AS62" s="57">
        <f>AT62+AU62</f>
        <v>0</v>
      </c>
      <c r="AT62" s="57"/>
      <c r="AU62" s="57"/>
      <c r="AV62" s="57"/>
      <c r="AW62" s="57"/>
      <c r="AX62" s="57"/>
      <c r="AY62" s="57"/>
      <c r="AZ62" s="57"/>
      <c r="BA62" s="57"/>
      <c r="BB62" s="57"/>
      <c r="BC62" s="57"/>
      <c r="BD62" s="57"/>
      <c r="BE62" s="57"/>
      <c r="BF62" s="57"/>
      <c r="BG62" s="58">
        <f t="shared" si="42"/>
        <v>0</v>
      </c>
      <c r="BH62" s="57"/>
      <c r="BI62" s="57">
        <v>0</v>
      </c>
      <c r="BJ62" s="57"/>
      <c r="BK62" s="61" t="s">
        <v>130</v>
      </c>
      <c r="BL62" s="79" t="s">
        <v>396</v>
      </c>
      <c r="BM62" s="79" t="s">
        <v>160</v>
      </c>
      <c r="BN62" s="79" t="s">
        <v>93</v>
      </c>
      <c r="BO62" s="128" t="s">
        <v>369</v>
      </c>
      <c r="BP62" s="164" t="s">
        <v>502</v>
      </c>
      <c r="BQ62" s="63" t="s">
        <v>503</v>
      </c>
      <c r="BS62" s="136"/>
      <c r="CG62" s="81" t="s">
        <v>565</v>
      </c>
    </row>
    <row r="63" spans="1:91" s="105" customFormat="1" ht="117" customHeight="1">
      <c r="A63" s="104">
        <f t="shared" si="51"/>
        <v>19</v>
      </c>
      <c r="B63" s="111" t="s">
        <v>609</v>
      </c>
      <c r="C63" s="101">
        <f t="shared" si="34"/>
        <v>0.25</v>
      </c>
      <c r="D63" s="104"/>
      <c r="E63" s="101">
        <f t="shared" si="52"/>
        <v>0.25</v>
      </c>
      <c r="F63" s="101">
        <f t="shared" si="47"/>
        <v>0.25</v>
      </c>
      <c r="G63" s="58">
        <f t="shared" si="37"/>
        <v>0</v>
      </c>
      <c r="H63" s="57"/>
      <c r="I63" s="57"/>
      <c r="J63" s="57"/>
      <c r="K63" s="57">
        <v>0.25</v>
      </c>
      <c r="L63" s="57">
        <v>0</v>
      </c>
      <c r="M63" s="58">
        <f t="shared" si="38"/>
        <v>0</v>
      </c>
      <c r="N63" s="57"/>
      <c r="O63" s="57"/>
      <c r="P63" s="57"/>
      <c r="Q63" s="57"/>
      <c r="R63" s="57"/>
      <c r="S63" s="57"/>
      <c r="T63" s="57"/>
      <c r="U63" s="101">
        <f t="shared" si="40"/>
        <v>0</v>
      </c>
      <c r="V63" s="57"/>
      <c r="W63" s="57"/>
      <c r="X63" s="57"/>
      <c r="Y63" s="57"/>
      <c r="Z63" s="57"/>
      <c r="AA63" s="57"/>
      <c r="AB63" s="57"/>
      <c r="AC63" s="57"/>
      <c r="AD63" s="58">
        <f>SUM(AE63:AT63)</f>
        <v>0</v>
      </c>
      <c r="AE63" s="57"/>
      <c r="AF63" s="57"/>
      <c r="AG63" s="57"/>
      <c r="AH63" s="57"/>
      <c r="AI63" s="57"/>
      <c r="AJ63" s="57"/>
      <c r="AK63" s="57"/>
      <c r="AL63" s="57"/>
      <c r="AM63" s="57"/>
      <c r="AN63" s="57"/>
      <c r="AO63" s="57"/>
      <c r="AP63" s="57"/>
      <c r="AQ63" s="57"/>
      <c r="AR63" s="57"/>
      <c r="AS63" s="57">
        <f>AT63+AU63</f>
        <v>0</v>
      </c>
      <c r="AT63" s="57"/>
      <c r="AU63" s="57"/>
      <c r="AV63" s="57"/>
      <c r="AW63" s="57"/>
      <c r="AX63" s="57"/>
      <c r="AY63" s="57"/>
      <c r="AZ63" s="57"/>
      <c r="BA63" s="57"/>
      <c r="BB63" s="57"/>
      <c r="BC63" s="57"/>
      <c r="BD63" s="57"/>
      <c r="BE63" s="57"/>
      <c r="BF63" s="57"/>
      <c r="BG63" s="101">
        <f t="shared" si="42"/>
        <v>0</v>
      </c>
      <c r="BH63" s="57"/>
      <c r="BI63" s="57">
        <v>0</v>
      </c>
      <c r="BJ63" s="57"/>
      <c r="BK63" s="61" t="s">
        <v>130</v>
      </c>
      <c r="BL63" s="103" t="s">
        <v>396</v>
      </c>
      <c r="BM63" s="79"/>
      <c r="BN63" s="103" t="s">
        <v>93</v>
      </c>
      <c r="BO63" s="128"/>
      <c r="BP63" s="320" t="s">
        <v>608</v>
      </c>
      <c r="BQ63" s="102" t="s">
        <v>503</v>
      </c>
      <c r="BR63" s="81"/>
      <c r="BS63" s="136"/>
      <c r="BT63" s="81"/>
      <c r="BU63" s="81"/>
      <c r="BV63" s="81"/>
      <c r="BW63" s="81"/>
      <c r="BX63" s="81"/>
      <c r="BY63" s="81"/>
      <c r="BZ63" s="81"/>
      <c r="CA63" s="322" t="s">
        <v>614</v>
      </c>
      <c r="CG63" s="81" t="s">
        <v>565</v>
      </c>
      <c r="CH63" s="81"/>
      <c r="CI63" s="81"/>
      <c r="CJ63" s="81"/>
      <c r="CK63" s="81"/>
      <c r="CL63" s="81"/>
      <c r="CM63" s="81"/>
    </row>
    <row r="64" spans="1:91" s="105" customFormat="1" ht="117" customHeight="1">
      <c r="A64" s="104">
        <f t="shared" si="51"/>
        <v>20</v>
      </c>
      <c r="B64" s="111" t="s">
        <v>610</v>
      </c>
      <c r="C64" s="101">
        <f t="shared" si="34"/>
        <v>0.25</v>
      </c>
      <c r="D64" s="104"/>
      <c r="E64" s="101">
        <f t="shared" si="52"/>
        <v>0.25</v>
      </c>
      <c r="F64" s="101">
        <f t="shared" si="47"/>
        <v>0.25</v>
      </c>
      <c r="G64" s="58">
        <f t="shared" si="37"/>
        <v>0</v>
      </c>
      <c r="H64" s="57"/>
      <c r="I64" s="57"/>
      <c r="J64" s="57"/>
      <c r="K64" s="57">
        <v>0.25</v>
      </c>
      <c r="L64" s="57">
        <v>0</v>
      </c>
      <c r="M64" s="58">
        <f t="shared" si="38"/>
        <v>0</v>
      </c>
      <c r="N64" s="57"/>
      <c r="O64" s="57"/>
      <c r="P64" s="57"/>
      <c r="Q64" s="57"/>
      <c r="R64" s="57"/>
      <c r="S64" s="57"/>
      <c r="T64" s="57"/>
      <c r="U64" s="101">
        <f t="shared" si="40"/>
        <v>0</v>
      </c>
      <c r="V64" s="57"/>
      <c r="W64" s="57"/>
      <c r="X64" s="57"/>
      <c r="Y64" s="57"/>
      <c r="Z64" s="57"/>
      <c r="AA64" s="57"/>
      <c r="AB64" s="57"/>
      <c r="AC64" s="57"/>
      <c r="AD64" s="58">
        <f t="shared" ref="AD64:AD65" si="53">SUM(AE64:AT64)</f>
        <v>0</v>
      </c>
      <c r="AE64" s="57"/>
      <c r="AF64" s="57"/>
      <c r="AG64" s="57"/>
      <c r="AH64" s="57"/>
      <c r="AI64" s="57"/>
      <c r="AJ64" s="57"/>
      <c r="AK64" s="57"/>
      <c r="AL64" s="57"/>
      <c r="AM64" s="57"/>
      <c r="AN64" s="57"/>
      <c r="AO64" s="57"/>
      <c r="AP64" s="57"/>
      <c r="AQ64" s="57"/>
      <c r="AR64" s="57"/>
      <c r="AS64" s="57">
        <f t="shared" ref="AS64:AS65" si="54">AT64+AU64</f>
        <v>0</v>
      </c>
      <c r="AT64" s="57"/>
      <c r="AU64" s="57"/>
      <c r="AV64" s="57"/>
      <c r="AW64" s="57"/>
      <c r="AX64" s="57"/>
      <c r="AY64" s="57"/>
      <c r="AZ64" s="57"/>
      <c r="BA64" s="57"/>
      <c r="BB64" s="57"/>
      <c r="BC64" s="57"/>
      <c r="BD64" s="57"/>
      <c r="BE64" s="57"/>
      <c r="BF64" s="57"/>
      <c r="BG64" s="101">
        <f t="shared" si="42"/>
        <v>0</v>
      </c>
      <c r="BH64" s="57"/>
      <c r="BI64" s="57">
        <v>0</v>
      </c>
      <c r="BJ64" s="57"/>
      <c r="BK64" s="61" t="s">
        <v>130</v>
      </c>
      <c r="BL64" s="103" t="s">
        <v>396</v>
      </c>
      <c r="BM64" s="79"/>
      <c r="BN64" s="103" t="s">
        <v>93</v>
      </c>
      <c r="BO64" s="128"/>
      <c r="BP64" s="320" t="s">
        <v>608</v>
      </c>
      <c r="BQ64" s="102" t="s">
        <v>503</v>
      </c>
      <c r="BR64" s="81"/>
      <c r="BS64" s="136"/>
      <c r="BT64" s="81"/>
      <c r="BU64" s="81"/>
      <c r="BV64" s="81"/>
      <c r="BW64" s="81"/>
      <c r="BX64" s="81"/>
      <c r="BY64" s="81"/>
      <c r="BZ64" s="81"/>
      <c r="CA64" s="322" t="s">
        <v>614</v>
      </c>
      <c r="CG64" s="81" t="s">
        <v>565</v>
      </c>
      <c r="CH64" s="81"/>
      <c r="CI64" s="81"/>
      <c r="CJ64" s="81"/>
      <c r="CK64" s="81"/>
      <c r="CL64" s="81"/>
      <c r="CM64" s="81"/>
    </row>
    <row r="65" spans="1:95" s="105" customFormat="1" ht="117" customHeight="1">
      <c r="A65" s="104">
        <f t="shared" si="51"/>
        <v>21</v>
      </c>
      <c r="B65" s="111" t="s">
        <v>611</v>
      </c>
      <c r="C65" s="101">
        <f t="shared" si="34"/>
        <v>0.2</v>
      </c>
      <c r="D65" s="104"/>
      <c r="E65" s="101">
        <f t="shared" si="52"/>
        <v>0.2</v>
      </c>
      <c r="F65" s="101">
        <f t="shared" si="47"/>
        <v>0.2</v>
      </c>
      <c r="G65" s="58">
        <f t="shared" si="37"/>
        <v>0</v>
      </c>
      <c r="H65" s="57"/>
      <c r="I65" s="57"/>
      <c r="J65" s="57"/>
      <c r="K65" s="57">
        <v>0.2</v>
      </c>
      <c r="L65" s="57">
        <v>0</v>
      </c>
      <c r="M65" s="58">
        <f t="shared" si="38"/>
        <v>0</v>
      </c>
      <c r="N65" s="57"/>
      <c r="O65" s="57"/>
      <c r="P65" s="57"/>
      <c r="Q65" s="57"/>
      <c r="R65" s="57"/>
      <c r="S65" s="57"/>
      <c r="T65" s="57"/>
      <c r="U65" s="101">
        <f t="shared" si="40"/>
        <v>0</v>
      </c>
      <c r="V65" s="57"/>
      <c r="W65" s="57"/>
      <c r="X65" s="57"/>
      <c r="Y65" s="57"/>
      <c r="Z65" s="57"/>
      <c r="AA65" s="57"/>
      <c r="AB65" s="57"/>
      <c r="AC65" s="57"/>
      <c r="AD65" s="58">
        <f t="shared" si="53"/>
        <v>0</v>
      </c>
      <c r="AE65" s="57"/>
      <c r="AF65" s="57"/>
      <c r="AG65" s="57"/>
      <c r="AH65" s="57"/>
      <c r="AI65" s="57"/>
      <c r="AJ65" s="57"/>
      <c r="AK65" s="57"/>
      <c r="AL65" s="57"/>
      <c r="AM65" s="57"/>
      <c r="AN65" s="57"/>
      <c r="AO65" s="57"/>
      <c r="AP65" s="57"/>
      <c r="AQ65" s="57"/>
      <c r="AR65" s="57"/>
      <c r="AS65" s="57">
        <f t="shared" si="54"/>
        <v>0</v>
      </c>
      <c r="AT65" s="57"/>
      <c r="AU65" s="57"/>
      <c r="AV65" s="57"/>
      <c r="AW65" s="57"/>
      <c r="AX65" s="57"/>
      <c r="AY65" s="57"/>
      <c r="AZ65" s="57"/>
      <c r="BA65" s="57"/>
      <c r="BB65" s="57"/>
      <c r="BC65" s="57"/>
      <c r="BD65" s="57"/>
      <c r="BE65" s="57"/>
      <c r="BF65" s="57"/>
      <c r="BG65" s="101">
        <f t="shared" si="42"/>
        <v>0</v>
      </c>
      <c r="BH65" s="57"/>
      <c r="BI65" s="57">
        <v>0</v>
      </c>
      <c r="BJ65" s="57"/>
      <c r="BK65" s="61" t="s">
        <v>130</v>
      </c>
      <c r="BL65" s="103" t="s">
        <v>396</v>
      </c>
      <c r="BM65" s="79"/>
      <c r="BN65" s="103" t="s">
        <v>93</v>
      </c>
      <c r="BO65" s="128"/>
      <c r="BP65" s="320" t="s">
        <v>608</v>
      </c>
      <c r="BQ65" s="102" t="s">
        <v>503</v>
      </c>
      <c r="BR65" s="81"/>
      <c r="BS65" s="136"/>
      <c r="BT65" s="81"/>
      <c r="BU65" s="81"/>
      <c r="BV65" s="81"/>
      <c r="BW65" s="81"/>
      <c r="BX65" s="81"/>
      <c r="BY65" s="81"/>
      <c r="BZ65" s="81"/>
      <c r="CA65" s="322" t="s">
        <v>614</v>
      </c>
      <c r="CG65" s="81" t="s">
        <v>565</v>
      </c>
      <c r="CH65" s="81"/>
      <c r="CI65" s="81"/>
      <c r="CJ65" s="81"/>
      <c r="CK65" s="81"/>
      <c r="CL65" s="81"/>
      <c r="CM65" s="81"/>
    </row>
    <row r="66" spans="1:95" s="81" customFormat="1" ht="54.6" customHeight="1">
      <c r="A66" s="61">
        <v>22</v>
      </c>
      <c r="B66" s="202" t="s">
        <v>582</v>
      </c>
      <c r="C66" s="58">
        <f t="shared" si="34"/>
        <v>0.4</v>
      </c>
      <c r="D66" s="61">
        <v>0.3</v>
      </c>
      <c r="E66" s="58">
        <f t="shared" si="52"/>
        <v>0.1</v>
      </c>
      <c r="F66" s="58">
        <f t="shared" si="47"/>
        <v>0.1</v>
      </c>
      <c r="G66" s="58">
        <f t="shared" si="37"/>
        <v>0</v>
      </c>
      <c r="H66" s="57"/>
      <c r="I66" s="57"/>
      <c r="J66" s="57"/>
      <c r="K66" s="57">
        <v>0.1</v>
      </c>
      <c r="L66" s="57">
        <v>0</v>
      </c>
      <c r="M66" s="58">
        <f t="shared" si="38"/>
        <v>0</v>
      </c>
      <c r="N66" s="57"/>
      <c r="O66" s="57"/>
      <c r="P66" s="57"/>
      <c r="Q66" s="57"/>
      <c r="R66" s="57"/>
      <c r="S66" s="57"/>
      <c r="T66" s="57"/>
      <c r="U66" s="58">
        <f t="shared" si="40"/>
        <v>0</v>
      </c>
      <c r="V66" s="57"/>
      <c r="W66" s="57"/>
      <c r="X66" s="57"/>
      <c r="Y66" s="57"/>
      <c r="Z66" s="57"/>
      <c r="AA66" s="57"/>
      <c r="AB66" s="57"/>
      <c r="AC66" s="57"/>
      <c r="AD66" s="58">
        <f>SUM(AE66:AT66)</f>
        <v>0</v>
      </c>
      <c r="AE66" s="57"/>
      <c r="AF66" s="57"/>
      <c r="AG66" s="57"/>
      <c r="AH66" s="57"/>
      <c r="AI66" s="57"/>
      <c r="AJ66" s="57"/>
      <c r="AK66" s="57"/>
      <c r="AL66" s="57"/>
      <c r="AM66" s="57"/>
      <c r="AN66" s="57"/>
      <c r="AO66" s="57"/>
      <c r="AP66" s="57"/>
      <c r="AQ66" s="57"/>
      <c r="AR66" s="57"/>
      <c r="AS66" s="57">
        <f>AT66+AU66</f>
        <v>0</v>
      </c>
      <c r="AT66" s="57"/>
      <c r="AU66" s="57"/>
      <c r="AV66" s="57"/>
      <c r="AW66" s="57"/>
      <c r="AX66" s="57"/>
      <c r="AY66" s="57"/>
      <c r="AZ66" s="57"/>
      <c r="BA66" s="57"/>
      <c r="BB66" s="57"/>
      <c r="BC66" s="57"/>
      <c r="BD66" s="57"/>
      <c r="BE66" s="57"/>
      <c r="BF66" s="57"/>
      <c r="BG66" s="58">
        <f t="shared" si="42"/>
        <v>0</v>
      </c>
      <c r="BH66" s="57"/>
      <c r="BI66" s="57">
        <v>0</v>
      </c>
      <c r="BJ66" s="57"/>
      <c r="BK66" s="61" t="s">
        <v>130</v>
      </c>
      <c r="BL66" s="79" t="s">
        <v>396</v>
      </c>
      <c r="BM66" s="79"/>
      <c r="BN66" s="79" t="s">
        <v>93</v>
      </c>
      <c r="BO66" s="128" t="s">
        <v>369</v>
      </c>
      <c r="BP66" s="164" t="s">
        <v>502</v>
      </c>
      <c r="BQ66" s="63" t="s">
        <v>503</v>
      </c>
      <c r="BS66" s="136"/>
      <c r="CG66" s="81" t="s">
        <v>565</v>
      </c>
    </row>
    <row r="67" spans="1:95" s="165" customFormat="1" ht="112.5">
      <c r="A67" s="61">
        <f t="shared" si="51"/>
        <v>23</v>
      </c>
      <c r="B67" s="34" t="s">
        <v>540</v>
      </c>
      <c r="C67" s="62">
        <f t="shared" si="34"/>
        <v>0.8</v>
      </c>
      <c r="D67" s="79">
        <v>0.8</v>
      </c>
      <c r="E67" s="58">
        <f t="shared" si="52"/>
        <v>0</v>
      </c>
      <c r="F67" s="58">
        <f t="shared" si="47"/>
        <v>0</v>
      </c>
      <c r="G67" s="58">
        <f t="shared" si="37"/>
        <v>0</v>
      </c>
      <c r="H67" s="79"/>
      <c r="I67" s="57"/>
      <c r="J67" s="57"/>
      <c r="K67" s="79"/>
      <c r="L67" s="79"/>
      <c r="M67" s="58">
        <f t="shared" si="38"/>
        <v>0</v>
      </c>
      <c r="N67" s="57"/>
      <c r="O67" s="57"/>
      <c r="P67" s="79"/>
      <c r="Q67" s="57"/>
      <c r="R67" s="57"/>
      <c r="S67" s="57"/>
      <c r="T67" s="57"/>
      <c r="U67" s="58">
        <f t="shared" si="40"/>
        <v>0</v>
      </c>
      <c r="V67" s="57"/>
      <c r="W67" s="57"/>
      <c r="X67" s="57"/>
      <c r="Y67" s="57"/>
      <c r="Z67" s="57"/>
      <c r="AA67" s="57"/>
      <c r="AB67" s="57"/>
      <c r="AC67" s="57"/>
      <c r="AD67" s="58">
        <f t="shared" ref="AD67:AD70" si="55">SUM(AE67:AT67)</f>
        <v>0</v>
      </c>
      <c r="AE67" s="79"/>
      <c r="AF67" s="57"/>
      <c r="AG67" s="57"/>
      <c r="AH67" s="57"/>
      <c r="AI67" s="57"/>
      <c r="AJ67" s="57"/>
      <c r="AK67" s="57"/>
      <c r="AL67" s="57"/>
      <c r="AM67" s="57"/>
      <c r="AN67" s="57"/>
      <c r="AO67" s="57"/>
      <c r="AP67" s="57"/>
      <c r="AQ67" s="57"/>
      <c r="AR67" s="57"/>
      <c r="AS67" s="57">
        <f t="shared" ref="AS67:AS70" si="56">AT67+AU67</f>
        <v>0</v>
      </c>
      <c r="AT67" s="57"/>
      <c r="AU67" s="57"/>
      <c r="AV67" s="57"/>
      <c r="AW67" s="57"/>
      <c r="AX67" s="57"/>
      <c r="AY67" s="57"/>
      <c r="AZ67" s="57"/>
      <c r="BA67" s="57"/>
      <c r="BB67" s="57"/>
      <c r="BC67" s="57"/>
      <c r="BD67" s="79"/>
      <c r="BE67" s="57"/>
      <c r="BF67" s="57"/>
      <c r="BG67" s="58">
        <f t="shared" si="42"/>
        <v>0</v>
      </c>
      <c r="BH67" s="57"/>
      <c r="BI67" s="79"/>
      <c r="BJ67" s="57"/>
      <c r="BK67" s="61" t="s">
        <v>130</v>
      </c>
      <c r="BL67" s="27" t="s">
        <v>506</v>
      </c>
      <c r="BM67" s="79"/>
      <c r="BN67" s="79" t="s">
        <v>93</v>
      </c>
      <c r="BO67" s="79" t="s">
        <v>542</v>
      </c>
      <c r="BP67" s="43"/>
      <c r="BQ67" s="63" t="s">
        <v>503</v>
      </c>
      <c r="BR67" s="136" t="s">
        <v>504</v>
      </c>
    </row>
    <row r="68" spans="1:95" ht="56.25">
      <c r="A68" s="61">
        <f t="shared" si="51"/>
        <v>24</v>
      </c>
      <c r="B68" s="60" t="s">
        <v>547</v>
      </c>
      <c r="C68" s="62">
        <f t="shared" si="34"/>
        <v>0.5</v>
      </c>
      <c r="D68" s="63"/>
      <c r="E68" s="58">
        <f t="shared" si="52"/>
        <v>0.5</v>
      </c>
      <c r="F68" s="58">
        <f t="shared" si="47"/>
        <v>0.5</v>
      </c>
      <c r="G68" s="58">
        <f t="shared" si="37"/>
        <v>0</v>
      </c>
      <c r="H68" s="58"/>
      <c r="I68" s="58"/>
      <c r="J68" s="58"/>
      <c r="K68" s="59">
        <v>0.3</v>
      </c>
      <c r="L68" s="59">
        <v>0.2</v>
      </c>
      <c r="M68" s="58">
        <f t="shared" si="38"/>
        <v>0</v>
      </c>
      <c r="N68" s="59"/>
      <c r="O68" s="58"/>
      <c r="P68" s="59"/>
      <c r="Q68" s="58"/>
      <c r="R68" s="58"/>
      <c r="S68" s="58"/>
      <c r="T68" s="58"/>
      <c r="U68" s="58">
        <f t="shared" si="40"/>
        <v>0</v>
      </c>
      <c r="V68" s="58"/>
      <c r="W68" s="58"/>
      <c r="X68" s="58"/>
      <c r="Y68" s="58"/>
      <c r="Z68" s="58"/>
      <c r="AA68" s="58"/>
      <c r="AB68" s="58"/>
      <c r="AC68" s="58"/>
      <c r="AD68" s="58">
        <f t="shared" si="55"/>
        <v>0</v>
      </c>
      <c r="AE68" s="59"/>
      <c r="AF68" s="58"/>
      <c r="AG68" s="58"/>
      <c r="AH68" s="58"/>
      <c r="AI68" s="59"/>
      <c r="AJ68" s="58"/>
      <c r="AK68" s="58"/>
      <c r="AL68" s="58"/>
      <c r="AM68" s="58"/>
      <c r="AN68" s="58"/>
      <c r="AO68" s="58"/>
      <c r="AP68" s="58"/>
      <c r="AQ68" s="58"/>
      <c r="AR68" s="58"/>
      <c r="AS68" s="58">
        <v>0</v>
      </c>
      <c r="AT68" s="58"/>
      <c r="AU68" s="58"/>
      <c r="AV68" s="58"/>
      <c r="AW68" s="58"/>
      <c r="AX68" s="59"/>
      <c r="AY68" s="58"/>
      <c r="AZ68" s="58"/>
      <c r="BA68" s="58"/>
      <c r="BB68" s="58"/>
      <c r="BC68" s="58"/>
      <c r="BD68" s="59">
        <v>0</v>
      </c>
      <c r="BE68" s="58"/>
      <c r="BF68" s="58"/>
      <c r="BG68" s="58"/>
      <c r="BH68" s="58"/>
      <c r="BI68" s="58"/>
      <c r="BJ68" s="58"/>
      <c r="BK68" s="61" t="s">
        <v>130</v>
      </c>
      <c r="BL68" s="58" t="s">
        <v>400</v>
      </c>
      <c r="BM68" s="61"/>
      <c r="BN68" s="79" t="s">
        <v>93</v>
      </c>
      <c r="BO68" s="290"/>
      <c r="BP68" s="61" t="s">
        <v>502</v>
      </c>
      <c r="BQ68" s="135" t="s">
        <v>503</v>
      </c>
      <c r="BR68" s="136" t="s">
        <v>504</v>
      </c>
    </row>
    <row r="69" spans="1:95" s="119" customFormat="1" ht="56.25">
      <c r="A69" s="104">
        <f t="shared" si="51"/>
        <v>25</v>
      </c>
      <c r="B69" s="111" t="s">
        <v>615</v>
      </c>
      <c r="C69" s="101">
        <f t="shared" si="34"/>
        <v>10</v>
      </c>
      <c r="D69" s="104"/>
      <c r="E69" s="101">
        <f t="shared" si="52"/>
        <v>10</v>
      </c>
      <c r="F69" s="101">
        <f t="shared" si="47"/>
        <v>9.3000000000000007</v>
      </c>
      <c r="G69" s="101">
        <f t="shared" si="37"/>
        <v>3</v>
      </c>
      <c r="H69" s="323"/>
      <c r="I69" s="323">
        <v>3</v>
      </c>
      <c r="J69" s="323"/>
      <c r="K69" s="323">
        <v>3.3</v>
      </c>
      <c r="L69" s="323">
        <v>3</v>
      </c>
      <c r="M69" s="101">
        <f t="shared" si="38"/>
        <v>0</v>
      </c>
      <c r="N69" s="323"/>
      <c r="O69" s="323"/>
      <c r="P69" s="323"/>
      <c r="Q69" s="323"/>
      <c r="R69" s="323"/>
      <c r="S69" s="323"/>
      <c r="T69" s="323"/>
      <c r="U69" s="101">
        <f t="shared" si="40"/>
        <v>0.7</v>
      </c>
      <c r="V69" s="323"/>
      <c r="W69" s="323"/>
      <c r="X69" s="323"/>
      <c r="Y69" s="323"/>
      <c r="Z69" s="323"/>
      <c r="AA69" s="323"/>
      <c r="AB69" s="323"/>
      <c r="AC69" s="323"/>
      <c r="AD69" s="101">
        <f t="shared" si="55"/>
        <v>0</v>
      </c>
      <c r="AE69" s="323"/>
      <c r="AF69" s="323"/>
      <c r="AG69" s="323"/>
      <c r="AH69" s="323"/>
      <c r="AI69" s="323"/>
      <c r="AJ69" s="323"/>
      <c r="AK69" s="323"/>
      <c r="AL69" s="323"/>
      <c r="AM69" s="323"/>
      <c r="AN69" s="323"/>
      <c r="AO69" s="323"/>
      <c r="AP69" s="323"/>
      <c r="AQ69" s="323"/>
      <c r="AR69" s="323"/>
      <c r="AS69" s="323">
        <f t="shared" ref="AS69" si="57">AT69+AU69</f>
        <v>0</v>
      </c>
      <c r="AT69" s="323"/>
      <c r="AU69" s="323"/>
      <c r="AV69" s="323"/>
      <c r="AW69" s="323"/>
      <c r="AX69" s="323">
        <v>0.3</v>
      </c>
      <c r="AY69" s="323"/>
      <c r="AZ69" s="323"/>
      <c r="BA69" s="323"/>
      <c r="BB69" s="323"/>
      <c r="BC69" s="323"/>
      <c r="BD69" s="323">
        <v>0.4</v>
      </c>
      <c r="BE69" s="323"/>
      <c r="BF69" s="323"/>
      <c r="BG69" s="101">
        <f t="shared" ref="BG69" si="58">BH69+BI69+BJ69</f>
        <v>0</v>
      </c>
      <c r="BH69" s="323"/>
      <c r="BI69" s="323"/>
      <c r="BJ69" s="323"/>
      <c r="BK69" s="104" t="s">
        <v>130</v>
      </c>
      <c r="BL69" s="323" t="s">
        <v>396</v>
      </c>
      <c r="BM69" s="103" t="s">
        <v>616</v>
      </c>
      <c r="BN69" s="103" t="s">
        <v>93</v>
      </c>
      <c r="BO69" s="103"/>
      <c r="BP69" s="104" t="s">
        <v>502</v>
      </c>
      <c r="BQ69" s="102" t="s">
        <v>503</v>
      </c>
      <c r="BR69" s="163"/>
      <c r="BS69" s="163"/>
      <c r="BT69" s="163"/>
      <c r="BU69" s="163"/>
      <c r="BV69" s="163"/>
      <c r="BW69" s="163"/>
      <c r="BX69" s="163"/>
      <c r="BY69" s="163"/>
      <c r="BZ69" s="163"/>
      <c r="CA69" s="163" t="s">
        <v>617</v>
      </c>
    </row>
    <row r="70" spans="1:95" s="165" customFormat="1" ht="112.5">
      <c r="A70" s="61">
        <f t="shared" si="51"/>
        <v>26</v>
      </c>
      <c r="B70" s="34" t="s">
        <v>543</v>
      </c>
      <c r="C70" s="62">
        <f t="shared" si="34"/>
        <v>0.8</v>
      </c>
      <c r="D70" s="79">
        <v>0.8</v>
      </c>
      <c r="E70" s="58">
        <f t="shared" si="52"/>
        <v>0</v>
      </c>
      <c r="F70" s="58">
        <f t="shared" si="47"/>
        <v>0</v>
      </c>
      <c r="G70" s="58">
        <f t="shared" si="37"/>
        <v>0</v>
      </c>
      <c r="H70" s="79"/>
      <c r="I70" s="57"/>
      <c r="J70" s="57"/>
      <c r="K70" s="79"/>
      <c r="L70" s="79"/>
      <c r="M70" s="58">
        <f t="shared" si="38"/>
        <v>0</v>
      </c>
      <c r="N70" s="57"/>
      <c r="O70" s="57"/>
      <c r="P70" s="79"/>
      <c r="Q70" s="57"/>
      <c r="R70" s="57"/>
      <c r="S70" s="57"/>
      <c r="T70" s="57"/>
      <c r="U70" s="58">
        <f t="shared" si="40"/>
        <v>0</v>
      </c>
      <c r="V70" s="57"/>
      <c r="W70" s="57"/>
      <c r="X70" s="57"/>
      <c r="Y70" s="57"/>
      <c r="Z70" s="57"/>
      <c r="AA70" s="57"/>
      <c r="AB70" s="57"/>
      <c r="AC70" s="57"/>
      <c r="AD70" s="58">
        <f t="shared" si="55"/>
        <v>0</v>
      </c>
      <c r="AE70" s="79"/>
      <c r="AF70" s="57"/>
      <c r="AG70" s="57"/>
      <c r="AH70" s="57"/>
      <c r="AI70" s="57"/>
      <c r="AJ70" s="57"/>
      <c r="AK70" s="57"/>
      <c r="AL70" s="57"/>
      <c r="AM70" s="57"/>
      <c r="AN70" s="57"/>
      <c r="AO70" s="57"/>
      <c r="AP70" s="57"/>
      <c r="AQ70" s="57"/>
      <c r="AR70" s="57"/>
      <c r="AS70" s="57">
        <f t="shared" si="56"/>
        <v>0</v>
      </c>
      <c r="AT70" s="57"/>
      <c r="AU70" s="57"/>
      <c r="AV70" s="57"/>
      <c r="AW70" s="57"/>
      <c r="AX70" s="57"/>
      <c r="AY70" s="57"/>
      <c r="AZ70" s="57"/>
      <c r="BA70" s="57"/>
      <c r="BB70" s="57"/>
      <c r="BC70" s="57"/>
      <c r="BD70" s="79"/>
      <c r="BE70" s="57"/>
      <c r="BF70" s="57"/>
      <c r="BG70" s="58">
        <f t="shared" si="42"/>
        <v>0</v>
      </c>
      <c r="BH70" s="57"/>
      <c r="BI70" s="79"/>
      <c r="BJ70" s="57"/>
      <c r="BK70" s="61" t="s">
        <v>130</v>
      </c>
      <c r="BL70" s="27" t="s">
        <v>506</v>
      </c>
      <c r="BM70" s="79"/>
      <c r="BN70" s="79" t="s">
        <v>93</v>
      </c>
      <c r="BO70" s="79" t="s">
        <v>542</v>
      </c>
      <c r="BP70" s="61" t="s">
        <v>502</v>
      </c>
      <c r="BQ70" s="63" t="s">
        <v>503</v>
      </c>
      <c r="BR70" s="136" t="s">
        <v>504</v>
      </c>
    </row>
    <row r="71" spans="1:95" s="2" customFormat="1">
      <c r="A71" s="24" t="s">
        <v>164</v>
      </c>
      <c r="B71" s="25" t="s">
        <v>53</v>
      </c>
      <c r="C71" s="15">
        <f t="shared" si="34"/>
        <v>91.029999999999987</v>
      </c>
      <c r="D71" s="15">
        <f>SUM(D72:D77)</f>
        <v>2</v>
      </c>
      <c r="E71" s="15">
        <f>SUM(E72:E77)</f>
        <v>89.029999999999987</v>
      </c>
      <c r="F71" s="15">
        <f>SUM(F72:F77)</f>
        <v>80.949999999999989</v>
      </c>
      <c r="G71" s="58">
        <f>H71+I71+J71</f>
        <v>3.5</v>
      </c>
      <c r="H71" s="15">
        <f>SUM(H72:H77)</f>
        <v>3.5</v>
      </c>
      <c r="I71" s="15">
        <f>SUM(I72:I77)</f>
        <v>0</v>
      </c>
      <c r="J71" s="15">
        <f>SUM(J72:J77)</f>
        <v>0</v>
      </c>
      <c r="K71" s="15">
        <f>SUM(K72:K77)</f>
        <v>63.89</v>
      </c>
      <c r="L71" s="15">
        <f>SUM(L72:L77)</f>
        <v>13.129999999999999</v>
      </c>
      <c r="M71" s="58">
        <f t="shared" si="38"/>
        <v>0.39</v>
      </c>
      <c r="N71" s="15">
        <f t="shared" ref="N71:T71" si="59">SUM(N72:N77)</f>
        <v>0</v>
      </c>
      <c r="O71" s="15">
        <f t="shared" si="59"/>
        <v>0</v>
      </c>
      <c r="P71" s="15">
        <f t="shared" si="59"/>
        <v>0.39</v>
      </c>
      <c r="Q71" s="15">
        <f t="shared" si="59"/>
        <v>0</v>
      </c>
      <c r="R71" s="15">
        <f t="shared" si="59"/>
        <v>0.04</v>
      </c>
      <c r="S71" s="15">
        <f t="shared" si="59"/>
        <v>0</v>
      </c>
      <c r="T71" s="15">
        <f t="shared" si="59"/>
        <v>0</v>
      </c>
      <c r="U71" s="58">
        <f t="shared" si="40"/>
        <v>7.51</v>
      </c>
      <c r="V71" s="15">
        <f t="shared" ref="V71:BF71" si="60">SUM(V72:V77)</f>
        <v>0</v>
      </c>
      <c r="W71" s="15">
        <f t="shared" si="60"/>
        <v>0</v>
      </c>
      <c r="X71" s="15">
        <f t="shared" si="60"/>
        <v>0</v>
      </c>
      <c r="Y71" s="15">
        <f t="shared" si="60"/>
        <v>0</v>
      </c>
      <c r="Z71" s="15">
        <f t="shared" si="60"/>
        <v>0</v>
      </c>
      <c r="AA71" s="15">
        <f t="shared" si="60"/>
        <v>0</v>
      </c>
      <c r="AB71" s="15">
        <f t="shared" si="60"/>
        <v>0</v>
      </c>
      <c r="AC71" s="15">
        <f t="shared" si="60"/>
        <v>0</v>
      </c>
      <c r="AD71" s="15">
        <f t="shared" si="60"/>
        <v>2.5099999999999998</v>
      </c>
      <c r="AE71" s="15">
        <f t="shared" si="60"/>
        <v>2.5099999999999998</v>
      </c>
      <c r="AF71" s="15">
        <f t="shared" si="60"/>
        <v>0</v>
      </c>
      <c r="AG71" s="15">
        <f t="shared" si="60"/>
        <v>0</v>
      </c>
      <c r="AH71" s="15">
        <f t="shared" si="60"/>
        <v>0</v>
      </c>
      <c r="AI71" s="15">
        <f t="shared" si="60"/>
        <v>0</v>
      </c>
      <c r="AJ71" s="15">
        <f t="shared" si="60"/>
        <v>0</v>
      </c>
      <c r="AK71" s="15">
        <f t="shared" si="60"/>
        <v>0</v>
      </c>
      <c r="AL71" s="15">
        <f t="shared" si="60"/>
        <v>0</v>
      </c>
      <c r="AM71" s="15">
        <f t="shared" si="60"/>
        <v>0</v>
      </c>
      <c r="AN71" s="15">
        <f t="shared" si="60"/>
        <v>0</v>
      </c>
      <c r="AO71" s="15">
        <f t="shared" si="60"/>
        <v>0</v>
      </c>
      <c r="AP71" s="15">
        <f t="shared" si="60"/>
        <v>0</v>
      </c>
      <c r="AQ71" s="15">
        <f t="shared" si="60"/>
        <v>0</v>
      </c>
      <c r="AR71" s="15">
        <f t="shared" si="60"/>
        <v>0</v>
      </c>
      <c r="AS71" s="15">
        <f t="shared" si="60"/>
        <v>0</v>
      </c>
      <c r="AT71" s="15">
        <f t="shared" si="60"/>
        <v>0</v>
      </c>
      <c r="AU71" s="15">
        <f t="shared" si="60"/>
        <v>0</v>
      </c>
      <c r="AV71" s="15">
        <f t="shared" si="60"/>
        <v>0</v>
      </c>
      <c r="AW71" s="15">
        <f t="shared" si="60"/>
        <v>0</v>
      </c>
      <c r="AX71" s="15">
        <f t="shared" si="60"/>
        <v>0.27</v>
      </c>
      <c r="AY71" s="15">
        <f t="shared" si="60"/>
        <v>0</v>
      </c>
      <c r="AZ71" s="15">
        <f t="shared" si="60"/>
        <v>0</v>
      </c>
      <c r="BA71" s="15">
        <f t="shared" si="60"/>
        <v>0</v>
      </c>
      <c r="BB71" s="15">
        <f t="shared" si="60"/>
        <v>0</v>
      </c>
      <c r="BC71" s="15">
        <f t="shared" si="60"/>
        <v>0</v>
      </c>
      <c r="BD71" s="15">
        <f t="shared" si="60"/>
        <v>4.7300000000000004</v>
      </c>
      <c r="BE71" s="15">
        <f t="shared" si="60"/>
        <v>0</v>
      </c>
      <c r="BF71" s="15">
        <f t="shared" si="60"/>
        <v>0</v>
      </c>
      <c r="BG71" s="1">
        <f t="shared" si="42"/>
        <v>0.57000000000000006</v>
      </c>
      <c r="BH71" s="15">
        <f>SUM(BH72:BH77)</f>
        <v>0</v>
      </c>
      <c r="BI71" s="15">
        <f>SUM(BI72:BI77)</f>
        <v>0.57000000000000006</v>
      </c>
      <c r="BJ71" s="15">
        <f>SUM(BJ72:BJ77)</f>
        <v>0</v>
      </c>
      <c r="BK71" s="9"/>
      <c r="BL71" s="9"/>
      <c r="BM71" s="87"/>
      <c r="BN71" s="24"/>
      <c r="BO71" s="86"/>
      <c r="BP71" s="39"/>
      <c r="BQ71" s="86"/>
      <c r="BR71" s="135"/>
      <c r="BS71" s="135"/>
      <c r="BT71" s="135"/>
      <c r="BU71" s="55"/>
      <c r="BV71" s="55"/>
      <c r="BW71" s="55"/>
      <c r="BX71" s="55"/>
      <c r="BY71" s="55"/>
      <c r="BZ71" s="55"/>
      <c r="CA71" s="55"/>
      <c r="CB71" s="55"/>
      <c r="CC71" s="55"/>
      <c r="CD71" s="55"/>
      <c r="CE71" s="55"/>
      <c r="CF71" s="55"/>
      <c r="CG71" s="55"/>
      <c r="CH71" s="55"/>
      <c r="CI71" s="55"/>
      <c r="CJ71" s="55"/>
      <c r="CK71" s="55"/>
      <c r="CL71" s="55"/>
      <c r="CM71" s="55"/>
      <c r="CN71" s="55"/>
      <c r="CO71" s="55"/>
      <c r="CP71" s="55"/>
      <c r="CQ71" s="55"/>
    </row>
    <row r="72" spans="1:95" s="81" customFormat="1" ht="168.75">
      <c r="A72" s="27">
        <v>1</v>
      </c>
      <c r="B72" s="85" t="s">
        <v>165</v>
      </c>
      <c r="C72" s="62">
        <f t="shared" si="34"/>
        <v>3.5</v>
      </c>
      <c r="D72" s="58"/>
      <c r="E72" s="1">
        <f t="shared" ref="E72:E77" si="61">F72+U72+BG72</f>
        <v>3.5</v>
      </c>
      <c r="F72" s="1">
        <f t="shared" ref="F72:F77" si="62">G72+K72+L72+M72+R72+S72+T72</f>
        <v>3.5</v>
      </c>
      <c r="G72" s="58">
        <f t="shared" si="37"/>
        <v>0.5</v>
      </c>
      <c r="H72" s="58">
        <v>0.5</v>
      </c>
      <c r="I72" s="58"/>
      <c r="J72" s="58"/>
      <c r="K72" s="58">
        <v>2</v>
      </c>
      <c r="L72" s="58">
        <v>1</v>
      </c>
      <c r="M72" s="58">
        <f t="shared" si="38"/>
        <v>0</v>
      </c>
      <c r="N72" s="58"/>
      <c r="O72" s="58"/>
      <c r="P72" s="58"/>
      <c r="Q72" s="58"/>
      <c r="R72" s="58"/>
      <c r="S72" s="58"/>
      <c r="T72" s="58"/>
      <c r="U72" s="58">
        <f t="shared" si="40"/>
        <v>0</v>
      </c>
      <c r="V72" s="58"/>
      <c r="W72" s="58"/>
      <c r="X72" s="58"/>
      <c r="Y72" s="58"/>
      <c r="Z72" s="58"/>
      <c r="AA72" s="58"/>
      <c r="AB72" s="58"/>
      <c r="AC72" s="58"/>
      <c r="AD72" s="58">
        <f t="shared" ref="AD72:AD77" si="63">SUM(AE72:AT72)</f>
        <v>0</v>
      </c>
      <c r="AE72" s="58"/>
      <c r="AF72" s="58"/>
      <c r="AG72" s="58"/>
      <c r="AH72" s="58"/>
      <c r="AI72" s="58"/>
      <c r="AJ72" s="58"/>
      <c r="AK72" s="58"/>
      <c r="AL72" s="58"/>
      <c r="AM72" s="58"/>
      <c r="AN72" s="58"/>
      <c r="AO72" s="58"/>
      <c r="AP72" s="58"/>
      <c r="AQ72" s="58"/>
      <c r="AR72" s="58"/>
      <c r="AS72" s="58">
        <v>0</v>
      </c>
      <c r="AT72" s="58"/>
      <c r="AU72" s="58"/>
      <c r="AV72" s="58"/>
      <c r="AW72" s="58"/>
      <c r="AX72" s="58"/>
      <c r="AY72" s="58"/>
      <c r="AZ72" s="58"/>
      <c r="BA72" s="58"/>
      <c r="BB72" s="58"/>
      <c r="BC72" s="58"/>
      <c r="BD72" s="58"/>
      <c r="BE72" s="58"/>
      <c r="BF72" s="58"/>
      <c r="BG72" s="1">
        <f t="shared" si="42"/>
        <v>0</v>
      </c>
      <c r="BH72" s="58"/>
      <c r="BI72" s="58"/>
      <c r="BJ72" s="58"/>
      <c r="BK72" s="61" t="s">
        <v>130</v>
      </c>
      <c r="BL72" s="79" t="s">
        <v>316</v>
      </c>
      <c r="BM72" s="27"/>
      <c r="BN72" s="61" t="s">
        <v>94</v>
      </c>
      <c r="BO72" s="90"/>
      <c r="BP72" s="204" t="s">
        <v>343</v>
      </c>
      <c r="BQ72" s="63" t="s">
        <v>557</v>
      </c>
      <c r="BR72" s="136"/>
      <c r="BS72" s="136"/>
      <c r="BT72" s="136"/>
    </row>
    <row r="73" spans="1:95" s="165" customFormat="1" ht="56.25">
      <c r="A73" s="27">
        <v>2</v>
      </c>
      <c r="B73" s="60" t="s">
        <v>544</v>
      </c>
      <c r="C73" s="62">
        <f t="shared" si="34"/>
        <v>1.46</v>
      </c>
      <c r="D73" s="63"/>
      <c r="E73" s="58">
        <f t="shared" si="61"/>
        <v>1.46</v>
      </c>
      <c r="F73" s="58">
        <f t="shared" si="62"/>
        <v>0.76</v>
      </c>
      <c r="G73" s="58">
        <f t="shared" si="37"/>
        <v>0</v>
      </c>
      <c r="H73" s="58"/>
      <c r="I73" s="58"/>
      <c r="J73" s="58"/>
      <c r="K73" s="59">
        <v>0.46</v>
      </c>
      <c r="L73" s="59">
        <v>0.3</v>
      </c>
      <c r="M73" s="58">
        <f t="shared" si="38"/>
        <v>0</v>
      </c>
      <c r="N73" s="59"/>
      <c r="O73" s="58"/>
      <c r="P73" s="59"/>
      <c r="Q73" s="58"/>
      <c r="R73" s="58"/>
      <c r="S73" s="58"/>
      <c r="T73" s="58"/>
      <c r="U73" s="58">
        <f t="shared" si="40"/>
        <v>0.7</v>
      </c>
      <c r="V73" s="58"/>
      <c r="W73" s="58"/>
      <c r="X73" s="58"/>
      <c r="Y73" s="58"/>
      <c r="Z73" s="58"/>
      <c r="AA73" s="58"/>
      <c r="AB73" s="58"/>
      <c r="AC73" s="58"/>
      <c r="AD73" s="58">
        <f t="shared" si="63"/>
        <v>0</v>
      </c>
      <c r="AE73" s="59"/>
      <c r="AF73" s="58"/>
      <c r="AG73" s="58"/>
      <c r="AH73" s="58"/>
      <c r="AI73" s="59"/>
      <c r="AJ73" s="58"/>
      <c r="AK73" s="58"/>
      <c r="AL73" s="58"/>
      <c r="AM73" s="58"/>
      <c r="AN73" s="58"/>
      <c r="AO73" s="58"/>
      <c r="AP73" s="58"/>
      <c r="AQ73" s="58"/>
      <c r="AR73" s="58"/>
      <c r="AS73" s="58">
        <v>0</v>
      </c>
      <c r="AT73" s="58"/>
      <c r="AU73" s="58"/>
      <c r="AV73" s="58"/>
      <c r="AW73" s="58"/>
      <c r="AX73" s="59"/>
      <c r="AY73" s="58"/>
      <c r="AZ73" s="58"/>
      <c r="BA73" s="58"/>
      <c r="BB73" s="58"/>
      <c r="BC73" s="58"/>
      <c r="BD73" s="59">
        <v>0.7</v>
      </c>
      <c r="BE73" s="58"/>
      <c r="BF73" s="58"/>
      <c r="BG73" s="58"/>
      <c r="BH73" s="58"/>
      <c r="BI73" s="58"/>
      <c r="BJ73" s="58"/>
      <c r="BK73" s="61" t="s">
        <v>130</v>
      </c>
      <c r="BL73" s="58" t="s">
        <v>400</v>
      </c>
      <c r="BM73" s="61" t="s">
        <v>545</v>
      </c>
      <c r="BN73" s="61" t="s">
        <v>94</v>
      </c>
      <c r="BO73" s="61"/>
      <c r="BP73" s="61" t="s">
        <v>502</v>
      </c>
      <c r="BQ73" s="43" t="s">
        <v>503</v>
      </c>
      <c r="BR73" s="136" t="s">
        <v>504</v>
      </c>
      <c r="BS73" s="55"/>
      <c r="BT73" s="55"/>
    </row>
    <row r="74" spans="1:95" ht="56.25">
      <c r="A74" s="264">
        <v>3</v>
      </c>
      <c r="B74" s="60" t="s">
        <v>546</v>
      </c>
      <c r="C74" s="62">
        <f t="shared" si="34"/>
        <v>0.30000000000000004</v>
      </c>
      <c r="D74" s="63"/>
      <c r="E74" s="58">
        <f t="shared" si="61"/>
        <v>0.30000000000000004</v>
      </c>
      <c r="F74" s="58">
        <f t="shared" si="62"/>
        <v>0.2</v>
      </c>
      <c r="G74" s="58">
        <f t="shared" si="37"/>
        <v>0</v>
      </c>
      <c r="H74" s="58"/>
      <c r="I74" s="58"/>
      <c r="J74" s="58"/>
      <c r="K74" s="59">
        <v>0.2</v>
      </c>
      <c r="L74" s="59">
        <v>0</v>
      </c>
      <c r="M74" s="58">
        <f t="shared" si="38"/>
        <v>0</v>
      </c>
      <c r="N74" s="59"/>
      <c r="O74" s="58"/>
      <c r="P74" s="59"/>
      <c r="Q74" s="58"/>
      <c r="R74" s="58"/>
      <c r="S74" s="58"/>
      <c r="T74" s="58"/>
      <c r="U74" s="58">
        <f t="shared" si="40"/>
        <v>0.1</v>
      </c>
      <c r="V74" s="58"/>
      <c r="W74" s="58"/>
      <c r="X74" s="58"/>
      <c r="Y74" s="58"/>
      <c r="Z74" s="58"/>
      <c r="AA74" s="58"/>
      <c r="AB74" s="58"/>
      <c r="AC74" s="58"/>
      <c r="AD74" s="58">
        <f t="shared" si="63"/>
        <v>0</v>
      </c>
      <c r="AE74" s="59"/>
      <c r="AF74" s="58"/>
      <c r="AG74" s="58"/>
      <c r="AH74" s="58"/>
      <c r="AI74" s="59"/>
      <c r="AJ74" s="58"/>
      <c r="AK74" s="58"/>
      <c r="AL74" s="58"/>
      <c r="AM74" s="58"/>
      <c r="AN74" s="58"/>
      <c r="AO74" s="58"/>
      <c r="AP74" s="58"/>
      <c r="AQ74" s="58"/>
      <c r="AR74" s="58"/>
      <c r="AS74" s="58">
        <v>0</v>
      </c>
      <c r="AT74" s="58"/>
      <c r="AU74" s="58"/>
      <c r="AV74" s="58"/>
      <c r="AW74" s="58"/>
      <c r="AX74" s="59"/>
      <c r="AY74" s="58"/>
      <c r="AZ74" s="58"/>
      <c r="BA74" s="58"/>
      <c r="BB74" s="58"/>
      <c r="BC74" s="58"/>
      <c r="BD74" s="59">
        <v>0.1</v>
      </c>
      <c r="BE74" s="58"/>
      <c r="BF74" s="58"/>
      <c r="BG74" s="58"/>
      <c r="BH74" s="58"/>
      <c r="BI74" s="58"/>
      <c r="BJ74" s="58"/>
      <c r="BK74" s="61" t="s">
        <v>130</v>
      </c>
      <c r="BL74" s="58" t="s">
        <v>400</v>
      </c>
      <c r="BM74" s="61"/>
      <c r="BN74" s="61" t="s">
        <v>94</v>
      </c>
      <c r="BO74" s="290"/>
      <c r="BP74" s="61" t="s">
        <v>502</v>
      </c>
      <c r="BQ74" s="43" t="s">
        <v>503</v>
      </c>
      <c r="BR74" s="136" t="s">
        <v>504</v>
      </c>
    </row>
    <row r="75" spans="1:95" s="146" customFormat="1" ht="168.75">
      <c r="A75" s="761">
        <v>4</v>
      </c>
      <c r="B75" s="782" t="s">
        <v>390</v>
      </c>
      <c r="C75" s="1">
        <v>11.3</v>
      </c>
      <c r="D75" s="58">
        <v>0.03</v>
      </c>
      <c r="E75" s="1">
        <f t="shared" si="61"/>
        <v>11.270000000000001</v>
      </c>
      <c r="F75" s="1">
        <f t="shared" si="62"/>
        <v>10.49</v>
      </c>
      <c r="G75" s="58">
        <f t="shared" si="37"/>
        <v>1</v>
      </c>
      <c r="H75" s="58">
        <v>1</v>
      </c>
      <c r="I75" s="58"/>
      <c r="J75" s="58"/>
      <c r="K75" s="58">
        <v>7.55</v>
      </c>
      <c r="L75" s="58">
        <v>1.94</v>
      </c>
      <c r="M75" s="58">
        <f t="shared" si="38"/>
        <v>0</v>
      </c>
      <c r="N75" s="58"/>
      <c r="O75" s="58"/>
      <c r="P75" s="58"/>
      <c r="Q75" s="58"/>
      <c r="R75" s="58"/>
      <c r="S75" s="58"/>
      <c r="T75" s="58"/>
      <c r="U75" s="58">
        <f t="shared" si="40"/>
        <v>0.64</v>
      </c>
      <c r="V75" s="58"/>
      <c r="W75" s="58"/>
      <c r="X75" s="58"/>
      <c r="Y75" s="58"/>
      <c r="Z75" s="58"/>
      <c r="AA75" s="58"/>
      <c r="AB75" s="58"/>
      <c r="AC75" s="58"/>
      <c r="AD75" s="58">
        <f t="shared" si="63"/>
        <v>0.06</v>
      </c>
      <c r="AE75" s="58">
        <v>0.06</v>
      </c>
      <c r="AF75" s="58"/>
      <c r="AG75" s="58"/>
      <c r="AH75" s="58"/>
      <c r="AI75" s="58"/>
      <c r="AJ75" s="58"/>
      <c r="AK75" s="58"/>
      <c r="AL75" s="58"/>
      <c r="AM75" s="58"/>
      <c r="AN75" s="58"/>
      <c r="AO75" s="58"/>
      <c r="AP75" s="58"/>
      <c r="AQ75" s="58"/>
      <c r="AR75" s="58"/>
      <c r="AS75" s="58"/>
      <c r="AT75" s="58"/>
      <c r="AU75" s="58"/>
      <c r="AV75" s="58"/>
      <c r="AW75" s="58"/>
      <c r="AX75" s="58">
        <v>0.27</v>
      </c>
      <c r="AY75" s="58"/>
      <c r="AZ75" s="58"/>
      <c r="BA75" s="58"/>
      <c r="BB75" s="58"/>
      <c r="BC75" s="58"/>
      <c r="BD75" s="58">
        <v>0.31</v>
      </c>
      <c r="BE75" s="58"/>
      <c r="BF75" s="58"/>
      <c r="BG75" s="58">
        <f t="shared" si="42"/>
        <v>0.14000000000000001</v>
      </c>
      <c r="BH75" s="58"/>
      <c r="BI75" s="58">
        <v>0.14000000000000001</v>
      </c>
      <c r="BJ75" s="58"/>
      <c r="BK75" s="61" t="s">
        <v>130</v>
      </c>
      <c r="BL75" s="70" t="s">
        <v>396</v>
      </c>
      <c r="BM75" s="27" t="s">
        <v>317</v>
      </c>
      <c r="BN75" s="27" t="s">
        <v>94</v>
      </c>
      <c r="BO75" s="128" t="s">
        <v>370</v>
      </c>
      <c r="BP75" s="784" t="s">
        <v>344</v>
      </c>
      <c r="BQ75" s="779" t="s">
        <v>558</v>
      </c>
      <c r="BR75" s="136"/>
      <c r="BS75" s="136"/>
      <c r="BT75" s="136"/>
      <c r="BU75" s="81" t="s">
        <v>559</v>
      </c>
      <c r="BV75" s="81"/>
      <c r="BW75" s="81"/>
      <c r="BX75" s="81"/>
      <c r="BY75" s="81"/>
      <c r="BZ75" s="81"/>
      <c r="CA75" s="81"/>
      <c r="CB75" s="81"/>
      <c r="CC75" s="81"/>
      <c r="CD75" s="81"/>
      <c r="CE75" s="81"/>
      <c r="CF75" s="81"/>
      <c r="CG75" s="81"/>
      <c r="CH75" s="81"/>
      <c r="CI75" s="81"/>
      <c r="CJ75" s="81"/>
    </row>
    <row r="76" spans="1:95" s="81" customFormat="1" ht="168.75">
      <c r="A76" s="761"/>
      <c r="B76" s="783"/>
      <c r="C76" s="62">
        <v>53.19</v>
      </c>
      <c r="D76" s="58">
        <v>0.1</v>
      </c>
      <c r="E76" s="1">
        <f t="shared" si="61"/>
        <v>53.089999999999989</v>
      </c>
      <c r="F76" s="1">
        <f t="shared" si="62"/>
        <v>48.779999999999994</v>
      </c>
      <c r="G76" s="58">
        <f t="shared" si="37"/>
        <v>1</v>
      </c>
      <c r="H76" s="58">
        <v>1</v>
      </c>
      <c r="I76" s="58"/>
      <c r="J76" s="58"/>
      <c r="K76" s="58">
        <v>45.48</v>
      </c>
      <c r="L76" s="58">
        <v>2.2599999999999998</v>
      </c>
      <c r="M76" s="58">
        <f t="shared" si="38"/>
        <v>0</v>
      </c>
      <c r="N76" s="58"/>
      <c r="O76" s="58"/>
      <c r="P76" s="58"/>
      <c r="Q76" s="58"/>
      <c r="R76" s="58">
        <v>0.04</v>
      </c>
      <c r="S76" s="58"/>
      <c r="T76" s="58"/>
      <c r="U76" s="58">
        <f t="shared" si="40"/>
        <v>3.9000000000000004</v>
      </c>
      <c r="V76" s="58"/>
      <c r="W76" s="58"/>
      <c r="X76" s="58"/>
      <c r="Y76" s="58"/>
      <c r="Z76" s="58"/>
      <c r="AA76" s="58"/>
      <c r="AB76" s="58"/>
      <c r="AC76" s="58"/>
      <c r="AD76" s="58">
        <f t="shared" si="63"/>
        <v>0.45</v>
      </c>
      <c r="AE76" s="58">
        <v>0.45</v>
      </c>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v>3.45</v>
      </c>
      <c r="BE76" s="58"/>
      <c r="BF76" s="58"/>
      <c r="BG76" s="58">
        <f t="shared" si="42"/>
        <v>0.41</v>
      </c>
      <c r="BH76" s="58"/>
      <c r="BI76" s="58">
        <v>0.41</v>
      </c>
      <c r="BJ76" s="58"/>
      <c r="BK76" s="61" t="s">
        <v>130</v>
      </c>
      <c r="BL76" s="79" t="s">
        <v>316</v>
      </c>
      <c r="BM76" s="27" t="s">
        <v>318</v>
      </c>
      <c r="BN76" s="61" t="s">
        <v>94</v>
      </c>
      <c r="BO76" s="128" t="s">
        <v>370</v>
      </c>
      <c r="BP76" s="785"/>
      <c r="BQ76" s="787"/>
      <c r="BR76" s="136"/>
      <c r="BS76" s="136"/>
      <c r="BT76" s="136"/>
      <c r="BU76" s="81" t="s">
        <v>559</v>
      </c>
    </row>
    <row r="77" spans="1:95" s="146" customFormat="1" ht="168.75">
      <c r="A77" s="761"/>
      <c r="B77" s="782"/>
      <c r="C77" s="1">
        <v>21.28</v>
      </c>
      <c r="D77" s="58">
        <v>1.87</v>
      </c>
      <c r="E77" s="1">
        <f t="shared" si="61"/>
        <v>19.41</v>
      </c>
      <c r="F77" s="1">
        <f t="shared" si="62"/>
        <v>17.22</v>
      </c>
      <c r="G77" s="58">
        <f t="shared" si="37"/>
        <v>1</v>
      </c>
      <c r="H77" s="58">
        <v>1</v>
      </c>
      <c r="I77" s="58"/>
      <c r="J77" s="58"/>
      <c r="K77" s="58">
        <v>8.1999999999999993</v>
      </c>
      <c r="L77" s="58">
        <v>7.63</v>
      </c>
      <c r="M77" s="58">
        <f t="shared" si="38"/>
        <v>0.39</v>
      </c>
      <c r="N77" s="58"/>
      <c r="O77" s="58"/>
      <c r="P77" s="58">
        <v>0.39</v>
      </c>
      <c r="Q77" s="58"/>
      <c r="R77" s="58"/>
      <c r="S77" s="58"/>
      <c r="T77" s="58"/>
      <c r="U77" s="58">
        <f t="shared" si="40"/>
        <v>2.17</v>
      </c>
      <c r="V77" s="58"/>
      <c r="W77" s="58"/>
      <c r="X77" s="58"/>
      <c r="Y77" s="58"/>
      <c r="Z77" s="58"/>
      <c r="AA77" s="58"/>
      <c r="AB77" s="58"/>
      <c r="AC77" s="58"/>
      <c r="AD77" s="58">
        <f t="shared" si="63"/>
        <v>2</v>
      </c>
      <c r="AE77" s="58">
        <v>2</v>
      </c>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v>0.17</v>
      </c>
      <c r="BE77" s="58"/>
      <c r="BF77" s="58"/>
      <c r="BG77" s="58">
        <f t="shared" si="42"/>
        <v>0.02</v>
      </c>
      <c r="BH77" s="58"/>
      <c r="BI77" s="58">
        <v>0.02</v>
      </c>
      <c r="BJ77" s="58"/>
      <c r="BK77" s="61" t="s">
        <v>130</v>
      </c>
      <c r="BL77" s="70" t="s">
        <v>397</v>
      </c>
      <c r="BM77" s="27" t="s">
        <v>319</v>
      </c>
      <c r="BN77" s="27" t="s">
        <v>94</v>
      </c>
      <c r="BO77" s="128" t="s">
        <v>370</v>
      </c>
      <c r="BP77" s="786"/>
      <c r="BQ77" s="780"/>
      <c r="BR77" s="136"/>
      <c r="BS77" s="136"/>
      <c r="BT77" s="136"/>
      <c r="BU77" s="81" t="s">
        <v>559</v>
      </c>
      <c r="BV77" s="81"/>
      <c r="BW77" s="81"/>
      <c r="BX77" s="81"/>
      <c r="BY77" s="81"/>
      <c r="BZ77" s="81"/>
      <c r="CA77" s="81"/>
      <c r="CB77" s="81"/>
      <c r="CC77" s="81"/>
      <c r="CD77" s="81"/>
      <c r="CE77" s="81"/>
      <c r="CF77" s="81"/>
      <c r="CG77" s="81"/>
      <c r="CH77" s="81"/>
      <c r="CI77" s="81"/>
      <c r="CJ77" s="81"/>
    </row>
    <row r="78" spans="1:95" s="2" customFormat="1">
      <c r="A78" s="24" t="s">
        <v>166</v>
      </c>
      <c r="B78" s="25" t="s">
        <v>54</v>
      </c>
      <c r="C78" s="15">
        <f>C79</f>
        <v>0.12</v>
      </c>
      <c r="D78" s="15">
        <f>D79</f>
        <v>0</v>
      </c>
      <c r="E78" s="15">
        <f>E79</f>
        <v>0.12</v>
      </c>
      <c r="F78" s="15">
        <f>F79</f>
        <v>0.11</v>
      </c>
      <c r="G78" s="58">
        <f t="shared" si="37"/>
        <v>0</v>
      </c>
      <c r="H78" s="15">
        <f>H79</f>
        <v>0</v>
      </c>
      <c r="I78" s="15">
        <f>I79</f>
        <v>0</v>
      </c>
      <c r="J78" s="15">
        <f>J79</f>
        <v>0</v>
      </c>
      <c r="K78" s="15">
        <f>K79</f>
        <v>0</v>
      </c>
      <c r="L78" s="15">
        <f>L79</f>
        <v>0.11</v>
      </c>
      <c r="M78" s="58">
        <f t="shared" si="38"/>
        <v>0</v>
      </c>
      <c r="N78" s="15">
        <f t="shared" ref="N78:T78" si="64">N79</f>
        <v>0</v>
      </c>
      <c r="O78" s="15">
        <f t="shared" si="64"/>
        <v>0</v>
      </c>
      <c r="P78" s="15">
        <f t="shared" si="64"/>
        <v>0</v>
      </c>
      <c r="Q78" s="15">
        <f t="shared" si="64"/>
        <v>0</v>
      </c>
      <c r="R78" s="15">
        <f t="shared" si="64"/>
        <v>0</v>
      </c>
      <c r="S78" s="15">
        <f t="shared" si="64"/>
        <v>0</v>
      </c>
      <c r="T78" s="15">
        <f t="shared" si="64"/>
        <v>0</v>
      </c>
      <c r="U78" s="58">
        <f t="shared" si="40"/>
        <v>0</v>
      </c>
      <c r="V78" s="15">
        <f t="shared" ref="V78:BF78" si="65">V79</f>
        <v>0</v>
      </c>
      <c r="W78" s="15">
        <f t="shared" si="65"/>
        <v>0</v>
      </c>
      <c r="X78" s="15">
        <f t="shared" si="65"/>
        <v>0</v>
      </c>
      <c r="Y78" s="15">
        <f t="shared" si="65"/>
        <v>0</v>
      </c>
      <c r="Z78" s="15">
        <f t="shared" si="65"/>
        <v>0</v>
      </c>
      <c r="AA78" s="15">
        <f t="shared" si="65"/>
        <v>0</v>
      </c>
      <c r="AB78" s="15">
        <f t="shared" si="65"/>
        <v>0</v>
      </c>
      <c r="AC78" s="15">
        <f t="shared" si="65"/>
        <v>0</v>
      </c>
      <c r="AD78" s="15">
        <f t="shared" si="65"/>
        <v>0</v>
      </c>
      <c r="AE78" s="15">
        <f t="shared" si="65"/>
        <v>0</v>
      </c>
      <c r="AF78" s="15">
        <f t="shared" si="65"/>
        <v>0</v>
      </c>
      <c r="AG78" s="15">
        <f t="shared" si="65"/>
        <v>0</v>
      </c>
      <c r="AH78" s="15">
        <f t="shared" si="65"/>
        <v>0</v>
      </c>
      <c r="AI78" s="15">
        <f t="shared" si="65"/>
        <v>0</v>
      </c>
      <c r="AJ78" s="15">
        <f t="shared" si="65"/>
        <v>0</v>
      </c>
      <c r="AK78" s="15">
        <f t="shared" si="65"/>
        <v>0</v>
      </c>
      <c r="AL78" s="15">
        <f t="shared" si="65"/>
        <v>0</v>
      </c>
      <c r="AM78" s="15">
        <f t="shared" si="65"/>
        <v>0</v>
      </c>
      <c r="AN78" s="15">
        <f t="shared" si="65"/>
        <v>0</v>
      </c>
      <c r="AO78" s="15">
        <f t="shared" si="65"/>
        <v>0</v>
      </c>
      <c r="AP78" s="15">
        <f t="shared" si="65"/>
        <v>0</v>
      </c>
      <c r="AQ78" s="15">
        <f t="shared" si="65"/>
        <v>0</v>
      </c>
      <c r="AR78" s="15">
        <f t="shared" si="65"/>
        <v>0</v>
      </c>
      <c r="AS78" s="15">
        <f t="shared" si="65"/>
        <v>0</v>
      </c>
      <c r="AT78" s="15">
        <f t="shared" si="65"/>
        <v>0</v>
      </c>
      <c r="AU78" s="15">
        <f t="shared" si="65"/>
        <v>0</v>
      </c>
      <c r="AV78" s="15">
        <f t="shared" si="65"/>
        <v>0</v>
      </c>
      <c r="AW78" s="15">
        <f t="shared" si="65"/>
        <v>0</v>
      </c>
      <c r="AX78" s="15">
        <f t="shared" si="65"/>
        <v>0</v>
      </c>
      <c r="AY78" s="15">
        <f t="shared" si="65"/>
        <v>0</v>
      </c>
      <c r="AZ78" s="15">
        <f t="shared" si="65"/>
        <v>0</v>
      </c>
      <c r="BA78" s="15">
        <f t="shared" si="65"/>
        <v>0</v>
      </c>
      <c r="BB78" s="15">
        <f t="shared" si="65"/>
        <v>0</v>
      </c>
      <c r="BC78" s="15">
        <f t="shared" si="65"/>
        <v>0</v>
      </c>
      <c r="BD78" s="15">
        <f t="shared" si="65"/>
        <v>0</v>
      </c>
      <c r="BE78" s="15">
        <f t="shared" si="65"/>
        <v>0</v>
      </c>
      <c r="BF78" s="15">
        <f t="shared" si="65"/>
        <v>0</v>
      </c>
      <c r="BG78" s="1">
        <f t="shared" si="42"/>
        <v>0.01</v>
      </c>
      <c r="BH78" s="15">
        <f>BH79</f>
        <v>0</v>
      </c>
      <c r="BI78" s="15">
        <f>BI79</f>
        <v>0.01</v>
      </c>
      <c r="BJ78" s="15">
        <f>BJ79</f>
        <v>0</v>
      </c>
      <c r="BK78" s="9"/>
      <c r="BL78" s="9"/>
      <c r="BM78" s="87"/>
      <c r="BN78" s="24"/>
      <c r="BO78" s="86"/>
      <c r="BP78" s="39"/>
      <c r="BQ78" s="86"/>
      <c r="BR78" s="135"/>
      <c r="BS78" s="135"/>
      <c r="BT78" s="135"/>
      <c r="BU78" s="55"/>
      <c r="BV78" s="55"/>
      <c r="BW78" s="55"/>
      <c r="BX78" s="55"/>
      <c r="BY78" s="55"/>
      <c r="BZ78" s="55"/>
      <c r="CA78" s="55"/>
      <c r="CB78" s="55"/>
      <c r="CC78" s="55"/>
      <c r="CD78" s="55"/>
      <c r="CE78" s="55"/>
      <c r="CF78" s="55"/>
      <c r="CG78" s="55"/>
      <c r="CH78" s="55"/>
      <c r="CI78" s="55"/>
      <c r="CJ78" s="55"/>
      <c r="CK78" s="55"/>
      <c r="CL78" s="55"/>
      <c r="CM78" s="55"/>
      <c r="CN78" s="55"/>
      <c r="CO78" s="55"/>
      <c r="CP78" s="55"/>
      <c r="CQ78" s="55"/>
    </row>
    <row r="79" spans="1:95" s="72" customFormat="1" ht="75">
      <c r="A79" s="61">
        <v>1</v>
      </c>
      <c r="B79" s="66" t="s">
        <v>299</v>
      </c>
      <c r="C79" s="58">
        <v>0.12</v>
      </c>
      <c r="D79" s="58"/>
      <c r="E79" s="1">
        <f>F79+U79+BG79</f>
        <v>0.12</v>
      </c>
      <c r="F79" s="1">
        <f>G79+K79+L79+M79+R79+S79+T79</f>
        <v>0.11</v>
      </c>
      <c r="G79" s="58">
        <f t="shared" si="37"/>
        <v>0</v>
      </c>
      <c r="H79" s="5"/>
      <c r="I79" s="5"/>
      <c r="J79" s="5"/>
      <c r="K79" s="58"/>
      <c r="L79" s="58">
        <v>0.11</v>
      </c>
      <c r="M79" s="58">
        <f t="shared" si="38"/>
        <v>0</v>
      </c>
      <c r="N79" s="58"/>
      <c r="O79" s="5"/>
      <c r="P79" s="58"/>
      <c r="Q79" s="5"/>
      <c r="R79" s="58"/>
      <c r="S79" s="5"/>
      <c r="T79" s="5"/>
      <c r="U79" s="58">
        <f t="shared" si="40"/>
        <v>0</v>
      </c>
      <c r="V79" s="5"/>
      <c r="W79" s="5"/>
      <c r="X79" s="5"/>
      <c r="Y79" s="5"/>
      <c r="Z79" s="5"/>
      <c r="AA79" s="5"/>
      <c r="AB79" s="5"/>
      <c r="AC79" s="5"/>
      <c r="AD79" s="58"/>
      <c r="AE79" s="5"/>
      <c r="AF79" s="5"/>
      <c r="AG79" s="5"/>
      <c r="AH79" s="5"/>
      <c r="AI79" s="5"/>
      <c r="AJ79" s="5"/>
      <c r="AK79" s="5"/>
      <c r="AL79" s="5"/>
      <c r="AM79" s="5"/>
      <c r="AN79" s="5"/>
      <c r="AO79" s="5"/>
      <c r="AP79" s="5"/>
      <c r="AQ79" s="5"/>
      <c r="AR79" s="5"/>
      <c r="AS79" s="5"/>
      <c r="AT79" s="5"/>
      <c r="AU79" s="5"/>
      <c r="AV79" s="5"/>
      <c r="AW79" s="5"/>
      <c r="AX79" s="58"/>
      <c r="AY79" s="5"/>
      <c r="AZ79" s="58"/>
      <c r="BA79" s="58"/>
      <c r="BB79" s="5"/>
      <c r="BC79" s="5"/>
      <c r="BD79" s="58"/>
      <c r="BE79" s="58"/>
      <c r="BF79" s="5"/>
      <c r="BG79" s="1">
        <f t="shared" si="42"/>
        <v>0.01</v>
      </c>
      <c r="BH79" s="5"/>
      <c r="BI79" s="5">
        <v>0.01</v>
      </c>
      <c r="BJ79" s="5"/>
      <c r="BK79" s="61" t="s">
        <v>130</v>
      </c>
      <c r="BL79" s="61" t="s">
        <v>400</v>
      </c>
      <c r="BM79" s="91" t="s">
        <v>320</v>
      </c>
      <c r="BN79" s="61" t="s">
        <v>95</v>
      </c>
      <c r="BO79" s="92"/>
      <c r="BP79" s="94" t="s">
        <v>367</v>
      </c>
      <c r="BQ79" s="63" t="s">
        <v>557</v>
      </c>
      <c r="BR79" s="71"/>
      <c r="BS79" s="71"/>
      <c r="BT79" s="71"/>
    </row>
    <row r="80" spans="1:95" s="2" customFormat="1">
      <c r="A80" s="24" t="s">
        <v>167</v>
      </c>
      <c r="B80" s="25" t="s">
        <v>55</v>
      </c>
      <c r="C80" s="15"/>
      <c r="D80" s="15"/>
      <c r="E80" s="15"/>
      <c r="F80" s="15"/>
      <c r="G80" s="58">
        <f t="shared" si="37"/>
        <v>0</v>
      </c>
      <c r="H80" s="15"/>
      <c r="I80" s="15"/>
      <c r="J80" s="15"/>
      <c r="K80" s="15"/>
      <c r="L80" s="15"/>
      <c r="M80" s="58">
        <f t="shared" si="38"/>
        <v>0</v>
      </c>
      <c r="N80" s="15"/>
      <c r="O80" s="15"/>
      <c r="P80" s="15"/>
      <c r="Q80" s="15"/>
      <c r="R80" s="15"/>
      <c r="S80" s="15"/>
      <c r="T80" s="15"/>
      <c r="U80" s="58">
        <f t="shared" si="40"/>
        <v>0</v>
      </c>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
        <f t="shared" si="42"/>
        <v>0</v>
      </c>
      <c r="BH80" s="15"/>
      <c r="BI80" s="15"/>
      <c r="BJ80" s="15"/>
      <c r="BK80" s="9"/>
      <c r="BL80" s="9"/>
      <c r="BM80" s="87"/>
      <c r="BN80" s="24"/>
      <c r="BO80" s="86"/>
      <c r="BP80" s="39"/>
      <c r="BQ80" s="86"/>
      <c r="BR80" s="135"/>
      <c r="BS80" s="135"/>
      <c r="BT80" s="135"/>
      <c r="BU80" s="55"/>
      <c r="BV80" s="55"/>
      <c r="BW80" s="55"/>
      <c r="BX80" s="55"/>
      <c r="BY80" s="55"/>
      <c r="BZ80" s="55"/>
      <c r="CA80" s="55"/>
      <c r="CB80" s="55"/>
      <c r="CC80" s="55"/>
      <c r="CD80" s="55"/>
      <c r="CE80" s="55"/>
      <c r="CF80" s="55"/>
      <c r="CG80" s="55"/>
      <c r="CH80" s="55"/>
      <c r="CI80" s="55"/>
      <c r="CJ80" s="55"/>
      <c r="CK80" s="55"/>
      <c r="CL80" s="55"/>
      <c r="CM80" s="55"/>
      <c r="CN80" s="55"/>
      <c r="CO80" s="55"/>
      <c r="CP80" s="55"/>
      <c r="CQ80" s="55"/>
    </row>
    <row r="81" spans="1:95" s="2" customFormat="1">
      <c r="A81" s="24" t="s">
        <v>168</v>
      </c>
      <c r="B81" s="25" t="s">
        <v>56</v>
      </c>
      <c r="C81" s="15">
        <f t="shared" ref="C81:AH81" si="66">SUM(C82:C84)</f>
        <v>0.24000000000000002</v>
      </c>
      <c r="D81" s="15">
        <f t="shared" si="66"/>
        <v>0.24000000000000002</v>
      </c>
      <c r="E81" s="15">
        <f t="shared" si="66"/>
        <v>0</v>
      </c>
      <c r="F81" s="15">
        <f t="shared" si="66"/>
        <v>0</v>
      </c>
      <c r="G81" s="15">
        <f t="shared" si="66"/>
        <v>0</v>
      </c>
      <c r="H81" s="15">
        <f t="shared" si="66"/>
        <v>0</v>
      </c>
      <c r="I81" s="15">
        <f t="shared" si="66"/>
        <v>0</v>
      </c>
      <c r="J81" s="15">
        <f t="shared" si="66"/>
        <v>0</v>
      </c>
      <c r="K81" s="15">
        <f t="shared" si="66"/>
        <v>0</v>
      </c>
      <c r="L81" s="15">
        <f t="shared" si="66"/>
        <v>0</v>
      </c>
      <c r="M81" s="15">
        <f t="shared" si="66"/>
        <v>0</v>
      </c>
      <c r="N81" s="15">
        <f t="shared" si="66"/>
        <v>0</v>
      </c>
      <c r="O81" s="15">
        <f t="shared" si="66"/>
        <v>0</v>
      </c>
      <c r="P81" s="15">
        <f t="shared" si="66"/>
        <v>0</v>
      </c>
      <c r="Q81" s="15">
        <f t="shared" si="66"/>
        <v>0</v>
      </c>
      <c r="R81" s="15">
        <f t="shared" si="66"/>
        <v>0</v>
      </c>
      <c r="S81" s="15">
        <f t="shared" si="66"/>
        <v>0</v>
      </c>
      <c r="T81" s="15">
        <f t="shared" si="66"/>
        <v>0</v>
      </c>
      <c r="U81" s="15">
        <f t="shared" si="66"/>
        <v>0</v>
      </c>
      <c r="V81" s="15">
        <f t="shared" si="66"/>
        <v>0</v>
      </c>
      <c r="W81" s="15">
        <f t="shared" si="66"/>
        <v>0</v>
      </c>
      <c r="X81" s="15">
        <f t="shared" si="66"/>
        <v>0</v>
      </c>
      <c r="Y81" s="15">
        <f t="shared" si="66"/>
        <v>0</v>
      </c>
      <c r="Z81" s="15">
        <f t="shared" si="66"/>
        <v>0</v>
      </c>
      <c r="AA81" s="15">
        <f t="shared" si="66"/>
        <v>0</v>
      </c>
      <c r="AB81" s="15">
        <f t="shared" si="66"/>
        <v>0</v>
      </c>
      <c r="AC81" s="15">
        <f t="shared" si="66"/>
        <v>0</v>
      </c>
      <c r="AD81" s="15">
        <f t="shared" si="66"/>
        <v>0</v>
      </c>
      <c r="AE81" s="15">
        <f t="shared" si="66"/>
        <v>0</v>
      </c>
      <c r="AF81" s="15">
        <f t="shared" si="66"/>
        <v>0</v>
      </c>
      <c r="AG81" s="15">
        <f t="shared" si="66"/>
        <v>0</v>
      </c>
      <c r="AH81" s="15">
        <f t="shared" si="66"/>
        <v>0</v>
      </c>
      <c r="AI81" s="15">
        <f t="shared" ref="AI81:BJ81" si="67">SUM(AI82:AI84)</f>
        <v>0</v>
      </c>
      <c r="AJ81" s="15">
        <f t="shared" si="67"/>
        <v>0</v>
      </c>
      <c r="AK81" s="15">
        <f t="shared" si="67"/>
        <v>0</v>
      </c>
      <c r="AL81" s="15">
        <f t="shared" si="67"/>
        <v>0</v>
      </c>
      <c r="AM81" s="15">
        <f t="shared" si="67"/>
        <v>0</v>
      </c>
      <c r="AN81" s="15">
        <f t="shared" si="67"/>
        <v>0</v>
      </c>
      <c r="AO81" s="15">
        <f t="shared" si="67"/>
        <v>0</v>
      </c>
      <c r="AP81" s="15">
        <f t="shared" si="67"/>
        <v>0</v>
      </c>
      <c r="AQ81" s="15">
        <f t="shared" si="67"/>
        <v>0</v>
      </c>
      <c r="AR81" s="15">
        <f t="shared" si="67"/>
        <v>0</v>
      </c>
      <c r="AS81" s="15">
        <f t="shared" si="67"/>
        <v>0</v>
      </c>
      <c r="AT81" s="15">
        <f t="shared" si="67"/>
        <v>0</v>
      </c>
      <c r="AU81" s="15">
        <f t="shared" si="67"/>
        <v>0</v>
      </c>
      <c r="AV81" s="15">
        <f t="shared" si="67"/>
        <v>0</v>
      </c>
      <c r="AW81" s="15">
        <f t="shared" si="67"/>
        <v>0</v>
      </c>
      <c r="AX81" s="15">
        <f t="shared" si="67"/>
        <v>0</v>
      </c>
      <c r="AY81" s="15">
        <f t="shared" si="67"/>
        <v>0</v>
      </c>
      <c r="AZ81" s="15">
        <f t="shared" si="67"/>
        <v>0</v>
      </c>
      <c r="BA81" s="15">
        <f t="shared" si="67"/>
        <v>0</v>
      </c>
      <c r="BB81" s="15">
        <f t="shared" si="67"/>
        <v>0</v>
      </c>
      <c r="BC81" s="15">
        <f t="shared" si="67"/>
        <v>0</v>
      </c>
      <c r="BD81" s="15">
        <f t="shared" si="67"/>
        <v>0</v>
      </c>
      <c r="BE81" s="15">
        <f t="shared" si="67"/>
        <v>0</v>
      </c>
      <c r="BF81" s="15">
        <f t="shared" si="67"/>
        <v>0</v>
      </c>
      <c r="BG81" s="15">
        <f t="shared" si="67"/>
        <v>0</v>
      </c>
      <c r="BH81" s="15">
        <f t="shared" si="67"/>
        <v>0</v>
      </c>
      <c r="BI81" s="15">
        <f t="shared" si="67"/>
        <v>0</v>
      </c>
      <c r="BJ81" s="15">
        <f t="shared" si="67"/>
        <v>0</v>
      </c>
      <c r="BK81" s="9"/>
      <c r="BL81" s="9"/>
      <c r="BM81" s="87"/>
      <c r="BN81" s="24"/>
      <c r="BO81" s="86"/>
      <c r="BP81" s="39"/>
      <c r="BQ81" s="86"/>
      <c r="BR81" s="135"/>
      <c r="BS81" s="135"/>
      <c r="BT81" s="135"/>
      <c r="BU81" s="55"/>
      <c r="BV81" s="55"/>
      <c r="BW81" s="55"/>
      <c r="BX81" s="55"/>
      <c r="BY81" s="55"/>
      <c r="BZ81" s="55"/>
      <c r="CA81" s="55"/>
      <c r="CB81" s="55"/>
      <c r="CC81" s="55"/>
      <c r="CD81" s="55"/>
      <c r="CE81" s="55"/>
      <c r="CF81" s="55"/>
      <c r="CG81" s="55"/>
      <c r="CH81" s="55"/>
      <c r="CI81" s="55"/>
      <c r="CJ81" s="55"/>
      <c r="CK81" s="55"/>
      <c r="CL81" s="55"/>
      <c r="CM81" s="55"/>
      <c r="CN81" s="55"/>
      <c r="CO81" s="55"/>
      <c r="CP81" s="55"/>
      <c r="CQ81" s="55"/>
    </row>
    <row r="82" spans="1:95" s="69" customFormat="1" ht="37.5">
      <c r="A82" s="61">
        <v>1</v>
      </c>
      <c r="B82" s="60" t="s">
        <v>549</v>
      </c>
      <c r="C82" s="58">
        <f t="shared" ref="C82:C85" si="68">D82+E82</f>
        <v>0.04</v>
      </c>
      <c r="D82" s="58">
        <v>0.04</v>
      </c>
      <c r="E82" s="58"/>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07"/>
      <c r="AY82" s="207"/>
      <c r="AZ82" s="207"/>
      <c r="BA82" s="207"/>
      <c r="BB82" s="207"/>
      <c r="BC82" s="207"/>
      <c r="BD82" s="207"/>
      <c r="BE82" s="207"/>
      <c r="BF82" s="207"/>
      <c r="BG82" s="207"/>
      <c r="BH82" s="207"/>
      <c r="BI82" s="207"/>
      <c r="BJ82" s="207"/>
      <c r="BK82" s="61" t="s">
        <v>130</v>
      </c>
      <c r="BL82" s="61" t="s">
        <v>131</v>
      </c>
      <c r="BM82" s="207"/>
      <c r="BN82" s="61" t="s">
        <v>97</v>
      </c>
      <c r="BO82" s="306"/>
      <c r="BP82" s="307"/>
      <c r="BQ82" s="63" t="s">
        <v>503</v>
      </c>
      <c r="BR82" s="136" t="s">
        <v>504</v>
      </c>
    </row>
    <row r="83" spans="1:95" s="69" customFormat="1" ht="37.5">
      <c r="A83" s="61">
        <v>2</v>
      </c>
      <c r="B83" s="60" t="s">
        <v>550</v>
      </c>
      <c r="C83" s="58">
        <f t="shared" si="68"/>
        <v>0.1</v>
      </c>
      <c r="D83" s="58">
        <v>0.1</v>
      </c>
      <c r="E83" s="58"/>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07"/>
      <c r="AY83" s="207"/>
      <c r="AZ83" s="207"/>
      <c r="BA83" s="207"/>
      <c r="BB83" s="207"/>
      <c r="BC83" s="207"/>
      <c r="BD83" s="207"/>
      <c r="BE83" s="207"/>
      <c r="BF83" s="207"/>
      <c r="BG83" s="207"/>
      <c r="BH83" s="207"/>
      <c r="BI83" s="207"/>
      <c r="BJ83" s="207"/>
      <c r="BK83" s="61" t="s">
        <v>130</v>
      </c>
      <c r="BL83" s="61" t="s">
        <v>131</v>
      </c>
      <c r="BM83" s="207"/>
      <c r="BN83" s="61" t="s">
        <v>97</v>
      </c>
      <c r="BO83" s="306"/>
      <c r="BP83" s="307"/>
      <c r="BQ83" s="63" t="s">
        <v>503</v>
      </c>
      <c r="BR83" s="136" t="s">
        <v>504</v>
      </c>
    </row>
    <row r="84" spans="1:95" s="69" customFormat="1" ht="37.5">
      <c r="A84" s="61">
        <v>3</v>
      </c>
      <c r="B84" s="60" t="s">
        <v>551</v>
      </c>
      <c r="C84" s="58">
        <f t="shared" si="68"/>
        <v>0.1</v>
      </c>
      <c r="D84" s="58">
        <v>0.1</v>
      </c>
      <c r="E84" s="58"/>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07"/>
      <c r="AM84" s="207"/>
      <c r="AN84" s="207"/>
      <c r="AO84" s="207"/>
      <c r="AP84" s="207"/>
      <c r="AQ84" s="207"/>
      <c r="AR84" s="207"/>
      <c r="AS84" s="207"/>
      <c r="AT84" s="207"/>
      <c r="AU84" s="207"/>
      <c r="AV84" s="207"/>
      <c r="AW84" s="207"/>
      <c r="AX84" s="207"/>
      <c r="AY84" s="207"/>
      <c r="AZ84" s="207"/>
      <c r="BA84" s="207"/>
      <c r="BB84" s="207"/>
      <c r="BC84" s="207"/>
      <c r="BD84" s="207"/>
      <c r="BE84" s="207"/>
      <c r="BF84" s="207"/>
      <c r="BG84" s="207"/>
      <c r="BH84" s="207"/>
      <c r="BI84" s="207"/>
      <c r="BJ84" s="207"/>
      <c r="BK84" s="61" t="s">
        <v>130</v>
      </c>
      <c r="BL84" s="61" t="s">
        <v>131</v>
      </c>
      <c r="BM84" s="207"/>
      <c r="BN84" s="61" t="s">
        <v>97</v>
      </c>
      <c r="BO84" s="306"/>
      <c r="BP84" s="307"/>
      <c r="BQ84" s="63" t="s">
        <v>503</v>
      </c>
      <c r="BR84" s="136" t="s">
        <v>504</v>
      </c>
    </row>
    <row r="85" spans="1:95" s="2" customFormat="1">
      <c r="A85" s="24" t="s">
        <v>169</v>
      </c>
      <c r="B85" s="25" t="s">
        <v>57</v>
      </c>
      <c r="C85" s="15">
        <f t="shared" si="68"/>
        <v>0.28145999999999999</v>
      </c>
      <c r="D85" s="15">
        <f>SUM(D86:D86)</f>
        <v>0</v>
      </c>
      <c r="E85" s="15">
        <f>SUM(E86:E86)</f>
        <v>0.28145999999999999</v>
      </c>
      <c r="F85" s="15">
        <f>SUM(F86:F86)</f>
        <v>0</v>
      </c>
      <c r="G85" s="58">
        <f t="shared" si="37"/>
        <v>0</v>
      </c>
      <c r="H85" s="15">
        <f>SUM(H86:H86)</f>
        <v>0</v>
      </c>
      <c r="I85" s="15">
        <f>SUM(I86:I86)</f>
        <v>0</v>
      </c>
      <c r="J85" s="15">
        <f>SUM(J86:J86)</f>
        <v>0</v>
      </c>
      <c r="K85" s="15">
        <f>SUM(K86:K86)</f>
        <v>0</v>
      </c>
      <c r="L85" s="15">
        <f>SUM(L86:L86)</f>
        <v>0</v>
      </c>
      <c r="M85" s="58">
        <f t="shared" si="38"/>
        <v>0</v>
      </c>
      <c r="N85" s="15">
        <f t="shared" ref="N85:T85" si="69">SUM(N86:N86)</f>
        <v>0</v>
      </c>
      <c r="O85" s="15">
        <f t="shared" si="69"/>
        <v>0</v>
      </c>
      <c r="P85" s="15">
        <f t="shared" si="69"/>
        <v>0</v>
      </c>
      <c r="Q85" s="15">
        <f t="shared" si="69"/>
        <v>0</v>
      </c>
      <c r="R85" s="15">
        <f t="shared" si="69"/>
        <v>0</v>
      </c>
      <c r="S85" s="15">
        <f t="shared" si="69"/>
        <v>0</v>
      </c>
      <c r="T85" s="15">
        <f t="shared" si="69"/>
        <v>0</v>
      </c>
      <c r="U85" s="58">
        <f t="shared" si="40"/>
        <v>0.28145999999999999</v>
      </c>
      <c r="V85" s="15">
        <f t="shared" ref="V85:BF85" si="70">SUM(V86:V86)</f>
        <v>0</v>
      </c>
      <c r="W85" s="15">
        <f t="shared" si="70"/>
        <v>0</v>
      </c>
      <c r="X85" s="15">
        <f t="shared" si="70"/>
        <v>0</v>
      </c>
      <c r="Y85" s="15">
        <f t="shared" si="70"/>
        <v>0</v>
      </c>
      <c r="Z85" s="15">
        <f t="shared" si="70"/>
        <v>0</v>
      </c>
      <c r="AA85" s="15">
        <f t="shared" si="70"/>
        <v>0</v>
      </c>
      <c r="AB85" s="15">
        <f t="shared" si="70"/>
        <v>0</v>
      </c>
      <c r="AC85" s="15">
        <f t="shared" si="70"/>
        <v>0</v>
      </c>
      <c r="AD85" s="15">
        <f t="shared" si="70"/>
        <v>0.28145999999999999</v>
      </c>
      <c r="AE85" s="15">
        <f t="shared" si="70"/>
        <v>0</v>
      </c>
      <c r="AF85" s="15">
        <f t="shared" si="70"/>
        <v>0</v>
      </c>
      <c r="AG85" s="15">
        <f t="shared" si="70"/>
        <v>0</v>
      </c>
      <c r="AH85" s="15">
        <f t="shared" si="70"/>
        <v>0</v>
      </c>
      <c r="AI85" s="15">
        <f t="shared" si="70"/>
        <v>0</v>
      </c>
      <c r="AJ85" s="15">
        <f t="shared" si="70"/>
        <v>0</v>
      </c>
      <c r="AK85" s="15">
        <f t="shared" si="70"/>
        <v>0.28145999999999999</v>
      </c>
      <c r="AL85" s="15">
        <f t="shared" si="70"/>
        <v>0</v>
      </c>
      <c r="AM85" s="15">
        <f t="shared" si="70"/>
        <v>0</v>
      </c>
      <c r="AN85" s="15">
        <f t="shared" si="70"/>
        <v>0</v>
      </c>
      <c r="AO85" s="15">
        <f t="shared" si="70"/>
        <v>0</v>
      </c>
      <c r="AP85" s="15">
        <f t="shared" si="70"/>
        <v>0</v>
      </c>
      <c r="AQ85" s="15">
        <f t="shared" si="70"/>
        <v>0</v>
      </c>
      <c r="AR85" s="15">
        <f t="shared" si="70"/>
        <v>0</v>
      </c>
      <c r="AS85" s="15">
        <f t="shared" si="70"/>
        <v>0</v>
      </c>
      <c r="AT85" s="15">
        <f t="shared" si="70"/>
        <v>0</v>
      </c>
      <c r="AU85" s="15">
        <f t="shared" si="70"/>
        <v>0</v>
      </c>
      <c r="AV85" s="15">
        <f t="shared" si="70"/>
        <v>0</v>
      </c>
      <c r="AW85" s="15">
        <f t="shared" si="70"/>
        <v>0</v>
      </c>
      <c r="AX85" s="15">
        <f t="shared" si="70"/>
        <v>0</v>
      </c>
      <c r="AY85" s="15">
        <f t="shared" si="70"/>
        <v>0</v>
      </c>
      <c r="AZ85" s="15">
        <f t="shared" si="70"/>
        <v>0</v>
      </c>
      <c r="BA85" s="15">
        <f t="shared" si="70"/>
        <v>0</v>
      </c>
      <c r="BB85" s="15">
        <f t="shared" si="70"/>
        <v>0</v>
      </c>
      <c r="BC85" s="15">
        <f t="shared" si="70"/>
        <v>0</v>
      </c>
      <c r="BD85" s="15">
        <f t="shared" si="70"/>
        <v>0</v>
      </c>
      <c r="BE85" s="15">
        <f t="shared" si="70"/>
        <v>0</v>
      </c>
      <c r="BF85" s="15">
        <f t="shared" si="70"/>
        <v>0</v>
      </c>
      <c r="BG85" s="1">
        <f t="shared" si="42"/>
        <v>0</v>
      </c>
      <c r="BH85" s="15">
        <f>SUM(BH86:BH86)</f>
        <v>0</v>
      </c>
      <c r="BI85" s="15">
        <f>SUM(BI86:BI86)</f>
        <v>0</v>
      </c>
      <c r="BJ85" s="15">
        <f>SUM(BJ86:BJ86)</f>
        <v>0</v>
      </c>
      <c r="BK85" s="9"/>
      <c r="BL85" s="9"/>
      <c r="BM85" s="87"/>
      <c r="BN85" s="24"/>
      <c r="BO85" s="86"/>
      <c r="BP85" s="39"/>
      <c r="BQ85" s="86"/>
      <c r="BR85" s="135"/>
      <c r="BS85" s="135"/>
      <c r="BT85" s="135"/>
      <c r="BU85" s="55"/>
      <c r="BV85" s="55"/>
      <c r="BW85" s="55"/>
      <c r="BX85" s="55"/>
      <c r="BY85" s="55"/>
      <c r="BZ85" s="55"/>
      <c r="CA85" s="55"/>
      <c r="CB85" s="55"/>
      <c r="CC85" s="55"/>
      <c r="CD85" s="55"/>
      <c r="CE85" s="55"/>
      <c r="CF85" s="55"/>
      <c r="CG85" s="55"/>
      <c r="CH85" s="55"/>
      <c r="CI85" s="55"/>
      <c r="CJ85" s="55"/>
      <c r="CK85" s="55"/>
      <c r="CL85" s="55"/>
      <c r="CM85" s="55"/>
      <c r="CN85" s="55"/>
      <c r="CO85" s="55"/>
      <c r="CP85" s="55"/>
      <c r="CQ85" s="55"/>
    </row>
    <row r="86" spans="1:95" s="165" customFormat="1" ht="56.25">
      <c r="A86" s="27">
        <v>1</v>
      </c>
      <c r="B86" s="60" t="s">
        <v>552</v>
      </c>
      <c r="C86" s="62">
        <f>D86+E86</f>
        <v>0.28145999999999999</v>
      </c>
      <c r="D86" s="63"/>
      <c r="E86" s="58">
        <f>F86+U86+BG86</f>
        <v>0.28145999999999999</v>
      </c>
      <c r="F86" s="58">
        <f>G86+K86+L86+M86+R86+S86+T86</f>
        <v>0</v>
      </c>
      <c r="G86" s="58">
        <f>H86+I86+J86</f>
        <v>0</v>
      </c>
      <c r="H86" s="59"/>
      <c r="I86" s="58"/>
      <c r="J86" s="58"/>
      <c r="K86" s="59"/>
      <c r="L86" s="59"/>
      <c r="M86" s="58">
        <f>+N86+O86+P86</f>
        <v>0</v>
      </c>
      <c r="N86" s="59"/>
      <c r="O86" s="58"/>
      <c r="P86" s="58"/>
      <c r="Q86" s="58"/>
      <c r="R86" s="58"/>
      <c r="S86" s="58"/>
      <c r="T86" s="58"/>
      <c r="U86" s="58">
        <f>V86+W86+X86+Y86+Z86+AA86+AB86+AC86+AD86+AU86+AV86+AW86+AX86+AY86+AZ86+BA86+BB86+BC86+BD86+BE86+BF86</f>
        <v>0.28145999999999999</v>
      </c>
      <c r="V86" s="58"/>
      <c r="W86" s="58"/>
      <c r="X86" s="58"/>
      <c r="Y86" s="58"/>
      <c r="Z86" s="58"/>
      <c r="AA86" s="58"/>
      <c r="AB86" s="58"/>
      <c r="AC86" s="58"/>
      <c r="AD86" s="58">
        <f>SUM(AE86:AT86)</f>
        <v>0.28145999999999999</v>
      </c>
      <c r="AE86" s="59"/>
      <c r="AF86" s="58"/>
      <c r="AG86" s="58"/>
      <c r="AH86" s="58"/>
      <c r="AI86" s="58"/>
      <c r="AJ86" s="58"/>
      <c r="AK86" s="59">
        <v>0.28145999999999999</v>
      </c>
      <c r="AL86" s="58"/>
      <c r="AM86" s="58"/>
      <c r="AN86" s="58"/>
      <c r="AO86" s="58"/>
      <c r="AP86" s="58"/>
      <c r="AQ86" s="58"/>
      <c r="AR86" s="58"/>
      <c r="AS86" s="58">
        <v>0</v>
      </c>
      <c r="AT86" s="58"/>
      <c r="AU86" s="58"/>
      <c r="AV86" s="58"/>
      <c r="AW86" s="58"/>
      <c r="AX86" s="59"/>
      <c r="AY86" s="58"/>
      <c r="AZ86" s="59"/>
      <c r="BA86" s="58"/>
      <c r="BB86" s="58"/>
      <c r="BC86" s="58"/>
      <c r="BD86" s="58"/>
      <c r="BE86" s="58"/>
      <c r="BF86" s="58"/>
      <c r="BG86" s="58">
        <f>BH86+BI86+BJ86</f>
        <v>0</v>
      </c>
      <c r="BH86" s="58"/>
      <c r="BI86" s="58"/>
      <c r="BJ86" s="58"/>
      <c r="BK86" s="61" t="s">
        <v>130</v>
      </c>
      <c r="BL86" s="27" t="s">
        <v>506</v>
      </c>
      <c r="BM86" s="61" t="s">
        <v>553</v>
      </c>
      <c r="BN86" s="61" t="s">
        <v>98</v>
      </c>
      <c r="BO86" s="61"/>
      <c r="BP86" s="61" t="s">
        <v>502</v>
      </c>
      <c r="BQ86" s="63" t="s">
        <v>503</v>
      </c>
      <c r="BR86" s="136" t="s">
        <v>504</v>
      </c>
    </row>
    <row r="87" spans="1:95" s="2" customFormat="1">
      <c r="A87" s="24" t="s">
        <v>176</v>
      </c>
      <c r="B87" s="25" t="s">
        <v>58</v>
      </c>
      <c r="C87" s="15">
        <f>SUM(C88:C91)</f>
        <v>32.800000000000004</v>
      </c>
      <c r="D87" s="15">
        <f>SUM(D88:D91)</f>
        <v>0</v>
      </c>
      <c r="E87" s="15">
        <f>SUM(E88:E91)</f>
        <v>32.800000000000004</v>
      </c>
      <c r="F87" s="15">
        <f>SUM(F88:F91)</f>
        <v>23.19</v>
      </c>
      <c r="G87" s="58">
        <f t="shared" ref="G87:G166" si="71">H87+I87+J87</f>
        <v>0</v>
      </c>
      <c r="H87" s="15">
        <f>SUM(H88:H91)</f>
        <v>0</v>
      </c>
      <c r="I87" s="15">
        <f>SUM(I88:I91)</f>
        <v>0</v>
      </c>
      <c r="J87" s="15">
        <f>SUM(J88:J91)</f>
        <v>0</v>
      </c>
      <c r="K87" s="15">
        <f>SUM(K88:K91)</f>
        <v>13.459999999999999</v>
      </c>
      <c r="L87" s="15">
        <f>SUM(L88:L91)</f>
        <v>6.16</v>
      </c>
      <c r="M87" s="58">
        <f t="shared" ref="M87:M166" si="72">+N87+O87+P87</f>
        <v>3.57</v>
      </c>
      <c r="N87" s="15">
        <f t="shared" ref="N87:T87" si="73">SUM(N88:N91)</f>
        <v>0</v>
      </c>
      <c r="O87" s="15">
        <f t="shared" si="73"/>
        <v>0</v>
      </c>
      <c r="P87" s="15">
        <f t="shared" si="73"/>
        <v>3.57</v>
      </c>
      <c r="Q87" s="15">
        <f t="shared" si="73"/>
        <v>0</v>
      </c>
      <c r="R87" s="15">
        <f t="shared" si="73"/>
        <v>0</v>
      </c>
      <c r="S87" s="15">
        <f t="shared" si="73"/>
        <v>0</v>
      </c>
      <c r="T87" s="15">
        <f t="shared" si="73"/>
        <v>0</v>
      </c>
      <c r="U87" s="58">
        <f t="shared" ref="U87:U166" si="74">V87+W87+X87+Y87+Z87+AA87+AB87+AC87+AD87+AU87+AV87+AW87+AX87+AY87+AZ87+BA87+BB87+BC87+BD87+BE87+BF87</f>
        <v>6.61</v>
      </c>
      <c r="V87" s="15">
        <f t="shared" ref="V87:BF87" si="75">SUM(V88:V91)</f>
        <v>0</v>
      </c>
      <c r="W87" s="15">
        <f t="shared" si="75"/>
        <v>0</v>
      </c>
      <c r="X87" s="15">
        <f t="shared" si="75"/>
        <v>0</v>
      </c>
      <c r="Y87" s="15">
        <f t="shared" si="75"/>
        <v>0</v>
      </c>
      <c r="Z87" s="15">
        <f t="shared" si="75"/>
        <v>0</v>
      </c>
      <c r="AA87" s="15">
        <f t="shared" si="75"/>
        <v>0</v>
      </c>
      <c r="AB87" s="15">
        <f t="shared" si="75"/>
        <v>0</v>
      </c>
      <c r="AC87" s="15">
        <f t="shared" si="75"/>
        <v>0</v>
      </c>
      <c r="AD87" s="15">
        <f t="shared" si="75"/>
        <v>0</v>
      </c>
      <c r="AE87" s="15">
        <f t="shared" si="75"/>
        <v>0</v>
      </c>
      <c r="AF87" s="15">
        <f t="shared" si="75"/>
        <v>0</v>
      </c>
      <c r="AG87" s="15">
        <f t="shared" si="75"/>
        <v>0</v>
      </c>
      <c r="AH87" s="15">
        <f t="shared" si="75"/>
        <v>0</v>
      </c>
      <c r="AI87" s="15">
        <f t="shared" si="75"/>
        <v>0</v>
      </c>
      <c r="AJ87" s="15">
        <f t="shared" si="75"/>
        <v>0</v>
      </c>
      <c r="AK87" s="15">
        <f t="shared" si="75"/>
        <v>0</v>
      </c>
      <c r="AL87" s="15">
        <f t="shared" si="75"/>
        <v>0</v>
      </c>
      <c r="AM87" s="15">
        <f t="shared" si="75"/>
        <v>0</v>
      </c>
      <c r="AN87" s="15">
        <f t="shared" si="75"/>
        <v>0</v>
      </c>
      <c r="AO87" s="15">
        <f t="shared" si="75"/>
        <v>0</v>
      </c>
      <c r="AP87" s="15">
        <f t="shared" si="75"/>
        <v>0</v>
      </c>
      <c r="AQ87" s="15">
        <f t="shared" si="75"/>
        <v>0</v>
      </c>
      <c r="AR87" s="15">
        <f t="shared" si="75"/>
        <v>0</v>
      </c>
      <c r="AS87" s="15">
        <f t="shared" si="75"/>
        <v>0</v>
      </c>
      <c r="AT87" s="15">
        <f t="shared" si="75"/>
        <v>0</v>
      </c>
      <c r="AU87" s="15">
        <f t="shared" si="75"/>
        <v>0</v>
      </c>
      <c r="AV87" s="15">
        <f t="shared" si="75"/>
        <v>0</v>
      </c>
      <c r="AW87" s="15">
        <f t="shared" si="75"/>
        <v>0</v>
      </c>
      <c r="AX87" s="15">
        <f t="shared" si="75"/>
        <v>0</v>
      </c>
      <c r="AY87" s="15">
        <f t="shared" si="75"/>
        <v>0</v>
      </c>
      <c r="AZ87" s="15">
        <f t="shared" si="75"/>
        <v>0</v>
      </c>
      <c r="BA87" s="15">
        <f t="shared" si="75"/>
        <v>0</v>
      </c>
      <c r="BB87" s="15">
        <f t="shared" si="75"/>
        <v>0</v>
      </c>
      <c r="BC87" s="15">
        <f t="shared" si="75"/>
        <v>0</v>
      </c>
      <c r="BD87" s="15">
        <f t="shared" si="75"/>
        <v>6.61</v>
      </c>
      <c r="BE87" s="15">
        <f t="shared" si="75"/>
        <v>0</v>
      </c>
      <c r="BF87" s="15">
        <f t="shared" si="75"/>
        <v>0</v>
      </c>
      <c r="BG87" s="1">
        <f t="shared" ref="BG87:BG166" si="76">BH87+BI87+BJ87</f>
        <v>3</v>
      </c>
      <c r="BH87" s="15">
        <f>SUM(BH88:BH91)</f>
        <v>0</v>
      </c>
      <c r="BI87" s="15">
        <f>SUM(BI88:BI91)</f>
        <v>3</v>
      </c>
      <c r="BJ87" s="15">
        <f>SUM(BJ88:BJ91)</f>
        <v>0</v>
      </c>
      <c r="BK87" s="9"/>
      <c r="BL87" s="9"/>
      <c r="BM87" s="87"/>
      <c r="BN87" s="24"/>
      <c r="BO87" s="86"/>
      <c r="BP87" s="39"/>
      <c r="BQ87" s="86"/>
      <c r="BR87" s="135"/>
      <c r="BS87" s="135"/>
      <c r="BT87" s="135"/>
      <c r="BU87" s="55"/>
      <c r="BV87" s="55"/>
      <c r="BW87" s="55"/>
      <c r="BX87" s="55"/>
      <c r="BY87" s="55"/>
      <c r="BZ87" s="55"/>
      <c r="CA87" s="55"/>
      <c r="CB87" s="55"/>
      <c r="CC87" s="55"/>
      <c r="CD87" s="55"/>
      <c r="CE87" s="55"/>
      <c r="CF87" s="55"/>
      <c r="CG87" s="55"/>
      <c r="CH87" s="55"/>
      <c r="CI87" s="55"/>
      <c r="CJ87" s="55"/>
      <c r="CK87" s="55"/>
      <c r="CL87" s="55"/>
      <c r="CM87" s="55"/>
      <c r="CN87" s="55"/>
      <c r="CO87" s="55"/>
      <c r="CP87" s="55"/>
      <c r="CQ87" s="55"/>
    </row>
    <row r="88" spans="1:95" s="146" customFormat="1" ht="168.75">
      <c r="A88" s="27">
        <v>1</v>
      </c>
      <c r="B88" s="201" t="s">
        <v>178</v>
      </c>
      <c r="C88" s="1">
        <f t="shared" ref="C88:C90" si="77">D88+E88</f>
        <v>20.78</v>
      </c>
      <c r="D88" s="26"/>
      <c r="E88" s="1">
        <f t="shared" ref="E88:E91" si="78">F88+U88+BG88</f>
        <v>20.78</v>
      </c>
      <c r="F88" s="1">
        <f t="shared" ref="F88:F94" si="79">G88+K88+L88+M88+R88+S88+T88</f>
        <v>11.17</v>
      </c>
      <c r="G88" s="58">
        <f t="shared" si="71"/>
        <v>0</v>
      </c>
      <c r="H88" s="58"/>
      <c r="I88" s="58"/>
      <c r="J88" s="58"/>
      <c r="K88" s="58">
        <v>5.01</v>
      </c>
      <c r="L88" s="58">
        <v>6.16</v>
      </c>
      <c r="M88" s="58">
        <f t="shared" si="72"/>
        <v>0</v>
      </c>
      <c r="N88" s="58"/>
      <c r="O88" s="58"/>
      <c r="P88" s="58"/>
      <c r="Q88" s="58"/>
      <c r="R88" s="58"/>
      <c r="S88" s="58"/>
      <c r="T88" s="58"/>
      <c r="U88" s="58">
        <f t="shared" si="74"/>
        <v>6.61</v>
      </c>
      <c r="V88" s="58"/>
      <c r="W88" s="58"/>
      <c r="X88" s="58"/>
      <c r="Y88" s="58"/>
      <c r="Z88" s="58"/>
      <c r="AA88" s="58"/>
      <c r="AB88" s="58"/>
      <c r="AC88" s="58"/>
      <c r="AD88" s="58">
        <f t="shared" ref="AD88:AD90" si="80">SUM(AE88:AT88)</f>
        <v>0</v>
      </c>
      <c r="AE88" s="58"/>
      <c r="AF88" s="58"/>
      <c r="AG88" s="58"/>
      <c r="AH88" s="58"/>
      <c r="AI88" s="58"/>
      <c r="AJ88" s="58"/>
      <c r="AK88" s="58"/>
      <c r="AL88" s="58"/>
      <c r="AM88" s="58"/>
      <c r="AN88" s="58"/>
      <c r="AO88" s="58"/>
      <c r="AP88" s="58"/>
      <c r="AQ88" s="58"/>
      <c r="AR88" s="58"/>
      <c r="AS88" s="58">
        <v>0</v>
      </c>
      <c r="AT88" s="58"/>
      <c r="AU88" s="58"/>
      <c r="AV88" s="58"/>
      <c r="AW88" s="58"/>
      <c r="AX88" s="58"/>
      <c r="AY88" s="58"/>
      <c r="AZ88" s="58"/>
      <c r="BA88" s="58"/>
      <c r="BB88" s="58"/>
      <c r="BC88" s="58"/>
      <c r="BD88" s="58">
        <v>6.61</v>
      </c>
      <c r="BE88" s="58"/>
      <c r="BF88" s="58"/>
      <c r="BG88" s="1">
        <f t="shared" si="76"/>
        <v>3</v>
      </c>
      <c r="BH88" s="58"/>
      <c r="BI88" s="58">
        <v>3</v>
      </c>
      <c r="BJ88" s="58"/>
      <c r="BK88" s="61" t="s">
        <v>130</v>
      </c>
      <c r="BL88" s="70" t="s">
        <v>397</v>
      </c>
      <c r="BM88" s="61" t="s">
        <v>179</v>
      </c>
      <c r="BN88" s="27" t="s">
        <v>99</v>
      </c>
      <c r="BO88" s="128" t="s">
        <v>370</v>
      </c>
      <c r="BP88" s="147" t="s">
        <v>345</v>
      </c>
      <c r="BQ88" s="63" t="s">
        <v>558</v>
      </c>
      <c r="BR88" s="136"/>
      <c r="BS88" s="136"/>
      <c r="BT88" s="136"/>
      <c r="BU88" s="81" t="s">
        <v>559</v>
      </c>
      <c r="BV88" s="81"/>
      <c r="BW88" s="81"/>
      <c r="BX88" s="81"/>
      <c r="BY88" s="81"/>
      <c r="BZ88" s="81"/>
      <c r="CA88" s="81"/>
      <c r="CB88" s="81"/>
      <c r="CC88" s="81"/>
      <c r="CD88" s="81"/>
      <c r="CE88" s="81"/>
      <c r="CF88" s="81"/>
      <c r="CG88" s="81"/>
      <c r="CH88" s="81"/>
      <c r="CI88" s="81"/>
      <c r="CJ88" s="81"/>
    </row>
    <row r="89" spans="1:95" s="81" customFormat="1" ht="63" customHeight="1">
      <c r="A89" s="775">
        <v>2</v>
      </c>
      <c r="B89" s="882" t="s">
        <v>304</v>
      </c>
      <c r="C89" s="58">
        <f t="shared" si="77"/>
        <v>5.9700000000000006</v>
      </c>
      <c r="D89" s="63"/>
      <c r="E89" s="58">
        <f t="shared" si="78"/>
        <v>5.9700000000000006</v>
      </c>
      <c r="F89" s="58">
        <f t="shared" si="79"/>
        <v>5.9700000000000006</v>
      </c>
      <c r="G89" s="58">
        <f t="shared" si="71"/>
        <v>0</v>
      </c>
      <c r="H89" s="58"/>
      <c r="I89" s="58"/>
      <c r="J89" s="58"/>
      <c r="K89" s="58">
        <v>4.28</v>
      </c>
      <c r="L89" s="58"/>
      <c r="M89" s="58">
        <f t="shared" si="72"/>
        <v>1.69</v>
      </c>
      <c r="N89" s="58"/>
      <c r="O89" s="58"/>
      <c r="P89" s="58">
        <v>1.69</v>
      </c>
      <c r="Q89" s="58"/>
      <c r="R89" s="58"/>
      <c r="S89" s="58"/>
      <c r="T89" s="58"/>
      <c r="U89" s="58">
        <f t="shared" si="74"/>
        <v>0</v>
      </c>
      <c r="V89" s="58"/>
      <c r="W89" s="58"/>
      <c r="X89" s="58"/>
      <c r="Y89" s="58"/>
      <c r="Z89" s="58"/>
      <c r="AA89" s="58"/>
      <c r="AB89" s="58"/>
      <c r="AC89" s="58"/>
      <c r="AD89" s="58">
        <f t="shared" si="80"/>
        <v>0</v>
      </c>
      <c r="AE89" s="58"/>
      <c r="AF89" s="58"/>
      <c r="AG89" s="58"/>
      <c r="AH89" s="58"/>
      <c r="AI89" s="58"/>
      <c r="AJ89" s="58"/>
      <c r="AK89" s="58"/>
      <c r="AL89" s="58"/>
      <c r="AM89" s="58"/>
      <c r="AN89" s="58"/>
      <c r="AO89" s="58"/>
      <c r="AP89" s="58"/>
      <c r="AQ89" s="58"/>
      <c r="AR89" s="58"/>
      <c r="AS89" s="58">
        <v>0</v>
      </c>
      <c r="AT89" s="58"/>
      <c r="AU89" s="58"/>
      <c r="AV89" s="58"/>
      <c r="AW89" s="58"/>
      <c r="AX89" s="58"/>
      <c r="AY89" s="58"/>
      <c r="AZ89" s="58"/>
      <c r="BA89" s="58"/>
      <c r="BB89" s="58"/>
      <c r="BC89" s="58"/>
      <c r="BD89" s="58"/>
      <c r="BE89" s="58"/>
      <c r="BF89" s="58"/>
      <c r="BG89" s="58">
        <f t="shared" si="76"/>
        <v>0</v>
      </c>
      <c r="BH89" s="58"/>
      <c r="BI89" s="58"/>
      <c r="BJ89" s="58"/>
      <c r="BK89" s="61" t="s">
        <v>130</v>
      </c>
      <c r="BL89" s="79" t="s">
        <v>399</v>
      </c>
      <c r="BM89" s="61"/>
      <c r="BN89" s="61" t="s">
        <v>99</v>
      </c>
      <c r="BO89" s="90"/>
      <c r="BP89" s="79" t="s">
        <v>346</v>
      </c>
      <c r="BQ89" s="63" t="s">
        <v>576</v>
      </c>
      <c r="BR89" s="216" t="s">
        <v>583</v>
      </c>
      <c r="BS89" s="136"/>
      <c r="BT89" s="136"/>
    </row>
    <row r="90" spans="1:95" s="81" customFormat="1" ht="73.150000000000006" customHeight="1">
      <c r="A90" s="775"/>
      <c r="B90" s="883"/>
      <c r="C90" s="58">
        <f t="shared" si="77"/>
        <v>5.45</v>
      </c>
      <c r="D90" s="63"/>
      <c r="E90" s="58">
        <f t="shared" si="78"/>
        <v>5.45</v>
      </c>
      <c r="F90" s="58">
        <f t="shared" si="79"/>
        <v>5.45</v>
      </c>
      <c r="G90" s="58">
        <f t="shared" si="71"/>
        <v>0</v>
      </c>
      <c r="H90" s="58"/>
      <c r="I90" s="58"/>
      <c r="J90" s="58"/>
      <c r="K90" s="58">
        <v>4.17</v>
      </c>
      <c r="L90" s="58"/>
      <c r="M90" s="58">
        <f t="shared" si="72"/>
        <v>1.28</v>
      </c>
      <c r="N90" s="58"/>
      <c r="O90" s="58"/>
      <c r="P90" s="58">
        <v>1.28</v>
      </c>
      <c r="Q90" s="58"/>
      <c r="R90" s="58"/>
      <c r="S90" s="58"/>
      <c r="T90" s="58"/>
      <c r="U90" s="58">
        <f t="shared" si="74"/>
        <v>0</v>
      </c>
      <c r="V90" s="58"/>
      <c r="W90" s="58"/>
      <c r="X90" s="58"/>
      <c r="Y90" s="58"/>
      <c r="Z90" s="58"/>
      <c r="AA90" s="58"/>
      <c r="AB90" s="58"/>
      <c r="AC90" s="58"/>
      <c r="AD90" s="58">
        <f t="shared" si="80"/>
        <v>0</v>
      </c>
      <c r="AE90" s="58"/>
      <c r="AF90" s="58"/>
      <c r="AG90" s="58"/>
      <c r="AH90" s="58"/>
      <c r="AI90" s="58"/>
      <c r="AJ90" s="58"/>
      <c r="AK90" s="58"/>
      <c r="AL90" s="58"/>
      <c r="AM90" s="58"/>
      <c r="AN90" s="58"/>
      <c r="AO90" s="58"/>
      <c r="AP90" s="58"/>
      <c r="AQ90" s="58"/>
      <c r="AR90" s="58"/>
      <c r="AS90" s="58">
        <v>0</v>
      </c>
      <c r="AT90" s="58"/>
      <c r="AU90" s="58"/>
      <c r="AV90" s="58"/>
      <c r="AW90" s="58"/>
      <c r="AX90" s="58"/>
      <c r="AY90" s="58"/>
      <c r="AZ90" s="58"/>
      <c r="BA90" s="58"/>
      <c r="BB90" s="58"/>
      <c r="BC90" s="58"/>
      <c r="BD90" s="58"/>
      <c r="BE90" s="58"/>
      <c r="BF90" s="58"/>
      <c r="BG90" s="58">
        <f t="shared" si="76"/>
        <v>0</v>
      </c>
      <c r="BH90" s="58"/>
      <c r="BI90" s="58"/>
      <c r="BJ90" s="58"/>
      <c r="BK90" s="61" t="s">
        <v>130</v>
      </c>
      <c r="BL90" s="78" t="s">
        <v>398</v>
      </c>
      <c r="BM90" s="61"/>
      <c r="BN90" s="61" t="s">
        <v>99</v>
      </c>
      <c r="BO90" s="90"/>
      <c r="BP90" s="79" t="s">
        <v>346</v>
      </c>
      <c r="BQ90" s="63" t="s">
        <v>576</v>
      </c>
      <c r="BR90" s="216" t="s">
        <v>583</v>
      </c>
      <c r="BS90" s="136"/>
      <c r="BT90" s="136"/>
    </row>
    <row r="91" spans="1:95" s="77" customFormat="1" ht="168.75">
      <c r="A91" s="61">
        <v>3</v>
      </c>
      <c r="B91" s="85" t="s">
        <v>180</v>
      </c>
      <c r="C91" s="62">
        <f>D91+E91</f>
        <v>0.6</v>
      </c>
      <c r="D91" s="63"/>
      <c r="E91" s="1">
        <f t="shared" si="78"/>
        <v>0.6</v>
      </c>
      <c r="F91" s="1">
        <f t="shared" si="79"/>
        <v>0.6</v>
      </c>
      <c r="G91" s="58">
        <f t="shared" si="71"/>
        <v>0</v>
      </c>
      <c r="H91" s="58"/>
      <c r="I91" s="58"/>
      <c r="J91" s="58"/>
      <c r="K91" s="58"/>
      <c r="L91" s="58"/>
      <c r="M91" s="58">
        <f t="shared" si="72"/>
        <v>0.6</v>
      </c>
      <c r="N91" s="58"/>
      <c r="O91" s="58"/>
      <c r="P91" s="58">
        <v>0.6</v>
      </c>
      <c r="Q91" s="58"/>
      <c r="R91" s="58"/>
      <c r="S91" s="58"/>
      <c r="T91" s="58"/>
      <c r="U91" s="58">
        <f t="shared" si="74"/>
        <v>0</v>
      </c>
      <c r="V91" s="58"/>
      <c r="W91" s="58"/>
      <c r="X91" s="58"/>
      <c r="Y91" s="58"/>
      <c r="Z91" s="58"/>
      <c r="AA91" s="58"/>
      <c r="AB91" s="58"/>
      <c r="AC91" s="58"/>
      <c r="AD91" s="58">
        <f>SUM(AE91:AT91)</f>
        <v>0</v>
      </c>
      <c r="AE91" s="58"/>
      <c r="AF91" s="58"/>
      <c r="AG91" s="58"/>
      <c r="AH91" s="58"/>
      <c r="AI91" s="58"/>
      <c r="AJ91" s="58"/>
      <c r="AK91" s="58"/>
      <c r="AL91" s="58"/>
      <c r="AM91" s="58"/>
      <c r="AN91" s="58"/>
      <c r="AO91" s="58"/>
      <c r="AP91" s="58"/>
      <c r="AQ91" s="58"/>
      <c r="AR91" s="58"/>
      <c r="AS91" s="58">
        <v>0</v>
      </c>
      <c r="AT91" s="58"/>
      <c r="AU91" s="58"/>
      <c r="AV91" s="58"/>
      <c r="AW91" s="58"/>
      <c r="AX91" s="58"/>
      <c r="AY91" s="58"/>
      <c r="AZ91" s="58"/>
      <c r="BA91" s="58"/>
      <c r="BB91" s="58"/>
      <c r="BC91" s="58"/>
      <c r="BD91" s="58"/>
      <c r="BE91" s="58"/>
      <c r="BF91" s="58"/>
      <c r="BG91" s="1">
        <f t="shared" si="76"/>
        <v>0</v>
      </c>
      <c r="BH91" s="58"/>
      <c r="BI91" s="58"/>
      <c r="BJ91" s="58"/>
      <c r="BK91" s="61" t="s">
        <v>130</v>
      </c>
      <c r="BL91" s="70" t="s">
        <v>396</v>
      </c>
      <c r="BM91" s="61" t="s">
        <v>181</v>
      </c>
      <c r="BN91" s="61" t="s">
        <v>99</v>
      </c>
      <c r="BO91" s="128" t="s">
        <v>369</v>
      </c>
      <c r="BP91" s="94" t="s">
        <v>347</v>
      </c>
      <c r="BQ91" s="63" t="s">
        <v>558</v>
      </c>
      <c r="BR91" s="140"/>
      <c r="BS91" s="140"/>
      <c r="BT91" s="140"/>
      <c r="BU91" s="81" t="s">
        <v>559</v>
      </c>
    </row>
    <row r="92" spans="1:95" s="2" customFormat="1">
      <c r="A92" s="24" t="s">
        <v>182</v>
      </c>
      <c r="B92" s="25" t="s">
        <v>59</v>
      </c>
      <c r="C92" s="15">
        <f>C93+C94</f>
        <v>0.35</v>
      </c>
      <c r="D92" s="15">
        <v>0</v>
      </c>
      <c r="E92" s="15">
        <f>E93+E94</f>
        <v>0.35</v>
      </c>
      <c r="F92" s="1">
        <f t="shared" si="79"/>
        <v>0.35</v>
      </c>
      <c r="G92" s="58">
        <f t="shared" si="71"/>
        <v>0</v>
      </c>
      <c r="H92" s="15">
        <f>H93+H94</f>
        <v>0</v>
      </c>
      <c r="I92" s="15">
        <f>I93+I94</f>
        <v>0</v>
      </c>
      <c r="J92" s="15">
        <f>J93+J94</f>
        <v>0</v>
      </c>
      <c r="K92" s="15">
        <f>K93+K94</f>
        <v>0.35</v>
      </c>
      <c r="L92" s="15">
        <f>L93+L94</f>
        <v>0</v>
      </c>
      <c r="M92" s="58">
        <f t="shared" si="72"/>
        <v>0</v>
      </c>
      <c r="N92" s="15">
        <f t="shared" ref="N92:T92" si="81">N93+N94</f>
        <v>0</v>
      </c>
      <c r="O92" s="15">
        <f t="shared" si="81"/>
        <v>0</v>
      </c>
      <c r="P92" s="15">
        <f t="shared" si="81"/>
        <v>0</v>
      </c>
      <c r="Q92" s="15">
        <f t="shared" si="81"/>
        <v>0</v>
      </c>
      <c r="R92" s="15">
        <f t="shared" si="81"/>
        <v>0</v>
      </c>
      <c r="S92" s="15">
        <f t="shared" si="81"/>
        <v>0</v>
      </c>
      <c r="T92" s="15">
        <f t="shared" si="81"/>
        <v>0</v>
      </c>
      <c r="U92" s="58">
        <f t="shared" si="74"/>
        <v>0</v>
      </c>
      <c r="V92" s="15">
        <f t="shared" ref="V92:BF92" si="82">V93+V94</f>
        <v>0</v>
      </c>
      <c r="W92" s="15">
        <f t="shared" si="82"/>
        <v>0</v>
      </c>
      <c r="X92" s="15">
        <f t="shared" si="82"/>
        <v>0</v>
      </c>
      <c r="Y92" s="15">
        <f t="shared" si="82"/>
        <v>0</v>
      </c>
      <c r="Z92" s="15">
        <f t="shared" si="82"/>
        <v>0</v>
      </c>
      <c r="AA92" s="15">
        <f t="shared" si="82"/>
        <v>0</v>
      </c>
      <c r="AB92" s="15">
        <f t="shared" si="82"/>
        <v>0</v>
      </c>
      <c r="AC92" s="15">
        <f t="shared" si="82"/>
        <v>0</v>
      </c>
      <c r="AD92" s="15">
        <f t="shared" si="82"/>
        <v>0</v>
      </c>
      <c r="AE92" s="15">
        <f t="shared" si="82"/>
        <v>0</v>
      </c>
      <c r="AF92" s="15">
        <f t="shared" si="82"/>
        <v>0</v>
      </c>
      <c r="AG92" s="15">
        <f t="shared" si="82"/>
        <v>0</v>
      </c>
      <c r="AH92" s="15">
        <f t="shared" si="82"/>
        <v>0</v>
      </c>
      <c r="AI92" s="15">
        <f t="shared" si="82"/>
        <v>0</v>
      </c>
      <c r="AJ92" s="15">
        <f t="shared" si="82"/>
        <v>0</v>
      </c>
      <c r="AK92" s="15">
        <f t="shared" si="82"/>
        <v>0</v>
      </c>
      <c r="AL92" s="15">
        <f t="shared" si="82"/>
        <v>0</v>
      </c>
      <c r="AM92" s="15">
        <f t="shared" si="82"/>
        <v>0</v>
      </c>
      <c r="AN92" s="15">
        <f t="shared" si="82"/>
        <v>0</v>
      </c>
      <c r="AO92" s="15">
        <f t="shared" si="82"/>
        <v>0</v>
      </c>
      <c r="AP92" s="15">
        <f t="shared" si="82"/>
        <v>0</v>
      </c>
      <c r="AQ92" s="15">
        <f t="shared" si="82"/>
        <v>0</v>
      </c>
      <c r="AR92" s="15">
        <f t="shared" si="82"/>
        <v>0</v>
      </c>
      <c r="AS92" s="15">
        <f t="shared" si="82"/>
        <v>0</v>
      </c>
      <c r="AT92" s="15">
        <f t="shared" si="82"/>
        <v>0</v>
      </c>
      <c r="AU92" s="15">
        <f t="shared" si="82"/>
        <v>0</v>
      </c>
      <c r="AV92" s="15">
        <f t="shared" si="82"/>
        <v>0</v>
      </c>
      <c r="AW92" s="15">
        <f t="shared" si="82"/>
        <v>0</v>
      </c>
      <c r="AX92" s="15">
        <f t="shared" si="82"/>
        <v>0</v>
      </c>
      <c r="AY92" s="15">
        <f t="shared" si="82"/>
        <v>0</v>
      </c>
      <c r="AZ92" s="15">
        <f t="shared" si="82"/>
        <v>0</v>
      </c>
      <c r="BA92" s="15">
        <f t="shared" si="82"/>
        <v>0</v>
      </c>
      <c r="BB92" s="15">
        <f t="shared" si="82"/>
        <v>0</v>
      </c>
      <c r="BC92" s="15">
        <f t="shared" si="82"/>
        <v>0</v>
      </c>
      <c r="BD92" s="15">
        <f t="shared" si="82"/>
        <v>0</v>
      </c>
      <c r="BE92" s="15">
        <f t="shared" si="82"/>
        <v>0</v>
      </c>
      <c r="BF92" s="15">
        <f t="shared" si="82"/>
        <v>0</v>
      </c>
      <c r="BG92" s="1">
        <f t="shared" si="76"/>
        <v>0</v>
      </c>
      <c r="BH92" s="15">
        <f>BH93+BH94</f>
        <v>0</v>
      </c>
      <c r="BI92" s="15">
        <f>BI93+BI94</f>
        <v>0</v>
      </c>
      <c r="BJ92" s="15">
        <f>BJ93+BJ94</f>
        <v>0</v>
      </c>
      <c r="BK92" s="9"/>
      <c r="BL92" s="9"/>
      <c r="BM92" s="87"/>
      <c r="BN92" s="9"/>
      <c r="BO92" s="86"/>
      <c r="BP92" s="39"/>
      <c r="BQ92" s="86"/>
      <c r="BR92" s="135"/>
      <c r="BS92" s="135"/>
      <c r="BT92" s="135"/>
      <c r="BU92" s="55"/>
      <c r="BV92" s="55"/>
      <c r="BW92" s="55"/>
      <c r="BX92" s="55"/>
      <c r="BY92" s="55"/>
      <c r="BZ92" s="55"/>
      <c r="CA92" s="55"/>
      <c r="CB92" s="55"/>
      <c r="CC92" s="55"/>
      <c r="CD92" s="55"/>
      <c r="CE92" s="55"/>
      <c r="CF92" s="55"/>
      <c r="CG92" s="55"/>
      <c r="CH92" s="55"/>
      <c r="CI92" s="55"/>
      <c r="CJ92" s="55"/>
      <c r="CK92" s="55"/>
      <c r="CL92" s="55"/>
      <c r="CM92" s="55"/>
      <c r="CN92" s="55"/>
      <c r="CO92" s="55"/>
      <c r="CP92" s="55"/>
      <c r="CQ92" s="55"/>
    </row>
    <row r="93" spans="1:95" s="72" customFormat="1" ht="56.25">
      <c r="A93" s="61">
        <v>1</v>
      </c>
      <c r="B93" s="66" t="s">
        <v>306</v>
      </c>
      <c r="C93" s="58">
        <v>0.15</v>
      </c>
      <c r="D93" s="58"/>
      <c r="E93" s="58">
        <v>0.15</v>
      </c>
      <c r="F93" s="1">
        <f t="shared" si="79"/>
        <v>0.15</v>
      </c>
      <c r="G93" s="58">
        <f t="shared" si="71"/>
        <v>0</v>
      </c>
      <c r="H93" s="5"/>
      <c r="I93" s="5"/>
      <c r="J93" s="5"/>
      <c r="K93" s="58">
        <v>0.15</v>
      </c>
      <c r="L93" s="58"/>
      <c r="M93" s="58">
        <f t="shared" si="72"/>
        <v>0</v>
      </c>
      <c r="N93" s="58"/>
      <c r="O93" s="5"/>
      <c r="P93" s="58"/>
      <c r="Q93" s="5"/>
      <c r="R93" s="58"/>
      <c r="S93" s="5"/>
      <c r="T93" s="5"/>
      <c r="U93" s="58">
        <f t="shared" si="74"/>
        <v>0</v>
      </c>
      <c r="V93" s="5"/>
      <c r="W93" s="5"/>
      <c r="X93" s="5"/>
      <c r="Y93" s="5"/>
      <c r="Z93" s="5"/>
      <c r="AA93" s="5"/>
      <c r="AB93" s="5"/>
      <c r="AC93" s="5"/>
      <c r="AD93" s="58"/>
      <c r="AE93" s="5"/>
      <c r="AF93" s="5"/>
      <c r="AG93" s="5"/>
      <c r="AH93" s="5"/>
      <c r="AI93" s="5"/>
      <c r="AJ93" s="5"/>
      <c r="AK93" s="5"/>
      <c r="AL93" s="5"/>
      <c r="AM93" s="5"/>
      <c r="AN93" s="5"/>
      <c r="AO93" s="5"/>
      <c r="AP93" s="5"/>
      <c r="AQ93" s="5"/>
      <c r="AR93" s="5"/>
      <c r="AS93" s="5"/>
      <c r="AT93" s="5"/>
      <c r="AU93" s="5"/>
      <c r="AV93" s="5"/>
      <c r="AW93" s="5"/>
      <c r="AX93" s="58"/>
      <c r="AY93" s="5"/>
      <c r="AZ93" s="58"/>
      <c r="BA93" s="58"/>
      <c r="BB93" s="5"/>
      <c r="BC93" s="5"/>
      <c r="BD93" s="58"/>
      <c r="BE93" s="58"/>
      <c r="BF93" s="5"/>
      <c r="BG93" s="1">
        <f t="shared" si="76"/>
        <v>0</v>
      </c>
      <c r="BH93" s="5"/>
      <c r="BI93" s="5"/>
      <c r="BJ93" s="5"/>
      <c r="BK93" s="61" t="s">
        <v>130</v>
      </c>
      <c r="BL93" s="79" t="s">
        <v>131</v>
      </c>
      <c r="BM93" s="91" t="s">
        <v>322</v>
      </c>
      <c r="BN93" s="61" t="s">
        <v>100</v>
      </c>
      <c r="BO93" s="128"/>
      <c r="BP93" s="168" t="s">
        <v>406</v>
      </c>
      <c r="BQ93" s="63" t="s">
        <v>557</v>
      </c>
      <c r="BR93" s="71"/>
      <c r="BS93" s="71"/>
      <c r="BT93" s="71"/>
    </row>
    <row r="94" spans="1:95" s="72" customFormat="1" ht="56.25">
      <c r="A94" s="61">
        <v>2</v>
      </c>
      <c r="B94" s="66" t="s">
        <v>368</v>
      </c>
      <c r="C94" s="58">
        <v>0.2</v>
      </c>
      <c r="D94" s="58"/>
      <c r="E94" s="58">
        <v>0.2</v>
      </c>
      <c r="F94" s="1">
        <f t="shared" si="79"/>
        <v>0.2</v>
      </c>
      <c r="G94" s="58">
        <f t="shared" si="71"/>
        <v>0</v>
      </c>
      <c r="H94" s="5"/>
      <c r="I94" s="5"/>
      <c r="J94" s="5"/>
      <c r="K94" s="58">
        <v>0.2</v>
      </c>
      <c r="L94" s="58"/>
      <c r="M94" s="58">
        <f t="shared" si="72"/>
        <v>0</v>
      </c>
      <c r="N94" s="58"/>
      <c r="O94" s="5"/>
      <c r="P94" s="58"/>
      <c r="Q94" s="5"/>
      <c r="R94" s="58"/>
      <c r="S94" s="5"/>
      <c r="T94" s="5"/>
      <c r="U94" s="58">
        <f t="shared" si="74"/>
        <v>0</v>
      </c>
      <c r="V94" s="5"/>
      <c r="W94" s="5"/>
      <c r="X94" s="5"/>
      <c r="Y94" s="5"/>
      <c r="Z94" s="5"/>
      <c r="AA94" s="5"/>
      <c r="AB94" s="5"/>
      <c r="AC94" s="5"/>
      <c r="AD94" s="58"/>
      <c r="AE94" s="5"/>
      <c r="AF94" s="5"/>
      <c r="AG94" s="5"/>
      <c r="AH94" s="5"/>
      <c r="AI94" s="5"/>
      <c r="AJ94" s="5"/>
      <c r="AK94" s="5"/>
      <c r="AL94" s="5"/>
      <c r="AM94" s="5"/>
      <c r="AN94" s="5"/>
      <c r="AO94" s="5"/>
      <c r="AP94" s="5"/>
      <c r="AQ94" s="5"/>
      <c r="AR94" s="5"/>
      <c r="AS94" s="5"/>
      <c r="AT94" s="5"/>
      <c r="AU94" s="5"/>
      <c r="AV94" s="5"/>
      <c r="AW94" s="5"/>
      <c r="AX94" s="58"/>
      <c r="AY94" s="5"/>
      <c r="AZ94" s="58"/>
      <c r="BA94" s="58"/>
      <c r="BB94" s="5"/>
      <c r="BC94" s="5"/>
      <c r="BD94" s="58"/>
      <c r="BE94" s="58"/>
      <c r="BF94" s="5"/>
      <c r="BG94" s="1">
        <f t="shared" si="76"/>
        <v>0</v>
      </c>
      <c r="BH94" s="5"/>
      <c r="BI94" s="5"/>
      <c r="BJ94" s="5"/>
      <c r="BK94" s="61" t="s">
        <v>130</v>
      </c>
      <c r="BL94" s="79" t="s">
        <v>131</v>
      </c>
      <c r="BM94" s="91"/>
      <c r="BN94" s="61" t="s">
        <v>100</v>
      </c>
      <c r="BO94" s="128"/>
      <c r="BP94" s="79" t="s">
        <v>407</v>
      </c>
      <c r="BQ94" s="63" t="s">
        <v>557</v>
      </c>
      <c r="BR94" s="71"/>
      <c r="BS94" s="71"/>
      <c r="BT94" s="71"/>
    </row>
    <row r="95" spans="1:95" s="2" customFormat="1">
      <c r="A95" s="9" t="s">
        <v>183</v>
      </c>
      <c r="B95" s="14" t="s">
        <v>60</v>
      </c>
      <c r="C95" s="15">
        <f>D95+E95</f>
        <v>0</v>
      </c>
      <c r="D95" s="16"/>
      <c r="E95" s="18">
        <v>0</v>
      </c>
      <c r="F95" s="5">
        <v>0</v>
      </c>
      <c r="G95" s="58">
        <f t="shared" si="71"/>
        <v>0</v>
      </c>
      <c r="H95" s="5"/>
      <c r="I95" s="5"/>
      <c r="J95" s="5"/>
      <c r="K95" s="18"/>
      <c r="L95" s="18"/>
      <c r="M95" s="58">
        <f t="shared" si="72"/>
        <v>0</v>
      </c>
      <c r="N95" s="5"/>
      <c r="O95" s="5"/>
      <c r="P95" s="18"/>
      <c r="Q95" s="5"/>
      <c r="R95" s="18"/>
      <c r="S95" s="5"/>
      <c r="T95" s="5"/>
      <c r="U95" s="58">
        <f t="shared" si="74"/>
        <v>0</v>
      </c>
      <c r="V95" s="5"/>
      <c r="W95" s="5"/>
      <c r="X95" s="5"/>
      <c r="Y95" s="5"/>
      <c r="Z95" s="5"/>
      <c r="AA95" s="5"/>
      <c r="AB95" s="5"/>
      <c r="AC95" s="5"/>
      <c r="AD95" s="5">
        <v>0</v>
      </c>
      <c r="AE95" s="5"/>
      <c r="AF95" s="5"/>
      <c r="AG95" s="5"/>
      <c r="AH95" s="5"/>
      <c r="AI95" s="5"/>
      <c r="AJ95" s="5"/>
      <c r="AK95" s="5"/>
      <c r="AL95" s="5"/>
      <c r="AM95" s="5"/>
      <c r="AN95" s="5"/>
      <c r="AO95" s="5"/>
      <c r="AP95" s="5"/>
      <c r="AQ95" s="5"/>
      <c r="AR95" s="5"/>
      <c r="AS95" s="5">
        <v>0</v>
      </c>
      <c r="AT95" s="5"/>
      <c r="AU95" s="5"/>
      <c r="AV95" s="5"/>
      <c r="AW95" s="5"/>
      <c r="AX95" s="5"/>
      <c r="AY95" s="5"/>
      <c r="AZ95" s="5"/>
      <c r="BA95" s="5"/>
      <c r="BB95" s="5"/>
      <c r="BC95" s="5"/>
      <c r="BD95" s="5"/>
      <c r="BE95" s="5"/>
      <c r="BF95" s="5"/>
      <c r="BG95" s="1">
        <f t="shared" si="76"/>
        <v>0</v>
      </c>
      <c r="BH95" s="5"/>
      <c r="BI95" s="5"/>
      <c r="BJ95" s="5"/>
      <c r="BK95" s="20"/>
      <c r="BL95" s="9"/>
      <c r="BM95" s="87"/>
      <c r="BN95" s="24"/>
      <c r="BO95" s="86"/>
      <c r="BP95" s="39"/>
      <c r="BQ95" s="86"/>
      <c r="BR95" s="135"/>
      <c r="BS95" s="135"/>
      <c r="BT95" s="135"/>
      <c r="BU95" s="55"/>
      <c r="BV95" s="55"/>
      <c r="BW95" s="55"/>
      <c r="BX95" s="55"/>
      <c r="BY95" s="55"/>
      <c r="BZ95" s="55"/>
      <c r="CA95" s="55"/>
      <c r="CB95" s="55"/>
      <c r="CC95" s="55"/>
      <c r="CD95" s="55"/>
      <c r="CE95" s="55"/>
      <c r="CF95" s="55"/>
      <c r="CG95" s="55"/>
      <c r="CH95" s="55"/>
      <c r="CI95" s="55"/>
      <c r="CJ95" s="55"/>
      <c r="CK95" s="55"/>
      <c r="CL95" s="55"/>
      <c r="CM95" s="55"/>
      <c r="CN95" s="55"/>
      <c r="CO95" s="55"/>
      <c r="CP95" s="55"/>
      <c r="CQ95" s="55"/>
    </row>
    <row r="96" spans="1:95" s="2" customFormat="1">
      <c r="A96" s="24" t="s">
        <v>184</v>
      </c>
      <c r="B96" s="84" t="s">
        <v>61</v>
      </c>
      <c r="C96" s="15"/>
      <c r="D96" s="15"/>
      <c r="E96" s="15"/>
      <c r="F96" s="15"/>
      <c r="G96" s="58">
        <f t="shared" si="71"/>
        <v>0</v>
      </c>
      <c r="H96" s="15"/>
      <c r="I96" s="15"/>
      <c r="J96" s="15"/>
      <c r="K96" s="15"/>
      <c r="L96" s="15"/>
      <c r="M96" s="58">
        <f t="shared" si="72"/>
        <v>0</v>
      </c>
      <c r="N96" s="15"/>
      <c r="O96" s="15"/>
      <c r="P96" s="15"/>
      <c r="Q96" s="15"/>
      <c r="R96" s="15"/>
      <c r="S96" s="15"/>
      <c r="T96" s="15"/>
      <c r="U96" s="58">
        <f t="shared" si="74"/>
        <v>0</v>
      </c>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
        <f t="shared" si="76"/>
        <v>0</v>
      </c>
      <c r="BH96" s="15"/>
      <c r="BI96" s="15"/>
      <c r="BJ96" s="15"/>
      <c r="BK96" s="9"/>
      <c r="BL96" s="9"/>
      <c r="BM96" s="87"/>
      <c r="BN96" s="24"/>
      <c r="BO96" s="86"/>
      <c r="BP96" s="39"/>
      <c r="BQ96" s="86"/>
      <c r="BR96" s="135"/>
      <c r="BS96" s="135"/>
      <c r="BT96" s="135"/>
      <c r="BU96" s="55"/>
      <c r="BV96" s="55"/>
      <c r="BW96" s="55"/>
      <c r="BX96" s="55"/>
      <c r="BY96" s="55"/>
      <c r="BZ96" s="55"/>
      <c r="CA96" s="55"/>
      <c r="CB96" s="55"/>
      <c r="CC96" s="55"/>
      <c r="CD96" s="55"/>
      <c r="CE96" s="55"/>
      <c r="CF96" s="55"/>
      <c r="CG96" s="55"/>
      <c r="CH96" s="55"/>
      <c r="CI96" s="55"/>
      <c r="CJ96" s="55"/>
      <c r="CK96" s="55"/>
      <c r="CL96" s="55"/>
      <c r="CM96" s="55"/>
      <c r="CN96" s="55"/>
      <c r="CO96" s="55"/>
      <c r="CP96" s="55"/>
      <c r="CQ96" s="55"/>
    </row>
    <row r="97" spans="1:95" s="2" customFormat="1">
      <c r="A97" s="24" t="s">
        <v>185</v>
      </c>
      <c r="B97" s="84" t="s">
        <v>62</v>
      </c>
      <c r="C97" s="15">
        <f>SUM(C98:C98)</f>
        <v>20</v>
      </c>
      <c r="D97" s="15">
        <f>SUM(D98:D98)</f>
        <v>0</v>
      </c>
      <c r="E97" s="15">
        <f>SUM(E98:E98)</f>
        <v>20</v>
      </c>
      <c r="F97" s="15">
        <f>SUM(F98:F98)</f>
        <v>20</v>
      </c>
      <c r="G97" s="58">
        <f t="shared" si="71"/>
        <v>0</v>
      </c>
      <c r="H97" s="15">
        <f>SUM(H98:H98)</f>
        <v>0</v>
      </c>
      <c r="I97" s="15">
        <f>SUM(I98:I98)</f>
        <v>0</v>
      </c>
      <c r="J97" s="15">
        <f>SUM(J98:J98)</f>
        <v>0</v>
      </c>
      <c r="K97" s="15">
        <f>SUM(K98:K98)</f>
        <v>11</v>
      </c>
      <c r="L97" s="15">
        <f>SUM(L98:L98)</f>
        <v>9</v>
      </c>
      <c r="M97" s="58">
        <f t="shared" si="72"/>
        <v>0</v>
      </c>
      <c r="N97" s="15">
        <f t="shared" ref="N97:T97" si="83">SUM(N98:N98)</f>
        <v>0</v>
      </c>
      <c r="O97" s="15">
        <f t="shared" si="83"/>
        <v>0</v>
      </c>
      <c r="P97" s="15">
        <f t="shared" si="83"/>
        <v>0</v>
      </c>
      <c r="Q97" s="15">
        <f t="shared" si="83"/>
        <v>0</v>
      </c>
      <c r="R97" s="15">
        <f t="shared" si="83"/>
        <v>0</v>
      </c>
      <c r="S97" s="15">
        <f t="shared" si="83"/>
        <v>0</v>
      </c>
      <c r="T97" s="15">
        <f t="shared" si="83"/>
        <v>0</v>
      </c>
      <c r="U97" s="58">
        <f t="shared" si="74"/>
        <v>0</v>
      </c>
      <c r="V97" s="15">
        <f t="shared" ref="V97:BF97" si="84">SUM(V98:V98)</f>
        <v>0</v>
      </c>
      <c r="W97" s="15">
        <f t="shared" si="84"/>
        <v>0</v>
      </c>
      <c r="X97" s="15">
        <f t="shared" si="84"/>
        <v>0</v>
      </c>
      <c r="Y97" s="15">
        <f t="shared" si="84"/>
        <v>0</v>
      </c>
      <c r="Z97" s="15">
        <f t="shared" si="84"/>
        <v>0</v>
      </c>
      <c r="AA97" s="15">
        <f t="shared" si="84"/>
        <v>0</v>
      </c>
      <c r="AB97" s="15">
        <f t="shared" si="84"/>
        <v>0</v>
      </c>
      <c r="AC97" s="15">
        <f t="shared" si="84"/>
        <v>0</v>
      </c>
      <c r="AD97" s="15">
        <f t="shared" si="84"/>
        <v>0</v>
      </c>
      <c r="AE97" s="15">
        <f t="shared" si="84"/>
        <v>0</v>
      </c>
      <c r="AF97" s="15">
        <f t="shared" si="84"/>
        <v>0</v>
      </c>
      <c r="AG97" s="15">
        <f t="shared" si="84"/>
        <v>0</v>
      </c>
      <c r="AH97" s="15">
        <f t="shared" si="84"/>
        <v>0</v>
      </c>
      <c r="AI97" s="15">
        <f t="shared" si="84"/>
        <v>0</v>
      </c>
      <c r="AJ97" s="15">
        <f t="shared" si="84"/>
        <v>0</v>
      </c>
      <c r="AK97" s="15">
        <f t="shared" si="84"/>
        <v>0</v>
      </c>
      <c r="AL97" s="15">
        <f t="shared" si="84"/>
        <v>0</v>
      </c>
      <c r="AM97" s="15">
        <f t="shared" si="84"/>
        <v>0</v>
      </c>
      <c r="AN97" s="15">
        <f t="shared" si="84"/>
        <v>0</v>
      </c>
      <c r="AO97" s="15">
        <f t="shared" si="84"/>
        <v>0</v>
      </c>
      <c r="AP97" s="15">
        <f t="shared" si="84"/>
        <v>0</v>
      </c>
      <c r="AQ97" s="15">
        <f t="shared" si="84"/>
        <v>0</v>
      </c>
      <c r="AR97" s="15">
        <f t="shared" si="84"/>
        <v>0</v>
      </c>
      <c r="AS97" s="15">
        <f t="shared" si="84"/>
        <v>0</v>
      </c>
      <c r="AT97" s="15">
        <f t="shared" si="84"/>
        <v>0</v>
      </c>
      <c r="AU97" s="15">
        <f t="shared" si="84"/>
        <v>0</v>
      </c>
      <c r="AV97" s="15">
        <f t="shared" si="84"/>
        <v>0</v>
      </c>
      <c r="AW97" s="15">
        <f t="shared" si="84"/>
        <v>0</v>
      </c>
      <c r="AX97" s="15">
        <f t="shared" si="84"/>
        <v>0</v>
      </c>
      <c r="AY97" s="15">
        <f t="shared" si="84"/>
        <v>0</v>
      </c>
      <c r="AZ97" s="15">
        <f t="shared" si="84"/>
        <v>0</v>
      </c>
      <c r="BA97" s="15">
        <f t="shared" si="84"/>
        <v>0</v>
      </c>
      <c r="BB97" s="15">
        <f t="shared" si="84"/>
        <v>0</v>
      </c>
      <c r="BC97" s="15">
        <f t="shared" si="84"/>
        <v>0</v>
      </c>
      <c r="BD97" s="15">
        <f t="shared" si="84"/>
        <v>0</v>
      </c>
      <c r="BE97" s="15">
        <f t="shared" si="84"/>
        <v>0</v>
      </c>
      <c r="BF97" s="15">
        <f t="shared" si="84"/>
        <v>0</v>
      </c>
      <c r="BG97" s="1">
        <f t="shared" si="76"/>
        <v>0</v>
      </c>
      <c r="BH97" s="15">
        <f>SUM(BH98:BH98)</f>
        <v>0</v>
      </c>
      <c r="BI97" s="15">
        <f>SUM(BI98:BI98)</f>
        <v>0</v>
      </c>
      <c r="BJ97" s="15">
        <f>SUM(BJ98:BJ98)</f>
        <v>0</v>
      </c>
      <c r="BK97" s="9"/>
      <c r="BL97" s="9"/>
      <c r="BM97" s="87"/>
      <c r="BN97" s="9"/>
      <c r="BO97" s="86"/>
      <c r="BP97" s="39"/>
      <c r="BQ97" s="86"/>
      <c r="BR97" s="135"/>
      <c r="BS97" s="135"/>
      <c r="BT97" s="135"/>
      <c r="BU97" s="55"/>
      <c r="BV97" s="55"/>
      <c r="BW97" s="55"/>
      <c r="BX97" s="55"/>
      <c r="BY97" s="55"/>
      <c r="BZ97" s="55"/>
      <c r="CA97" s="55"/>
      <c r="CB97" s="55"/>
      <c r="CC97" s="55"/>
      <c r="CD97" s="55"/>
      <c r="CE97" s="55"/>
      <c r="CF97" s="55"/>
      <c r="CG97" s="55"/>
      <c r="CH97" s="55"/>
      <c r="CI97" s="55"/>
      <c r="CJ97" s="55"/>
      <c r="CK97" s="55"/>
      <c r="CL97" s="55"/>
      <c r="CM97" s="55"/>
      <c r="CN97" s="55"/>
      <c r="CO97" s="55"/>
      <c r="CP97" s="55"/>
      <c r="CQ97" s="55"/>
    </row>
    <row r="98" spans="1:95" s="72" customFormat="1" ht="56.25">
      <c r="A98" s="61">
        <v>1</v>
      </c>
      <c r="B98" s="60" t="s">
        <v>493</v>
      </c>
      <c r="C98" s="58">
        <v>20</v>
      </c>
      <c r="D98" s="58"/>
      <c r="E98" s="1">
        <f>F98+U98+BG98</f>
        <v>20</v>
      </c>
      <c r="F98" s="1">
        <f>G98+K98+L98+M98+R98+S98+T98</f>
        <v>20</v>
      </c>
      <c r="G98" s="58">
        <f t="shared" si="71"/>
        <v>0</v>
      </c>
      <c r="H98" s="5"/>
      <c r="I98" s="5"/>
      <c r="J98" s="5"/>
      <c r="K98" s="58">
        <v>11</v>
      </c>
      <c r="L98" s="58">
        <v>9</v>
      </c>
      <c r="M98" s="58">
        <f t="shared" si="72"/>
        <v>0</v>
      </c>
      <c r="N98" s="58"/>
      <c r="O98" s="5"/>
      <c r="P98" s="58"/>
      <c r="Q98" s="5"/>
      <c r="R98" s="58"/>
      <c r="S98" s="5"/>
      <c r="T98" s="5"/>
      <c r="U98" s="58">
        <f t="shared" si="74"/>
        <v>0</v>
      </c>
      <c r="V98" s="5"/>
      <c r="W98" s="5"/>
      <c r="X98" s="5"/>
      <c r="Y98" s="5"/>
      <c r="Z98" s="5"/>
      <c r="AA98" s="5"/>
      <c r="AB98" s="5"/>
      <c r="AC98" s="5"/>
      <c r="AD98" s="58"/>
      <c r="AE98" s="5"/>
      <c r="AF98" s="5"/>
      <c r="AG98" s="5"/>
      <c r="AH98" s="5"/>
      <c r="AI98" s="5"/>
      <c r="AJ98" s="5"/>
      <c r="AK98" s="5"/>
      <c r="AL98" s="5"/>
      <c r="AM98" s="5"/>
      <c r="AN98" s="5"/>
      <c r="AO98" s="5"/>
      <c r="AP98" s="5"/>
      <c r="AQ98" s="5"/>
      <c r="AR98" s="5"/>
      <c r="AS98" s="5"/>
      <c r="AT98" s="5"/>
      <c r="AU98" s="5"/>
      <c r="AV98" s="5"/>
      <c r="AW98" s="5"/>
      <c r="AX98" s="58"/>
      <c r="AY98" s="5"/>
      <c r="AZ98" s="58"/>
      <c r="BA98" s="58"/>
      <c r="BB98" s="5"/>
      <c r="BC98" s="5"/>
      <c r="BD98" s="58"/>
      <c r="BE98" s="58"/>
      <c r="BF98" s="5"/>
      <c r="BG98" s="1">
        <f t="shared" si="76"/>
        <v>0</v>
      </c>
      <c r="BH98" s="5"/>
      <c r="BI98" s="5"/>
      <c r="BJ98" s="5"/>
      <c r="BK98" s="61" t="s">
        <v>130</v>
      </c>
      <c r="BL98" s="70" t="s">
        <v>397</v>
      </c>
      <c r="BM98" s="91" t="s">
        <v>323</v>
      </c>
      <c r="BN98" s="61" t="s">
        <v>103</v>
      </c>
      <c r="BO98" s="92"/>
      <c r="BP98" s="79" t="s">
        <v>366</v>
      </c>
      <c r="BQ98" s="63" t="s">
        <v>557</v>
      </c>
      <c r="BR98" s="71"/>
      <c r="BS98" s="71"/>
      <c r="BT98" s="71"/>
    </row>
    <row r="99" spans="1:95" s="2" customFormat="1">
      <c r="A99" s="24" t="s">
        <v>186</v>
      </c>
      <c r="B99" s="84" t="s">
        <v>63</v>
      </c>
      <c r="C99" s="15"/>
      <c r="D99" s="15"/>
      <c r="E99" s="15"/>
      <c r="F99" s="15"/>
      <c r="G99" s="58">
        <f t="shared" si="71"/>
        <v>0</v>
      </c>
      <c r="H99" s="15"/>
      <c r="I99" s="15"/>
      <c r="J99" s="15"/>
      <c r="K99" s="15"/>
      <c r="L99" s="15"/>
      <c r="M99" s="58">
        <f t="shared" si="72"/>
        <v>0</v>
      </c>
      <c r="N99" s="15"/>
      <c r="O99" s="15"/>
      <c r="P99" s="15"/>
      <c r="Q99" s="15"/>
      <c r="R99" s="15"/>
      <c r="S99" s="15"/>
      <c r="T99" s="15"/>
      <c r="U99" s="58">
        <f t="shared" si="74"/>
        <v>0</v>
      </c>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
        <f t="shared" si="76"/>
        <v>0</v>
      </c>
      <c r="BH99" s="15"/>
      <c r="BI99" s="15"/>
      <c r="BJ99" s="15"/>
      <c r="BK99" s="9"/>
      <c r="BL99" s="9"/>
      <c r="BM99" s="87"/>
      <c r="BN99" s="24"/>
      <c r="BO99" s="86"/>
      <c r="BP99" s="39"/>
      <c r="BQ99" s="86"/>
      <c r="BR99" s="135"/>
      <c r="BS99" s="135"/>
      <c r="BT99" s="135"/>
      <c r="BU99" s="55"/>
      <c r="BV99" s="55"/>
      <c r="BW99" s="55"/>
      <c r="BX99" s="55"/>
      <c r="BY99" s="55"/>
      <c r="BZ99" s="55"/>
      <c r="CA99" s="55"/>
      <c r="CB99" s="55"/>
      <c r="CC99" s="55"/>
      <c r="CD99" s="55"/>
      <c r="CE99" s="55"/>
      <c r="CF99" s="55"/>
      <c r="CG99" s="55"/>
      <c r="CH99" s="55"/>
      <c r="CI99" s="55"/>
      <c r="CJ99" s="55"/>
      <c r="CK99" s="55"/>
      <c r="CL99" s="55"/>
      <c r="CM99" s="55"/>
      <c r="CN99" s="55"/>
      <c r="CO99" s="55"/>
      <c r="CP99" s="55"/>
      <c r="CQ99" s="55"/>
    </row>
    <row r="100" spans="1:95" s="2" customFormat="1" ht="37.5">
      <c r="A100" s="24" t="s">
        <v>187</v>
      </c>
      <c r="B100" s="84" t="s">
        <v>64</v>
      </c>
      <c r="C100" s="15">
        <f>SUM(C101:C104)</f>
        <v>5.6</v>
      </c>
      <c r="D100" s="15">
        <f>D104+D101</f>
        <v>0</v>
      </c>
      <c r="E100" s="15">
        <f t="shared" ref="E100:BJ100" si="85">SUM(E101:E104)</f>
        <v>5.6</v>
      </c>
      <c r="F100" s="15">
        <f t="shared" si="85"/>
        <v>5.6</v>
      </c>
      <c r="G100" s="15">
        <f t="shared" si="85"/>
        <v>0</v>
      </c>
      <c r="H100" s="15">
        <f t="shared" si="85"/>
        <v>0</v>
      </c>
      <c r="I100" s="15">
        <f t="shared" si="85"/>
        <v>0</v>
      </c>
      <c r="J100" s="15">
        <f t="shared" si="85"/>
        <v>0</v>
      </c>
      <c r="K100" s="15">
        <f t="shared" si="85"/>
        <v>1.5</v>
      </c>
      <c r="L100" s="15">
        <f t="shared" si="85"/>
        <v>4.0999999999999996</v>
      </c>
      <c r="M100" s="15">
        <f t="shared" si="85"/>
        <v>0</v>
      </c>
      <c r="N100" s="15">
        <f t="shared" si="85"/>
        <v>0</v>
      </c>
      <c r="O100" s="15">
        <f t="shared" si="85"/>
        <v>0</v>
      </c>
      <c r="P100" s="15">
        <f t="shared" si="85"/>
        <v>0</v>
      </c>
      <c r="Q100" s="15">
        <f t="shared" si="85"/>
        <v>0</v>
      </c>
      <c r="R100" s="15">
        <f t="shared" si="85"/>
        <v>0</v>
      </c>
      <c r="S100" s="15">
        <f t="shared" si="85"/>
        <v>0</v>
      </c>
      <c r="T100" s="15">
        <f t="shared" si="85"/>
        <v>0</v>
      </c>
      <c r="U100" s="15">
        <f t="shared" si="85"/>
        <v>0</v>
      </c>
      <c r="V100" s="15">
        <f t="shared" si="85"/>
        <v>0</v>
      </c>
      <c r="W100" s="15">
        <f t="shared" si="85"/>
        <v>0</v>
      </c>
      <c r="X100" s="15">
        <f t="shared" si="85"/>
        <v>0</v>
      </c>
      <c r="Y100" s="15">
        <f t="shared" si="85"/>
        <v>0</v>
      </c>
      <c r="Z100" s="15">
        <f t="shared" si="85"/>
        <v>0</v>
      </c>
      <c r="AA100" s="15">
        <f t="shared" si="85"/>
        <v>0</v>
      </c>
      <c r="AB100" s="15">
        <f t="shared" si="85"/>
        <v>0</v>
      </c>
      <c r="AC100" s="15">
        <f t="shared" si="85"/>
        <v>0</v>
      </c>
      <c r="AD100" s="15">
        <f t="shared" si="85"/>
        <v>0</v>
      </c>
      <c r="AE100" s="15">
        <f t="shared" si="85"/>
        <v>0</v>
      </c>
      <c r="AF100" s="15">
        <f t="shared" si="85"/>
        <v>0</v>
      </c>
      <c r="AG100" s="15">
        <f t="shared" si="85"/>
        <v>0</v>
      </c>
      <c r="AH100" s="15">
        <f t="shared" si="85"/>
        <v>0</v>
      </c>
      <c r="AI100" s="15">
        <f t="shared" si="85"/>
        <v>0</v>
      </c>
      <c r="AJ100" s="15">
        <f t="shared" si="85"/>
        <v>0</v>
      </c>
      <c r="AK100" s="15">
        <f t="shared" si="85"/>
        <v>0</v>
      </c>
      <c r="AL100" s="15">
        <f t="shared" si="85"/>
        <v>0</v>
      </c>
      <c r="AM100" s="15">
        <f t="shared" si="85"/>
        <v>0</v>
      </c>
      <c r="AN100" s="15">
        <f t="shared" si="85"/>
        <v>0</v>
      </c>
      <c r="AO100" s="15">
        <f t="shared" si="85"/>
        <v>0</v>
      </c>
      <c r="AP100" s="15">
        <f t="shared" si="85"/>
        <v>0</v>
      </c>
      <c r="AQ100" s="15">
        <f t="shared" si="85"/>
        <v>0</v>
      </c>
      <c r="AR100" s="15">
        <f t="shared" si="85"/>
        <v>0</v>
      </c>
      <c r="AS100" s="15">
        <f t="shared" si="85"/>
        <v>0</v>
      </c>
      <c r="AT100" s="15">
        <f t="shared" si="85"/>
        <v>0</v>
      </c>
      <c r="AU100" s="15">
        <f t="shared" si="85"/>
        <v>0</v>
      </c>
      <c r="AV100" s="15">
        <f t="shared" si="85"/>
        <v>0</v>
      </c>
      <c r="AW100" s="15">
        <f t="shared" si="85"/>
        <v>0</v>
      </c>
      <c r="AX100" s="15">
        <f t="shared" si="85"/>
        <v>0</v>
      </c>
      <c r="AY100" s="15">
        <f t="shared" si="85"/>
        <v>0</v>
      </c>
      <c r="AZ100" s="15">
        <f t="shared" si="85"/>
        <v>0</v>
      </c>
      <c r="BA100" s="15">
        <f t="shared" si="85"/>
        <v>0</v>
      </c>
      <c r="BB100" s="15">
        <f t="shared" si="85"/>
        <v>0</v>
      </c>
      <c r="BC100" s="15">
        <f t="shared" si="85"/>
        <v>0</v>
      </c>
      <c r="BD100" s="15">
        <f t="shared" si="85"/>
        <v>0</v>
      </c>
      <c r="BE100" s="15">
        <f t="shared" si="85"/>
        <v>0</v>
      </c>
      <c r="BF100" s="15">
        <f t="shared" si="85"/>
        <v>0</v>
      </c>
      <c r="BG100" s="15">
        <f t="shared" si="85"/>
        <v>0</v>
      </c>
      <c r="BH100" s="15">
        <f t="shared" si="85"/>
        <v>0</v>
      </c>
      <c r="BI100" s="15">
        <f t="shared" si="85"/>
        <v>0</v>
      </c>
      <c r="BJ100" s="15">
        <f t="shared" si="85"/>
        <v>0</v>
      </c>
      <c r="BK100" s="9"/>
      <c r="BL100" s="9"/>
      <c r="BM100" s="87"/>
      <c r="BN100" s="24"/>
      <c r="BO100" s="86"/>
      <c r="BP100" s="39"/>
      <c r="BQ100" s="86"/>
      <c r="BR100" s="135"/>
      <c r="BS100" s="135"/>
      <c r="BT100" s="135"/>
      <c r="BU100" s="55"/>
      <c r="BV100" s="55"/>
      <c r="BW100" s="55"/>
      <c r="BX100" s="55"/>
      <c r="BY100" s="55"/>
      <c r="BZ100" s="55"/>
      <c r="CA100" s="55"/>
      <c r="CB100" s="55"/>
      <c r="CC100" s="55"/>
      <c r="CD100" s="55"/>
      <c r="CE100" s="55"/>
      <c r="CF100" s="55"/>
      <c r="CG100" s="55"/>
      <c r="CH100" s="55"/>
      <c r="CI100" s="55"/>
      <c r="CJ100" s="55"/>
      <c r="CK100" s="55"/>
      <c r="CL100" s="55"/>
      <c r="CM100" s="55"/>
      <c r="CN100" s="55"/>
      <c r="CO100" s="55"/>
      <c r="CP100" s="55"/>
      <c r="CQ100" s="55"/>
    </row>
    <row r="101" spans="1:95" s="72" customFormat="1" ht="56.25">
      <c r="A101" s="61">
        <v>1</v>
      </c>
      <c r="B101" s="60" t="s">
        <v>391</v>
      </c>
      <c r="C101" s="58">
        <f t="shared" ref="C101:C106" si="86">D101+E101</f>
        <v>1.5</v>
      </c>
      <c r="D101" s="63"/>
      <c r="E101" s="1">
        <f>F101+U101+BG101</f>
        <v>1.5</v>
      </c>
      <c r="F101" s="1">
        <f>G101+K101+L101+M101+R101+S101+T101</f>
        <v>1.5</v>
      </c>
      <c r="G101" s="58">
        <f t="shared" si="71"/>
        <v>0</v>
      </c>
      <c r="H101" s="59"/>
      <c r="I101" s="58"/>
      <c r="J101" s="58"/>
      <c r="K101" s="59">
        <v>1.5</v>
      </c>
      <c r="L101" s="59"/>
      <c r="M101" s="58">
        <f t="shared" si="72"/>
        <v>0</v>
      </c>
      <c r="N101" s="59"/>
      <c r="O101" s="58"/>
      <c r="P101" s="58"/>
      <c r="Q101" s="58"/>
      <c r="R101" s="58"/>
      <c r="S101" s="58"/>
      <c r="T101" s="58"/>
      <c r="U101" s="58">
        <f t="shared" si="74"/>
        <v>0</v>
      </c>
      <c r="V101" s="58"/>
      <c r="W101" s="58"/>
      <c r="X101" s="58"/>
      <c r="Y101" s="58"/>
      <c r="Z101" s="58"/>
      <c r="AA101" s="58"/>
      <c r="AB101" s="58"/>
      <c r="AC101" s="58"/>
      <c r="AD101" s="58">
        <f>SUM(AE101:AT101)</f>
        <v>0</v>
      </c>
      <c r="AE101" s="59"/>
      <c r="AF101" s="58"/>
      <c r="AG101" s="58"/>
      <c r="AH101" s="58"/>
      <c r="AI101" s="58"/>
      <c r="AJ101" s="58"/>
      <c r="AK101" s="59"/>
      <c r="AL101" s="58"/>
      <c r="AM101" s="58"/>
      <c r="AN101" s="58"/>
      <c r="AO101" s="58"/>
      <c r="AP101" s="58"/>
      <c r="AQ101" s="58"/>
      <c r="AR101" s="58"/>
      <c r="AS101" s="58">
        <v>0</v>
      </c>
      <c r="AT101" s="58"/>
      <c r="AU101" s="58"/>
      <c r="AV101" s="58"/>
      <c r="AW101" s="58"/>
      <c r="AX101" s="59"/>
      <c r="AY101" s="58"/>
      <c r="AZ101" s="59"/>
      <c r="BA101" s="58"/>
      <c r="BB101" s="58"/>
      <c r="BC101" s="58"/>
      <c r="BD101" s="58"/>
      <c r="BE101" s="58"/>
      <c r="BF101" s="58"/>
      <c r="BG101" s="1">
        <f t="shared" si="76"/>
        <v>0</v>
      </c>
      <c r="BH101" s="58"/>
      <c r="BI101" s="58"/>
      <c r="BJ101" s="58"/>
      <c r="BK101" s="61" t="s">
        <v>130</v>
      </c>
      <c r="BL101" s="79" t="s">
        <v>397</v>
      </c>
      <c r="BM101" s="91"/>
      <c r="BN101" s="61" t="s">
        <v>105</v>
      </c>
      <c r="BO101" s="91"/>
      <c r="BP101" s="79" t="s">
        <v>492</v>
      </c>
      <c r="BQ101" s="63" t="s">
        <v>557</v>
      </c>
      <c r="BR101" s="71"/>
      <c r="BS101" s="71"/>
      <c r="BT101" s="71"/>
    </row>
    <row r="102" spans="1:95" s="72" customFormat="1" ht="56.25">
      <c r="A102" s="61">
        <v>2</v>
      </c>
      <c r="B102" s="60" t="s">
        <v>392</v>
      </c>
      <c r="C102" s="58">
        <f t="shared" si="86"/>
        <v>2</v>
      </c>
      <c r="D102" s="63"/>
      <c r="E102" s="1">
        <f>F102+U102+BG102</f>
        <v>2</v>
      </c>
      <c r="F102" s="1">
        <f>G102+K102+L102+M102+R102+S102+T102</f>
        <v>2</v>
      </c>
      <c r="G102" s="58">
        <f t="shared" si="71"/>
        <v>0</v>
      </c>
      <c r="H102" s="58"/>
      <c r="I102" s="58"/>
      <c r="J102" s="58"/>
      <c r="K102" s="58"/>
      <c r="L102" s="58">
        <v>2</v>
      </c>
      <c r="M102" s="58">
        <f t="shared" si="72"/>
        <v>0</v>
      </c>
      <c r="N102" s="58"/>
      <c r="O102" s="58"/>
      <c r="P102" s="58"/>
      <c r="Q102" s="58"/>
      <c r="R102" s="58"/>
      <c r="S102" s="58"/>
      <c r="T102" s="58"/>
      <c r="U102" s="58">
        <f t="shared" si="74"/>
        <v>0</v>
      </c>
      <c r="V102" s="58"/>
      <c r="W102" s="58"/>
      <c r="X102" s="58"/>
      <c r="Y102" s="58"/>
      <c r="Z102" s="58"/>
      <c r="AA102" s="58"/>
      <c r="AB102" s="58"/>
      <c r="AC102" s="58"/>
      <c r="AD102" s="58">
        <f>SUM(AE102:AT102)</f>
        <v>0</v>
      </c>
      <c r="AE102" s="58"/>
      <c r="AF102" s="58"/>
      <c r="AG102" s="58"/>
      <c r="AH102" s="58"/>
      <c r="AI102" s="58"/>
      <c r="AJ102" s="58"/>
      <c r="AK102" s="58"/>
      <c r="AL102" s="58"/>
      <c r="AM102" s="58"/>
      <c r="AN102" s="58"/>
      <c r="AO102" s="58"/>
      <c r="AP102" s="58"/>
      <c r="AQ102" s="58"/>
      <c r="AR102" s="58"/>
      <c r="AS102" s="58">
        <v>0</v>
      </c>
      <c r="AT102" s="58"/>
      <c r="AU102" s="58"/>
      <c r="AV102" s="58"/>
      <c r="AW102" s="58"/>
      <c r="AX102" s="58"/>
      <c r="AY102" s="58"/>
      <c r="AZ102" s="58"/>
      <c r="BA102" s="58"/>
      <c r="BB102" s="58"/>
      <c r="BC102" s="58"/>
      <c r="BD102" s="58"/>
      <c r="BE102" s="58"/>
      <c r="BF102" s="58"/>
      <c r="BG102" s="1">
        <f t="shared" si="76"/>
        <v>0</v>
      </c>
      <c r="BH102" s="58"/>
      <c r="BI102" s="58"/>
      <c r="BJ102" s="58"/>
      <c r="BK102" s="61" t="s">
        <v>130</v>
      </c>
      <c r="BL102" s="79" t="s">
        <v>131</v>
      </c>
      <c r="BM102" s="91"/>
      <c r="BN102" s="61" t="s">
        <v>105</v>
      </c>
      <c r="BO102" s="91"/>
      <c r="BP102" s="79" t="s">
        <v>492</v>
      </c>
      <c r="BQ102" s="63" t="s">
        <v>557</v>
      </c>
      <c r="BR102" s="71"/>
      <c r="BS102" s="71"/>
      <c r="BT102" s="71"/>
    </row>
    <row r="103" spans="1:95" s="119" customFormat="1" ht="36" customHeight="1">
      <c r="A103" s="104">
        <v>3</v>
      </c>
      <c r="B103" s="126" t="s">
        <v>613</v>
      </c>
      <c r="C103" s="101">
        <f t="shared" si="86"/>
        <v>0.8</v>
      </c>
      <c r="D103" s="102"/>
      <c r="E103" s="101">
        <f>F103+U103+BG103</f>
        <v>0.8</v>
      </c>
      <c r="F103" s="101">
        <f>G103+K103+L103+M103+R103+S103+T103</f>
        <v>0.8</v>
      </c>
      <c r="G103" s="58">
        <f t="shared" si="71"/>
        <v>0</v>
      </c>
      <c r="H103" s="58"/>
      <c r="I103" s="58"/>
      <c r="J103" s="58"/>
      <c r="K103" s="58"/>
      <c r="L103" s="58">
        <v>0.8</v>
      </c>
      <c r="M103" s="58">
        <f t="shared" si="72"/>
        <v>0</v>
      </c>
      <c r="N103" s="58"/>
      <c r="O103" s="58"/>
      <c r="P103" s="58"/>
      <c r="Q103" s="58"/>
      <c r="R103" s="58"/>
      <c r="S103" s="58"/>
      <c r="T103" s="58"/>
      <c r="U103" s="101">
        <f t="shared" si="74"/>
        <v>0</v>
      </c>
      <c r="V103" s="58"/>
      <c r="W103" s="58"/>
      <c r="X103" s="58"/>
      <c r="Y103" s="58"/>
      <c r="Z103" s="58"/>
      <c r="AA103" s="58"/>
      <c r="AB103" s="58"/>
      <c r="AC103" s="58"/>
      <c r="AD103" s="58">
        <f>SUM(AE103:AT103)</f>
        <v>0</v>
      </c>
      <c r="AE103" s="58"/>
      <c r="AF103" s="58"/>
      <c r="AG103" s="58"/>
      <c r="AH103" s="58"/>
      <c r="AI103" s="58"/>
      <c r="AJ103" s="58"/>
      <c r="AK103" s="58"/>
      <c r="AL103" s="58"/>
      <c r="AM103" s="58"/>
      <c r="AN103" s="58"/>
      <c r="AO103" s="58"/>
      <c r="AP103" s="58"/>
      <c r="AQ103" s="58"/>
      <c r="AR103" s="58"/>
      <c r="AS103" s="58">
        <v>0</v>
      </c>
      <c r="AT103" s="58"/>
      <c r="AU103" s="58"/>
      <c r="AV103" s="58"/>
      <c r="AW103" s="58"/>
      <c r="AX103" s="58"/>
      <c r="AY103" s="58"/>
      <c r="AZ103" s="58"/>
      <c r="BA103" s="58"/>
      <c r="BB103" s="58"/>
      <c r="BC103" s="58"/>
      <c r="BD103" s="58"/>
      <c r="BE103" s="58"/>
      <c r="BF103" s="58"/>
      <c r="BG103" s="101">
        <f t="shared" si="76"/>
        <v>0</v>
      </c>
      <c r="BH103" s="58"/>
      <c r="BI103" s="58"/>
      <c r="BJ103" s="58"/>
      <c r="BK103" s="61" t="s">
        <v>130</v>
      </c>
      <c r="BL103" s="103" t="s">
        <v>397</v>
      </c>
      <c r="BM103" s="91"/>
      <c r="BN103" s="104" t="s">
        <v>105</v>
      </c>
      <c r="BO103" s="91"/>
      <c r="BP103" s="103" t="s">
        <v>492</v>
      </c>
      <c r="BQ103" s="102" t="s">
        <v>503</v>
      </c>
      <c r="BR103" s="71"/>
      <c r="BS103" s="71"/>
      <c r="BT103" s="71"/>
      <c r="BU103" s="72"/>
      <c r="BV103" s="72"/>
      <c r="BW103" s="72"/>
      <c r="BX103" s="72"/>
      <c r="BY103" s="72"/>
      <c r="BZ103" s="72"/>
      <c r="CA103" s="322" t="s">
        <v>614</v>
      </c>
      <c r="CG103" s="72"/>
      <c r="CH103" s="72"/>
      <c r="CI103" s="72"/>
      <c r="CJ103" s="72"/>
      <c r="CK103" s="72"/>
      <c r="CL103" s="72"/>
      <c r="CM103" s="72"/>
    </row>
    <row r="104" spans="1:95" s="119" customFormat="1" ht="36" customHeight="1">
      <c r="A104" s="104">
        <v>4</v>
      </c>
      <c r="B104" s="126" t="s">
        <v>612</v>
      </c>
      <c r="C104" s="101">
        <f t="shared" si="86"/>
        <v>1.3</v>
      </c>
      <c r="D104" s="102"/>
      <c r="E104" s="101">
        <f>F104+U104+BG104</f>
        <v>1.3</v>
      </c>
      <c r="F104" s="101">
        <f>G104+K104+L104+M104+R104+S104+T104</f>
        <v>1.3</v>
      </c>
      <c r="G104" s="58">
        <f t="shared" si="71"/>
        <v>0</v>
      </c>
      <c r="H104" s="58"/>
      <c r="I104" s="58"/>
      <c r="J104" s="58"/>
      <c r="K104" s="58"/>
      <c r="L104" s="58">
        <v>1.3</v>
      </c>
      <c r="M104" s="58">
        <f t="shared" si="72"/>
        <v>0</v>
      </c>
      <c r="N104" s="58"/>
      <c r="O104" s="58"/>
      <c r="P104" s="58"/>
      <c r="Q104" s="58"/>
      <c r="R104" s="58"/>
      <c r="S104" s="58"/>
      <c r="T104" s="58"/>
      <c r="U104" s="101">
        <f t="shared" si="74"/>
        <v>0</v>
      </c>
      <c r="V104" s="58"/>
      <c r="W104" s="58"/>
      <c r="X104" s="58"/>
      <c r="Y104" s="58"/>
      <c r="Z104" s="58"/>
      <c r="AA104" s="58"/>
      <c r="AB104" s="58"/>
      <c r="AC104" s="58"/>
      <c r="AD104" s="58">
        <f>SUM(AE104:AT104)</f>
        <v>0</v>
      </c>
      <c r="AE104" s="58"/>
      <c r="AF104" s="58"/>
      <c r="AG104" s="58"/>
      <c r="AH104" s="58"/>
      <c r="AI104" s="58"/>
      <c r="AJ104" s="58"/>
      <c r="AK104" s="58"/>
      <c r="AL104" s="58"/>
      <c r="AM104" s="58"/>
      <c r="AN104" s="58"/>
      <c r="AO104" s="58"/>
      <c r="AP104" s="58"/>
      <c r="AQ104" s="58"/>
      <c r="AR104" s="58"/>
      <c r="AS104" s="58">
        <v>0</v>
      </c>
      <c r="AT104" s="58"/>
      <c r="AU104" s="58"/>
      <c r="AV104" s="58"/>
      <c r="AW104" s="58"/>
      <c r="AX104" s="58"/>
      <c r="AY104" s="58"/>
      <c r="AZ104" s="58"/>
      <c r="BA104" s="58"/>
      <c r="BB104" s="58"/>
      <c r="BC104" s="58"/>
      <c r="BD104" s="58"/>
      <c r="BE104" s="58"/>
      <c r="BF104" s="58"/>
      <c r="BG104" s="101">
        <f t="shared" si="76"/>
        <v>0</v>
      </c>
      <c r="BH104" s="58"/>
      <c r="BI104" s="58"/>
      <c r="BJ104" s="58"/>
      <c r="BK104" s="61" t="s">
        <v>130</v>
      </c>
      <c r="BL104" s="103" t="s">
        <v>397</v>
      </c>
      <c r="BM104" s="91"/>
      <c r="BN104" s="104" t="s">
        <v>105</v>
      </c>
      <c r="BO104" s="91"/>
      <c r="BP104" s="103" t="s">
        <v>492</v>
      </c>
      <c r="BQ104" s="102" t="s">
        <v>503</v>
      </c>
      <c r="BR104" s="71"/>
      <c r="BS104" s="71"/>
      <c r="BT104" s="71"/>
      <c r="BU104" s="72"/>
      <c r="BV104" s="72"/>
      <c r="BW104" s="72"/>
      <c r="BX104" s="72"/>
      <c r="BY104" s="72"/>
      <c r="BZ104" s="72"/>
      <c r="CA104" s="322" t="s">
        <v>614</v>
      </c>
      <c r="CG104" s="72"/>
      <c r="CH104" s="72"/>
      <c r="CI104" s="72"/>
      <c r="CJ104" s="72"/>
      <c r="CK104" s="72"/>
      <c r="CL104" s="72"/>
      <c r="CM104" s="72"/>
    </row>
    <row r="105" spans="1:95" s="2" customFormat="1">
      <c r="A105" s="24" t="s">
        <v>188</v>
      </c>
      <c r="B105" s="25" t="s">
        <v>65</v>
      </c>
      <c r="C105" s="15">
        <f t="shared" si="86"/>
        <v>0</v>
      </c>
      <c r="D105" s="16"/>
      <c r="E105" s="18">
        <v>0</v>
      </c>
      <c r="F105" s="5">
        <v>0</v>
      </c>
      <c r="G105" s="58">
        <f t="shared" si="71"/>
        <v>0</v>
      </c>
      <c r="H105" s="5"/>
      <c r="I105" s="5"/>
      <c r="J105" s="5"/>
      <c r="K105" s="18"/>
      <c r="L105" s="18"/>
      <c r="M105" s="58">
        <f t="shared" si="72"/>
        <v>0</v>
      </c>
      <c r="N105" s="5"/>
      <c r="O105" s="5"/>
      <c r="P105" s="18"/>
      <c r="Q105" s="5"/>
      <c r="R105" s="18"/>
      <c r="S105" s="5"/>
      <c r="T105" s="5"/>
      <c r="U105" s="58">
        <f t="shared" si="74"/>
        <v>0</v>
      </c>
      <c r="V105" s="5"/>
      <c r="W105" s="5"/>
      <c r="X105" s="5"/>
      <c r="Y105" s="5"/>
      <c r="Z105" s="5"/>
      <c r="AA105" s="5"/>
      <c r="AB105" s="5"/>
      <c r="AC105" s="5"/>
      <c r="AD105" s="5">
        <v>0</v>
      </c>
      <c r="AE105" s="5"/>
      <c r="AF105" s="5"/>
      <c r="AG105" s="5"/>
      <c r="AH105" s="5"/>
      <c r="AI105" s="5"/>
      <c r="AJ105" s="5"/>
      <c r="AK105" s="5"/>
      <c r="AL105" s="5"/>
      <c r="AM105" s="5"/>
      <c r="AN105" s="5"/>
      <c r="AO105" s="5"/>
      <c r="AP105" s="5"/>
      <c r="AQ105" s="5"/>
      <c r="AR105" s="5"/>
      <c r="AS105" s="5">
        <v>0</v>
      </c>
      <c r="AT105" s="5"/>
      <c r="AU105" s="5"/>
      <c r="AV105" s="5"/>
      <c r="AW105" s="5"/>
      <c r="AX105" s="5"/>
      <c r="AY105" s="5"/>
      <c r="AZ105" s="5"/>
      <c r="BA105" s="5"/>
      <c r="BB105" s="5"/>
      <c r="BC105" s="5"/>
      <c r="BD105" s="5"/>
      <c r="BE105" s="5"/>
      <c r="BF105" s="5"/>
      <c r="BG105" s="1">
        <f t="shared" si="76"/>
        <v>0</v>
      </c>
      <c r="BH105" s="5"/>
      <c r="BI105" s="5"/>
      <c r="BJ105" s="5"/>
      <c r="BK105" s="20"/>
      <c r="BL105" s="9"/>
      <c r="BM105" s="87"/>
      <c r="BN105" s="24"/>
      <c r="BO105" s="86"/>
      <c r="BP105" s="39"/>
      <c r="BQ105" s="86"/>
      <c r="BR105" s="135"/>
      <c r="BS105" s="135"/>
      <c r="BT105" s="13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row>
    <row r="106" spans="1:95" s="2" customFormat="1">
      <c r="A106" s="24" t="s">
        <v>189</v>
      </c>
      <c r="B106" s="25" t="s">
        <v>66</v>
      </c>
      <c r="C106" s="15">
        <f t="shared" si="86"/>
        <v>0</v>
      </c>
      <c r="D106" s="16"/>
      <c r="E106" s="18">
        <v>0</v>
      </c>
      <c r="F106" s="5">
        <v>0</v>
      </c>
      <c r="G106" s="58">
        <f t="shared" si="71"/>
        <v>0</v>
      </c>
      <c r="H106" s="5"/>
      <c r="I106" s="5"/>
      <c r="J106" s="5"/>
      <c r="K106" s="18"/>
      <c r="L106" s="18"/>
      <c r="M106" s="58">
        <f t="shared" si="72"/>
        <v>0</v>
      </c>
      <c r="N106" s="5"/>
      <c r="O106" s="5"/>
      <c r="P106" s="18"/>
      <c r="Q106" s="5"/>
      <c r="R106" s="18"/>
      <c r="S106" s="5"/>
      <c r="T106" s="5"/>
      <c r="U106" s="58">
        <f t="shared" si="74"/>
        <v>0</v>
      </c>
      <c r="V106" s="5"/>
      <c r="W106" s="5"/>
      <c r="X106" s="5"/>
      <c r="Y106" s="5"/>
      <c r="Z106" s="5"/>
      <c r="AA106" s="5"/>
      <c r="AB106" s="5"/>
      <c r="AC106" s="5"/>
      <c r="AD106" s="5">
        <v>0</v>
      </c>
      <c r="AE106" s="5"/>
      <c r="AF106" s="5"/>
      <c r="AG106" s="5"/>
      <c r="AH106" s="5"/>
      <c r="AI106" s="5"/>
      <c r="AJ106" s="5"/>
      <c r="AK106" s="5"/>
      <c r="AL106" s="5"/>
      <c r="AM106" s="5"/>
      <c r="AN106" s="5"/>
      <c r="AO106" s="5"/>
      <c r="AP106" s="5"/>
      <c r="AQ106" s="5"/>
      <c r="AR106" s="5"/>
      <c r="AS106" s="5">
        <v>0</v>
      </c>
      <c r="AT106" s="5"/>
      <c r="AU106" s="5"/>
      <c r="AV106" s="5"/>
      <c r="AW106" s="5"/>
      <c r="AX106" s="5"/>
      <c r="AY106" s="5"/>
      <c r="AZ106" s="5"/>
      <c r="BA106" s="5"/>
      <c r="BB106" s="5"/>
      <c r="BC106" s="5"/>
      <c r="BD106" s="5"/>
      <c r="BE106" s="5"/>
      <c r="BF106" s="5"/>
      <c r="BG106" s="1">
        <f t="shared" si="76"/>
        <v>0</v>
      </c>
      <c r="BH106" s="5"/>
      <c r="BI106" s="5"/>
      <c r="BJ106" s="5"/>
      <c r="BK106" s="20"/>
      <c r="BL106" s="9"/>
      <c r="BM106" s="87"/>
      <c r="BN106" s="24"/>
      <c r="BO106" s="86"/>
      <c r="BP106" s="39"/>
      <c r="BQ106" s="86"/>
      <c r="BR106" s="135"/>
      <c r="BS106" s="135"/>
      <c r="BT106" s="13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row>
    <row r="107" spans="1:95" s="2" customFormat="1">
      <c r="A107" s="24" t="s">
        <v>190</v>
      </c>
      <c r="B107" s="25" t="s">
        <v>67</v>
      </c>
      <c r="C107" s="15">
        <f>C108</f>
        <v>0.83</v>
      </c>
      <c r="D107" s="15">
        <f>D108</f>
        <v>0</v>
      </c>
      <c r="E107" s="15">
        <f>E108</f>
        <v>0.83</v>
      </c>
      <c r="F107" s="15">
        <f>F108</f>
        <v>0.83</v>
      </c>
      <c r="G107" s="58">
        <f t="shared" si="71"/>
        <v>0.1</v>
      </c>
      <c r="H107" s="15">
        <f>H108</f>
        <v>0.1</v>
      </c>
      <c r="I107" s="15">
        <f>I108</f>
        <v>0</v>
      </c>
      <c r="J107" s="15">
        <f>J108</f>
        <v>0</v>
      </c>
      <c r="K107" s="15">
        <f>K108</f>
        <v>0.73</v>
      </c>
      <c r="L107" s="15">
        <f>L108</f>
        <v>0</v>
      </c>
      <c r="M107" s="58">
        <f t="shared" si="72"/>
        <v>0</v>
      </c>
      <c r="N107" s="15">
        <f t="shared" ref="N107:T107" si="87">N108</f>
        <v>0</v>
      </c>
      <c r="O107" s="15">
        <f t="shared" si="87"/>
        <v>0</v>
      </c>
      <c r="P107" s="15">
        <f t="shared" si="87"/>
        <v>0</v>
      </c>
      <c r="Q107" s="15">
        <f t="shared" si="87"/>
        <v>0</v>
      </c>
      <c r="R107" s="15">
        <f t="shared" si="87"/>
        <v>0</v>
      </c>
      <c r="S107" s="15">
        <f t="shared" si="87"/>
        <v>0</v>
      </c>
      <c r="T107" s="15">
        <f t="shared" si="87"/>
        <v>0</v>
      </c>
      <c r="U107" s="58">
        <f t="shared" si="74"/>
        <v>0</v>
      </c>
      <c r="V107" s="15">
        <f t="shared" ref="V107:BF107" si="88">V108</f>
        <v>0</v>
      </c>
      <c r="W107" s="15">
        <f t="shared" si="88"/>
        <v>0</v>
      </c>
      <c r="X107" s="15">
        <f t="shared" si="88"/>
        <v>0</v>
      </c>
      <c r="Y107" s="15">
        <f t="shared" si="88"/>
        <v>0</v>
      </c>
      <c r="Z107" s="15">
        <f t="shared" si="88"/>
        <v>0</v>
      </c>
      <c r="AA107" s="15">
        <f t="shared" si="88"/>
        <v>0</v>
      </c>
      <c r="AB107" s="15">
        <f t="shared" si="88"/>
        <v>0</v>
      </c>
      <c r="AC107" s="15">
        <f t="shared" si="88"/>
        <v>0</v>
      </c>
      <c r="AD107" s="15">
        <f t="shared" si="88"/>
        <v>0</v>
      </c>
      <c r="AE107" s="15">
        <f t="shared" si="88"/>
        <v>0</v>
      </c>
      <c r="AF107" s="15">
        <f t="shared" si="88"/>
        <v>0</v>
      </c>
      <c r="AG107" s="15">
        <f t="shared" si="88"/>
        <v>0</v>
      </c>
      <c r="AH107" s="15">
        <f t="shared" si="88"/>
        <v>0</v>
      </c>
      <c r="AI107" s="15">
        <f t="shared" si="88"/>
        <v>0</v>
      </c>
      <c r="AJ107" s="15">
        <f t="shared" si="88"/>
        <v>0</v>
      </c>
      <c r="AK107" s="15">
        <f t="shared" si="88"/>
        <v>0</v>
      </c>
      <c r="AL107" s="15">
        <f t="shared" si="88"/>
        <v>0</v>
      </c>
      <c r="AM107" s="15">
        <f t="shared" si="88"/>
        <v>0</v>
      </c>
      <c r="AN107" s="15">
        <f t="shared" si="88"/>
        <v>0</v>
      </c>
      <c r="AO107" s="15">
        <f t="shared" si="88"/>
        <v>0</v>
      </c>
      <c r="AP107" s="15">
        <f t="shared" si="88"/>
        <v>0</v>
      </c>
      <c r="AQ107" s="15">
        <f t="shared" si="88"/>
        <v>0</v>
      </c>
      <c r="AR107" s="15">
        <f t="shared" si="88"/>
        <v>0</v>
      </c>
      <c r="AS107" s="15">
        <f t="shared" si="88"/>
        <v>0</v>
      </c>
      <c r="AT107" s="15">
        <f t="shared" si="88"/>
        <v>0</v>
      </c>
      <c r="AU107" s="15">
        <f t="shared" si="88"/>
        <v>0</v>
      </c>
      <c r="AV107" s="15">
        <f t="shared" si="88"/>
        <v>0</v>
      </c>
      <c r="AW107" s="15">
        <f t="shared" si="88"/>
        <v>0</v>
      </c>
      <c r="AX107" s="15">
        <f t="shared" si="88"/>
        <v>0</v>
      </c>
      <c r="AY107" s="15">
        <f t="shared" si="88"/>
        <v>0</v>
      </c>
      <c r="AZ107" s="15">
        <f t="shared" si="88"/>
        <v>0</v>
      </c>
      <c r="BA107" s="15">
        <f t="shared" si="88"/>
        <v>0</v>
      </c>
      <c r="BB107" s="15">
        <f t="shared" si="88"/>
        <v>0</v>
      </c>
      <c r="BC107" s="15">
        <f t="shared" si="88"/>
        <v>0</v>
      </c>
      <c r="BD107" s="15">
        <f t="shared" si="88"/>
        <v>0</v>
      </c>
      <c r="BE107" s="15">
        <f t="shared" si="88"/>
        <v>0</v>
      </c>
      <c r="BF107" s="15">
        <f t="shared" si="88"/>
        <v>0</v>
      </c>
      <c r="BG107" s="1">
        <f t="shared" si="76"/>
        <v>0</v>
      </c>
      <c r="BH107" s="15">
        <f>BH108</f>
        <v>0</v>
      </c>
      <c r="BI107" s="15">
        <f>BI108</f>
        <v>0</v>
      </c>
      <c r="BJ107" s="15">
        <f>BJ108</f>
        <v>0</v>
      </c>
      <c r="BK107" s="9"/>
      <c r="BL107" s="9"/>
      <c r="BM107" s="87"/>
      <c r="BN107" s="24"/>
      <c r="BO107" s="129"/>
      <c r="BP107" s="39"/>
      <c r="BQ107" s="129"/>
      <c r="BR107" s="135"/>
      <c r="BS107" s="135"/>
      <c r="BT107" s="13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row>
    <row r="108" spans="1:95" s="72" customFormat="1" ht="168.75">
      <c r="A108" s="61">
        <v>1</v>
      </c>
      <c r="B108" s="66" t="s">
        <v>307</v>
      </c>
      <c r="C108" s="58">
        <v>0.83</v>
      </c>
      <c r="D108" s="58"/>
      <c r="E108" s="1">
        <f>F108+U108+BG108</f>
        <v>0.83</v>
      </c>
      <c r="F108" s="1">
        <f>G108+K108+L108+M108+R108+S108+T108</f>
        <v>0.83</v>
      </c>
      <c r="G108" s="58">
        <f t="shared" si="71"/>
        <v>0.1</v>
      </c>
      <c r="H108" s="58">
        <v>0.1</v>
      </c>
      <c r="I108" s="5"/>
      <c r="J108" s="5"/>
      <c r="K108" s="58">
        <v>0.73</v>
      </c>
      <c r="L108" s="58"/>
      <c r="M108" s="58">
        <f t="shared" si="72"/>
        <v>0</v>
      </c>
      <c r="N108" s="58"/>
      <c r="O108" s="5"/>
      <c r="P108" s="58"/>
      <c r="Q108" s="5"/>
      <c r="R108" s="58"/>
      <c r="S108" s="5"/>
      <c r="T108" s="5"/>
      <c r="U108" s="58">
        <f t="shared" si="74"/>
        <v>0</v>
      </c>
      <c r="V108" s="5"/>
      <c r="W108" s="5"/>
      <c r="X108" s="5"/>
      <c r="Y108" s="5"/>
      <c r="Z108" s="5"/>
      <c r="AA108" s="5"/>
      <c r="AB108" s="5"/>
      <c r="AC108" s="5"/>
      <c r="AD108" s="58"/>
      <c r="AE108" s="5"/>
      <c r="AF108" s="5"/>
      <c r="AG108" s="5"/>
      <c r="AH108" s="5"/>
      <c r="AI108" s="5"/>
      <c r="AJ108" s="5"/>
      <c r="AK108" s="5"/>
      <c r="AL108" s="5"/>
      <c r="AM108" s="5"/>
      <c r="AN108" s="5"/>
      <c r="AO108" s="5"/>
      <c r="AP108" s="5"/>
      <c r="AQ108" s="5"/>
      <c r="AR108" s="5"/>
      <c r="AS108" s="5"/>
      <c r="AT108" s="5"/>
      <c r="AU108" s="5"/>
      <c r="AV108" s="5"/>
      <c r="AW108" s="5"/>
      <c r="AX108" s="58"/>
      <c r="AY108" s="5"/>
      <c r="AZ108" s="58"/>
      <c r="BA108" s="58"/>
      <c r="BB108" s="5"/>
      <c r="BC108" s="5"/>
      <c r="BD108" s="58"/>
      <c r="BE108" s="58"/>
      <c r="BF108" s="5"/>
      <c r="BG108" s="1">
        <f t="shared" si="76"/>
        <v>0</v>
      </c>
      <c r="BH108" s="5"/>
      <c r="BI108" s="5"/>
      <c r="BJ108" s="5"/>
      <c r="BK108" s="61" t="s">
        <v>130</v>
      </c>
      <c r="BL108" s="61" t="s">
        <v>396</v>
      </c>
      <c r="BM108" s="91" t="s">
        <v>324</v>
      </c>
      <c r="BN108" s="61" t="s">
        <v>108</v>
      </c>
      <c r="BO108" s="128" t="s">
        <v>370</v>
      </c>
      <c r="BP108" s="169" t="s">
        <v>355</v>
      </c>
      <c r="BQ108" s="63" t="s">
        <v>558</v>
      </c>
      <c r="BR108" s="71"/>
      <c r="BS108" s="71"/>
      <c r="BT108" s="71"/>
      <c r="BU108" s="81" t="s">
        <v>559</v>
      </c>
    </row>
    <row r="109" spans="1:95" s="2" customFormat="1">
      <c r="A109" s="9" t="s">
        <v>235</v>
      </c>
      <c r="B109" s="84" t="s">
        <v>30</v>
      </c>
      <c r="C109" s="15">
        <f>D109+E109</f>
        <v>0</v>
      </c>
      <c r="D109" s="16"/>
      <c r="E109" s="18">
        <v>0</v>
      </c>
      <c r="F109" s="5">
        <v>0</v>
      </c>
      <c r="G109" s="58">
        <f t="shared" si="71"/>
        <v>0</v>
      </c>
      <c r="H109" s="5"/>
      <c r="I109" s="5"/>
      <c r="J109" s="5"/>
      <c r="K109" s="18"/>
      <c r="L109" s="18"/>
      <c r="M109" s="58">
        <f t="shared" si="72"/>
        <v>0</v>
      </c>
      <c r="N109" s="5"/>
      <c r="O109" s="5"/>
      <c r="P109" s="18"/>
      <c r="Q109" s="5"/>
      <c r="R109" s="18"/>
      <c r="S109" s="5"/>
      <c r="T109" s="5"/>
      <c r="U109" s="58">
        <f t="shared" si="74"/>
        <v>0</v>
      </c>
      <c r="V109" s="5"/>
      <c r="W109" s="5"/>
      <c r="X109" s="5"/>
      <c r="Y109" s="5"/>
      <c r="Z109" s="5"/>
      <c r="AA109" s="5"/>
      <c r="AB109" s="5"/>
      <c r="AC109" s="5"/>
      <c r="AD109" s="5">
        <v>0</v>
      </c>
      <c r="AE109" s="5"/>
      <c r="AF109" s="5"/>
      <c r="AG109" s="5"/>
      <c r="AH109" s="5"/>
      <c r="AI109" s="5"/>
      <c r="AJ109" s="5"/>
      <c r="AK109" s="5"/>
      <c r="AL109" s="5"/>
      <c r="AM109" s="5"/>
      <c r="AN109" s="5"/>
      <c r="AO109" s="5"/>
      <c r="AP109" s="5"/>
      <c r="AQ109" s="5"/>
      <c r="AR109" s="5"/>
      <c r="AS109" s="5">
        <v>0</v>
      </c>
      <c r="AT109" s="5"/>
      <c r="AU109" s="5"/>
      <c r="AV109" s="5"/>
      <c r="AW109" s="5"/>
      <c r="AX109" s="5"/>
      <c r="AY109" s="5"/>
      <c r="AZ109" s="5"/>
      <c r="BA109" s="5"/>
      <c r="BB109" s="5"/>
      <c r="BC109" s="5"/>
      <c r="BD109" s="5"/>
      <c r="BE109" s="5"/>
      <c r="BF109" s="5"/>
      <c r="BG109" s="1">
        <f t="shared" si="76"/>
        <v>0</v>
      </c>
      <c r="BH109" s="5"/>
      <c r="BI109" s="5"/>
      <c r="BJ109" s="5"/>
      <c r="BK109" s="20"/>
      <c r="BL109" s="9"/>
      <c r="BM109" s="87"/>
      <c r="BN109" s="9"/>
      <c r="BO109" s="86"/>
      <c r="BP109" s="39"/>
      <c r="BQ109" s="86"/>
      <c r="BR109" s="135"/>
      <c r="BS109" s="135"/>
      <c r="BT109" s="13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row>
    <row r="110" spans="1:95" s="2" customFormat="1">
      <c r="A110" s="9" t="s">
        <v>236</v>
      </c>
      <c r="B110" s="84" t="s">
        <v>31</v>
      </c>
      <c r="C110" s="15"/>
      <c r="D110" s="15"/>
      <c r="E110" s="15"/>
      <c r="F110" s="15"/>
      <c r="G110" s="58">
        <f t="shared" si="71"/>
        <v>0</v>
      </c>
      <c r="H110" s="15"/>
      <c r="I110" s="15"/>
      <c r="J110" s="15"/>
      <c r="K110" s="15"/>
      <c r="L110" s="15"/>
      <c r="M110" s="58">
        <f t="shared" si="72"/>
        <v>0</v>
      </c>
      <c r="N110" s="15"/>
      <c r="O110" s="15"/>
      <c r="P110" s="15"/>
      <c r="Q110" s="15"/>
      <c r="R110" s="15"/>
      <c r="S110" s="15"/>
      <c r="T110" s="15"/>
      <c r="U110" s="58">
        <f t="shared" si="74"/>
        <v>0</v>
      </c>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
        <f t="shared" si="76"/>
        <v>0</v>
      </c>
      <c r="BH110" s="15"/>
      <c r="BI110" s="15"/>
      <c r="BJ110" s="15"/>
      <c r="BK110" s="9"/>
      <c r="BL110" s="9"/>
      <c r="BM110" s="87"/>
      <c r="BN110" s="9"/>
      <c r="BO110" s="86"/>
      <c r="BP110" s="39"/>
      <c r="BQ110" s="86"/>
      <c r="BR110" s="135"/>
      <c r="BS110" s="135"/>
      <c r="BT110" s="135"/>
      <c r="BU110" s="55"/>
      <c r="BV110" s="55"/>
      <c r="BW110" s="55"/>
      <c r="BX110" s="55"/>
      <c r="BY110" s="55"/>
      <c r="BZ110" s="55"/>
      <c r="CA110" s="55"/>
      <c r="CB110" s="55"/>
      <c r="CC110" s="55"/>
      <c r="CD110" s="55"/>
      <c r="CE110" s="55"/>
      <c r="CF110" s="55"/>
      <c r="CG110" s="55"/>
      <c r="CH110" s="55"/>
      <c r="CI110" s="55"/>
      <c r="CJ110" s="55"/>
      <c r="CK110" s="55"/>
      <c r="CL110" s="55"/>
      <c r="CM110" s="55"/>
      <c r="CN110" s="55"/>
      <c r="CO110" s="55"/>
      <c r="CP110" s="55"/>
      <c r="CQ110" s="55"/>
    </row>
    <row r="111" spans="1:95" s="2" customFormat="1">
      <c r="A111" s="9" t="s">
        <v>237</v>
      </c>
      <c r="B111" s="84" t="s">
        <v>32</v>
      </c>
      <c r="C111" s="15"/>
      <c r="D111" s="15"/>
      <c r="E111" s="15"/>
      <c r="F111" s="15"/>
      <c r="G111" s="58">
        <f t="shared" si="71"/>
        <v>0</v>
      </c>
      <c r="H111" s="15"/>
      <c r="I111" s="15"/>
      <c r="J111" s="15"/>
      <c r="K111" s="15"/>
      <c r="L111" s="15"/>
      <c r="M111" s="58">
        <f t="shared" si="72"/>
        <v>0</v>
      </c>
      <c r="N111" s="15"/>
      <c r="O111" s="15"/>
      <c r="P111" s="15"/>
      <c r="Q111" s="15"/>
      <c r="R111" s="15"/>
      <c r="S111" s="15"/>
      <c r="T111" s="15"/>
      <c r="U111" s="58">
        <f t="shared" si="74"/>
        <v>0</v>
      </c>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
        <f t="shared" si="76"/>
        <v>0</v>
      </c>
      <c r="BH111" s="15"/>
      <c r="BI111" s="15"/>
      <c r="BJ111" s="15"/>
      <c r="BK111" s="9"/>
      <c r="BL111" s="9"/>
      <c r="BM111" s="87"/>
      <c r="BN111" s="9"/>
      <c r="BO111" s="86"/>
      <c r="BP111" s="39"/>
      <c r="BQ111" s="86"/>
      <c r="BR111" s="135"/>
      <c r="BS111" s="135"/>
      <c r="BT111" s="135"/>
      <c r="BU111" s="55"/>
      <c r="BV111" s="55"/>
      <c r="BW111" s="55"/>
      <c r="BX111" s="55"/>
      <c r="BY111" s="55"/>
      <c r="BZ111" s="55"/>
      <c r="CA111" s="55"/>
      <c r="CB111" s="55"/>
      <c r="CC111" s="55"/>
      <c r="CD111" s="55"/>
      <c r="CE111" s="55"/>
      <c r="CF111" s="55"/>
      <c r="CG111" s="55"/>
      <c r="CH111" s="55"/>
      <c r="CI111" s="55"/>
      <c r="CJ111" s="55"/>
      <c r="CK111" s="55"/>
      <c r="CL111" s="55"/>
      <c r="CM111" s="55"/>
      <c r="CN111" s="55"/>
      <c r="CO111" s="55"/>
      <c r="CP111" s="55"/>
      <c r="CQ111" s="55"/>
    </row>
    <row r="112" spans="1:95" s="2" customFormat="1">
      <c r="A112" s="9" t="s">
        <v>238</v>
      </c>
      <c r="B112" s="84" t="s">
        <v>33</v>
      </c>
      <c r="C112" s="15"/>
      <c r="D112" s="15"/>
      <c r="E112" s="15"/>
      <c r="F112" s="15"/>
      <c r="G112" s="58">
        <f t="shared" si="71"/>
        <v>0</v>
      </c>
      <c r="H112" s="15"/>
      <c r="I112" s="15"/>
      <c r="J112" s="15"/>
      <c r="K112" s="15"/>
      <c r="L112" s="15"/>
      <c r="M112" s="58">
        <f t="shared" si="72"/>
        <v>0</v>
      </c>
      <c r="N112" s="15"/>
      <c r="O112" s="15"/>
      <c r="P112" s="15"/>
      <c r="Q112" s="15"/>
      <c r="R112" s="15"/>
      <c r="S112" s="15"/>
      <c r="T112" s="15"/>
      <c r="U112" s="58">
        <f t="shared" si="74"/>
        <v>0</v>
      </c>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
        <f t="shared" si="76"/>
        <v>0</v>
      </c>
      <c r="BH112" s="15"/>
      <c r="BI112" s="15"/>
      <c r="BJ112" s="15"/>
      <c r="BK112" s="9"/>
      <c r="BL112" s="9"/>
      <c r="BM112" s="87"/>
      <c r="BN112" s="9"/>
      <c r="BO112" s="86"/>
      <c r="BP112" s="39"/>
      <c r="BQ112" s="86"/>
      <c r="BR112" s="135"/>
      <c r="BS112" s="135"/>
      <c r="BT112" s="135"/>
      <c r="BU112" s="55"/>
      <c r="BV112" s="55"/>
      <c r="BW112" s="55"/>
      <c r="BX112" s="55"/>
      <c r="BY112" s="55"/>
      <c r="BZ112" s="55"/>
      <c r="CA112" s="55"/>
      <c r="CB112" s="55"/>
      <c r="CC112" s="55"/>
      <c r="CD112" s="55"/>
      <c r="CE112" s="55"/>
      <c r="CF112" s="55"/>
      <c r="CG112" s="55"/>
      <c r="CH112" s="55"/>
      <c r="CI112" s="55"/>
      <c r="CJ112" s="55"/>
      <c r="CK112" s="55"/>
      <c r="CL112" s="55"/>
      <c r="CM112" s="55"/>
      <c r="CN112" s="55"/>
      <c r="CO112" s="55"/>
      <c r="CP112" s="55"/>
      <c r="CQ112" s="55"/>
    </row>
    <row r="113" spans="1:95" s="2" customFormat="1">
      <c r="A113" s="9" t="s">
        <v>239</v>
      </c>
      <c r="B113" s="84" t="s">
        <v>34</v>
      </c>
      <c r="C113" s="15">
        <f>SUM(C114:C115)</f>
        <v>10.199999999999999</v>
      </c>
      <c r="D113" s="15">
        <f>SUM(D114:D115)</f>
        <v>0</v>
      </c>
      <c r="E113" s="15">
        <f>SUM(E114:E115)</f>
        <v>10.199999999999999</v>
      </c>
      <c r="F113" s="15">
        <f>SUM(F114:F115)</f>
        <v>9</v>
      </c>
      <c r="G113" s="58">
        <f t="shared" si="71"/>
        <v>0</v>
      </c>
      <c r="H113" s="15">
        <f>SUM(H114:H115)</f>
        <v>0</v>
      </c>
      <c r="I113" s="15">
        <f>SUM(I114:I115)</f>
        <v>0</v>
      </c>
      <c r="J113" s="15">
        <f>SUM(J114:J115)</f>
        <v>0</v>
      </c>
      <c r="K113" s="15">
        <f>SUM(K114:K115)</f>
        <v>8</v>
      </c>
      <c r="L113" s="15">
        <f>SUM(L114:L115)</f>
        <v>1</v>
      </c>
      <c r="M113" s="58">
        <f t="shared" si="72"/>
        <v>0</v>
      </c>
      <c r="N113" s="15">
        <f t="shared" ref="N113:T113" si="89">SUM(N114:N115)</f>
        <v>0</v>
      </c>
      <c r="O113" s="15">
        <f t="shared" si="89"/>
        <v>0</v>
      </c>
      <c r="P113" s="15">
        <f t="shared" si="89"/>
        <v>0</v>
      </c>
      <c r="Q113" s="15">
        <f t="shared" si="89"/>
        <v>0</v>
      </c>
      <c r="R113" s="15">
        <f t="shared" si="89"/>
        <v>0</v>
      </c>
      <c r="S113" s="15">
        <f t="shared" si="89"/>
        <v>0</v>
      </c>
      <c r="T113" s="15">
        <f t="shared" si="89"/>
        <v>0</v>
      </c>
      <c r="U113" s="58">
        <f t="shared" si="74"/>
        <v>1.2</v>
      </c>
      <c r="V113" s="15">
        <f t="shared" ref="V113:BF113" si="90">SUM(V114:V115)</f>
        <v>0</v>
      </c>
      <c r="W113" s="15">
        <f t="shared" si="90"/>
        <v>0</v>
      </c>
      <c r="X113" s="15">
        <f t="shared" si="90"/>
        <v>0</v>
      </c>
      <c r="Y113" s="15">
        <f t="shared" si="90"/>
        <v>0</v>
      </c>
      <c r="Z113" s="15">
        <f t="shared" si="90"/>
        <v>0</v>
      </c>
      <c r="AA113" s="15">
        <f t="shared" si="90"/>
        <v>0</v>
      </c>
      <c r="AB113" s="15">
        <f t="shared" si="90"/>
        <v>0</v>
      </c>
      <c r="AC113" s="15">
        <f t="shared" si="90"/>
        <v>0</v>
      </c>
      <c r="AD113" s="15">
        <f t="shared" si="90"/>
        <v>0</v>
      </c>
      <c r="AE113" s="15">
        <f t="shared" si="90"/>
        <v>0</v>
      </c>
      <c r="AF113" s="15">
        <f t="shared" si="90"/>
        <v>0</v>
      </c>
      <c r="AG113" s="15">
        <f t="shared" si="90"/>
        <v>0</v>
      </c>
      <c r="AH113" s="15">
        <f t="shared" si="90"/>
        <v>0</v>
      </c>
      <c r="AI113" s="15">
        <f t="shared" si="90"/>
        <v>0</v>
      </c>
      <c r="AJ113" s="15">
        <f t="shared" si="90"/>
        <v>0</v>
      </c>
      <c r="AK113" s="15">
        <f t="shared" si="90"/>
        <v>0</v>
      </c>
      <c r="AL113" s="15">
        <f t="shared" si="90"/>
        <v>0</v>
      </c>
      <c r="AM113" s="15">
        <f t="shared" si="90"/>
        <v>0</v>
      </c>
      <c r="AN113" s="15">
        <f t="shared" si="90"/>
        <v>0</v>
      </c>
      <c r="AO113" s="15">
        <f t="shared" si="90"/>
        <v>0</v>
      </c>
      <c r="AP113" s="15">
        <f t="shared" si="90"/>
        <v>0</v>
      </c>
      <c r="AQ113" s="15">
        <f t="shared" si="90"/>
        <v>0</v>
      </c>
      <c r="AR113" s="15">
        <f t="shared" si="90"/>
        <v>0</v>
      </c>
      <c r="AS113" s="15">
        <f t="shared" si="90"/>
        <v>0</v>
      </c>
      <c r="AT113" s="15">
        <f t="shared" si="90"/>
        <v>0</v>
      </c>
      <c r="AU113" s="15">
        <f t="shared" si="90"/>
        <v>0</v>
      </c>
      <c r="AV113" s="15">
        <f t="shared" si="90"/>
        <v>0</v>
      </c>
      <c r="AW113" s="15">
        <f t="shared" si="90"/>
        <v>0</v>
      </c>
      <c r="AX113" s="15">
        <f t="shared" si="90"/>
        <v>0</v>
      </c>
      <c r="AY113" s="15">
        <f t="shared" si="90"/>
        <v>0</v>
      </c>
      <c r="AZ113" s="15">
        <f t="shared" si="90"/>
        <v>1.2</v>
      </c>
      <c r="BA113" s="15">
        <f t="shared" si="90"/>
        <v>0</v>
      </c>
      <c r="BB113" s="15">
        <f t="shared" si="90"/>
        <v>0</v>
      </c>
      <c r="BC113" s="15">
        <f t="shared" si="90"/>
        <v>0</v>
      </c>
      <c r="BD113" s="15">
        <f t="shared" si="90"/>
        <v>0</v>
      </c>
      <c r="BE113" s="15">
        <f t="shared" si="90"/>
        <v>0</v>
      </c>
      <c r="BF113" s="15">
        <f t="shared" si="90"/>
        <v>0</v>
      </c>
      <c r="BG113" s="1">
        <f t="shared" si="76"/>
        <v>0</v>
      </c>
      <c r="BH113" s="15">
        <f>SUM(BH114:BH115)</f>
        <v>0</v>
      </c>
      <c r="BI113" s="15">
        <f>SUM(BI114:BI115)</f>
        <v>0</v>
      </c>
      <c r="BJ113" s="15">
        <f>SUM(BJ114:BJ115)</f>
        <v>0</v>
      </c>
      <c r="BK113" s="15">
        <f>SUM(BK114:BK115)</f>
        <v>0</v>
      </c>
      <c r="BL113" s="15"/>
      <c r="BM113" s="87"/>
      <c r="BN113" s="9"/>
      <c r="BO113" s="86"/>
      <c r="BP113" s="39"/>
      <c r="BQ113" s="86"/>
      <c r="BR113" s="135"/>
      <c r="BS113" s="135"/>
      <c r="BT113" s="135"/>
      <c r="BU113" s="55"/>
      <c r="BV113" s="55"/>
      <c r="BW113" s="55"/>
      <c r="BX113" s="55"/>
      <c r="BY113" s="55"/>
      <c r="BZ113" s="55"/>
      <c r="CA113" s="55"/>
      <c r="CB113" s="55"/>
      <c r="CC113" s="55"/>
      <c r="CD113" s="55"/>
      <c r="CE113" s="55"/>
      <c r="CF113" s="55"/>
      <c r="CG113" s="55"/>
      <c r="CH113" s="55"/>
      <c r="CI113" s="55"/>
      <c r="CJ113" s="55"/>
      <c r="CK113" s="55"/>
      <c r="CL113" s="55"/>
      <c r="CM113" s="55"/>
      <c r="CN113" s="55"/>
      <c r="CO113" s="55"/>
      <c r="CP113" s="55"/>
      <c r="CQ113" s="55"/>
    </row>
    <row r="114" spans="1:95" s="146" customFormat="1" ht="168.75">
      <c r="A114" s="27">
        <v>1</v>
      </c>
      <c r="B114" s="65" t="s">
        <v>194</v>
      </c>
      <c r="C114" s="1">
        <f>D114+E114</f>
        <v>9</v>
      </c>
      <c r="D114" s="26"/>
      <c r="E114" s="1">
        <f>F114+U114+BG114</f>
        <v>9</v>
      </c>
      <c r="F114" s="1">
        <f>G114+K114+L114+M114+R114+S114+T114</f>
        <v>9</v>
      </c>
      <c r="G114" s="58">
        <f t="shared" si="71"/>
        <v>0</v>
      </c>
      <c r="H114" s="58"/>
      <c r="I114" s="58"/>
      <c r="J114" s="58"/>
      <c r="K114" s="58">
        <v>8</v>
      </c>
      <c r="L114" s="58">
        <v>1</v>
      </c>
      <c r="M114" s="58">
        <f t="shared" si="72"/>
        <v>0</v>
      </c>
      <c r="N114" s="58"/>
      <c r="O114" s="58"/>
      <c r="P114" s="58"/>
      <c r="Q114" s="58"/>
      <c r="R114" s="58"/>
      <c r="S114" s="58"/>
      <c r="T114" s="58"/>
      <c r="U114" s="58">
        <f t="shared" si="74"/>
        <v>0</v>
      </c>
      <c r="V114" s="58"/>
      <c r="W114" s="58"/>
      <c r="X114" s="58"/>
      <c r="Y114" s="58"/>
      <c r="Z114" s="58"/>
      <c r="AA114" s="58"/>
      <c r="AB114" s="58"/>
      <c r="AC114" s="58"/>
      <c r="AD114" s="58">
        <f>SUM(AE114:AT114)</f>
        <v>0</v>
      </c>
      <c r="AE114" s="58"/>
      <c r="AF114" s="58"/>
      <c r="AG114" s="58"/>
      <c r="AH114" s="58"/>
      <c r="AI114" s="58"/>
      <c r="AJ114" s="58"/>
      <c r="AK114" s="58"/>
      <c r="AL114" s="58"/>
      <c r="AM114" s="58"/>
      <c r="AN114" s="58"/>
      <c r="AO114" s="58"/>
      <c r="AP114" s="58"/>
      <c r="AQ114" s="58"/>
      <c r="AR114" s="58"/>
      <c r="AS114" s="58">
        <v>0</v>
      </c>
      <c r="AT114" s="58"/>
      <c r="AU114" s="58"/>
      <c r="AV114" s="58"/>
      <c r="AW114" s="58"/>
      <c r="AX114" s="58"/>
      <c r="AY114" s="58"/>
      <c r="AZ114" s="58"/>
      <c r="BA114" s="58"/>
      <c r="BB114" s="58"/>
      <c r="BC114" s="58"/>
      <c r="BD114" s="58"/>
      <c r="BE114" s="58"/>
      <c r="BF114" s="58"/>
      <c r="BG114" s="1">
        <f t="shared" si="76"/>
        <v>0</v>
      </c>
      <c r="BH114" s="58"/>
      <c r="BI114" s="58"/>
      <c r="BJ114" s="58"/>
      <c r="BK114" s="61" t="s">
        <v>130</v>
      </c>
      <c r="BL114" s="70" t="s">
        <v>396</v>
      </c>
      <c r="BM114" s="61" t="s">
        <v>195</v>
      </c>
      <c r="BN114" s="27" t="s">
        <v>480</v>
      </c>
      <c r="BO114" s="128" t="s">
        <v>369</v>
      </c>
      <c r="BP114" s="170" t="s">
        <v>352</v>
      </c>
      <c r="BQ114" s="63" t="s">
        <v>558</v>
      </c>
      <c r="BR114" s="136"/>
      <c r="BS114" s="136"/>
      <c r="BT114" s="136"/>
      <c r="BU114" s="81" t="s">
        <v>559</v>
      </c>
      <c r="BV114" s="81"/>
      <c r="BW114" s="81"/>
      <c r="BX114" s="81"/>
      <c r="BY114" s="81"/>
      <c r="BZ114" s="81"/>
      <c r="CA114" s="81"/>
      <c r="CB114" s="81"/>
      <c r="CC114" s="81"/>
      <c r="CD114" s="81"/>
      <c r="CE114" s="81"/>
      <c r="CF114" s="81"/>
      <c r="CG114" s="81"/>
      <c r="CH114" s="81"/>
      <c r="CI114" s="81"/>
      <c r="CJ114" s="81"/>
    </row>
    <row r="115" spans="1:95" s="146" customFormat="1" ht="168.75">
      <c r="A115" s="27">
        <v>2</v>
      </c>
      <c r="B115" s="148" t="s">
        <v>296</v>
      </c>
      <c r="C115" s="1">
        <f>D115+E115</f>
        <v>1.2</v>
      </c>
      <c r="D115" s="26"/>
      <c r="E115" s="1">
        <f>F115+U115+BG115</f>
        <v>1.2</v>
      </c>
      <c r="F115" s="1">
        <f>G115+K115+L115+M115+R115+S115+T115</f>
        <v>0</v>
      </c>
      <c r="G115" s="58">
        <f t="shared" si="71"/>
        <v>0</v>
      </c>
      <c r="H115" s="59"/>
      <c r="I115" s="58"/>
      <c r="J115" s="58"/>
      <c r="K115" s="56"/>
      <c r="L115" s="56"/>
      <c r="M115" s="58">
        <f t="shared" si="72"/>
        <v>0</v>
      </c>
      <c r="N115" s="59"/>
      <c r="O115" s="58"/>
      <c r="P115" s="59"/>
      <c r="Q115" s="58"/>
      <c r="R115" s="58"/>
      <c r="S115" s="58"/>
      <c r="T115" s="58"/>
      <c r="U115" s="58">
        <f t="shared" si="74"/>
        <v>1.2</v>
      </c>
      <c r="V115" s="58"/>
      <c r="W115" s="58"/>
      <c r="X115" s="58"/>
      <c r="Y115" s="58"/>
      <c r="Z115" s="58"/>
      <c r="AA115" s="58"/>
      <c r="AB115" s="58"/>
      <c r="AC115" s="58"/>
      <c r="AD115" s="58">
        <f>SUM(AE115:AT115)</f>
        <v>0</v>
      </c>
      <c r="AE115" s="59"/>
      <c r="AF115" s="59"/>
      <c r="AG115" s="58"/>
      <c r="AH115" s="58"/>
      <c r="AI115" s="58"/>
      <c r="AJ115" s="58"/>
      <c r="AK115" s="58"/>
      <c r="AL115" s="58"/>
      <c r="AM115" s="58"/>
      <c r="AN115" s="58"/>
      <c r="AO115" s="58"/>
      <c r="AP115" s="58"/>
      <c r="AQ115" s="58"/>
      <c r="AR115" s="58"/>
      <c r="AS115" s="58">
        <v>0</v>
      </c>
      <c r="AT115" s="58"/>
      <c r="AU115" s="58"/>
      <c r="AV115" s="58"/>
      <c r="AW115" s="58"/>
      <c r="AX115" s="58"/>
      <c r="AY115" s="58"/>
      <c r="AZ115" s="58">
        <v>1.2</v>
      </c>
      <c r="BA115" s="58"/>
      <c r="BB115" s="58"/>
      <c r="BC115" s="58"/>
      <c r="BD115" s="59"/>
      <c r="BE115" s="58"/>
      <c r="BF115" s="58"/>
      <c r="BG115" s="1">
        <f t="shared" si="76"/>
        <v>0</v>
      </c>
      <c r="BH115" s="58"/>
      <c r="BI115" s="56"/>
      <c r="BJ115" s="58"/>
      <c r="BK115" s="61" t="s">
        <v>130</v>
      </c>
      <c r="BL115" s="70" t="s">
        <v>399</v>
      </c>
      <c r="BM115" s="61" t="s">
        <v>113</v>
      </c>
      <c r="BN115" s="27" t="s">
        <v>113</v>
      </c>
      <c r="BO115" s="128" t="s">
        <v>370</v>
      </c>
      <c r="BP115" s="70" t="s">
        <v>353</v>
      </c>
      <c r="BQ115" s="63" t="s">
        <v>558</v>
      </c>
      <c r="BR115" s="136"/>
      <c r="BS115" s="136"/>
      <c r="BT115" s="136"/>
      <c r="BU115" s="81" t="s">
        <v>559</v>
      </c>
      <c r="BV115" s="81"/>
      <c r="BW115" s="81"/>
      <c r="BX115" s="81"/>
      <c r="BY115" s="81"/>
      <c r="BZ115" s="81"/>
      <c r="CA115" s="81"/>
      <c r="CB115" s="81"/>
      <c r="CC115" s="81"/>
      <c r="CD115" s="81"/>
      <c r="CE115" s="81"/>
      <c r="CF115" s="81"/>
      <c r="CG115" s="81"/>
      <c r="CH115" s="81"/>
      <c r="CI115" s="81"/>
      <c r="CJ115" s="81"/>
    </row>
    <row r="116" spans="1:95" s="2" customFormat="1">
      <c r="A116" s="9" t="s">
        <v>240</v>
      </c>
      <c r="B116" s="84" t="s">
        <v>35</v>
      </c>
      <c r="C116" s="15"/>
      <c r="D116" s="15"/>
      <c r="E116" s="15"/>
      <c r="F116" s="15"/>
      <c r="G116" s="58">
        <f t="shared" si="71"/>
        <v>0</v>
      </c>
      <c r="H116" s="15"/>
      <c r="I116" s="15"/>
      <c r="J116" s="15"/>
      <c r="K116" s="15"/>
      <c r="L116" s="15"/>
      <c r="M116" s="58">
        <f t="shared" si="72"/>
        <v>0</v>
      </c>
      <c r="N116" s="15"/>
      <c r="O116" s="15"/>
      <c r="P116" s="15"/>
      <c r="Q116" s="15"/>
      <c r="R116" s="15"/>
      <c r="S116" s="15"/>
      <c r="T116" s="15"/>
      <c r="U116" s="58">
        <f t="shared" si="74"/>
        <v>0</v>
      </c>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
        <f t="shared" si="76"/>
        <v>0</v>
      </c>
      <c r="BH116" s="15"/>
      <c r="BI116" s="15"/>
      <c r="BJ116" s="15"/>
      <c r="BK116" s="9"/>
      <c r="BL116" s="9"/>
      <c r="BM116" s="87"/>
      <c r="BN116" s="9"/>
      <c r="BO116" s="86"/>
      <c r="BP116" s="39"/>
      <c r="BQ116" s="86"/>
      <c r="BR116" s="135"/>
      <c r="BS116" s="135"/>
      <c r="BT116" s="13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row>
    <row r="117" spans="1:95" s="2" customFormat="1" ht="37.5">
      <c r="A117" s="9" t="s">
        <v>241</v>
      </c>
      <c r="B117" s="84" t="s">
        <v>308</v>
      </c>
      <c r="C117" s="15">
        <f t="shared" ref="C117:BJ117" si="91">SUM(C118:C118)</f>
        <v>0.78</v>
      </c>
      <c r="D117" s="15">
        <f t="shared" si="91"/>
        <v>0</v>
      </c>
      <c r="E117" s="15">
        <f t="shared" si="91"/>
        <v>0.78</v>
      </c>
      <c r="F117" s="15">
        <f t="shared" si="91"/>
        <v>0.78</v>
      </c>
      <c r="G117" s="15">
        <f t="shared" si="91"/>
        <v>0</v>
      </c>
      <c r="H117" s="15">
        <f t="shared" si="91"/>
        <v>0</v>
      </c>
      <c r="I117" s="15">
        <f t="shared" si="91"/>
        <v>0</v>
      </c>
      <c r="J117" s="15">
        <f t="shared" si="91"/>
        <v>0</v>
      </c>
      <c r="K117" s="15">
        <f t="shared" si="91"/>
        <v>0.68</v>
      </c>
      <c r="L117" s="15">
        <f t="shared" si="91"/>
        <v>0.1</v>
      </c>
      <c r="M117" s="15">
        <f t="shared" si="91"/>
        <v>0</v>
      </c>
      <c r="N117" s="15">
        <f t="shared" si="91"/>
        <v>0</v>
      </c>
      <c r="O117" s="15">
        <f t="shared" si="91"/>
        <v>0</v>
      </c>
      <c r="P117" s="15">
        <f t="shared" si="91"/>
        <v>0</v>
      </c>
      <c r="Q117" s="15">
        <f t="shared" si="91"/>
        <v>0</v>
      </c>
      <c r="R117" s="15">
        <f t="shared" si="91"/>
        <v>0</v>
      </c>
      <c r="S117" s="15">
        <f t="shared" si="91"/>
        <v>0</v>
      </c>
      <c r="T117" s="15">
        <f t="shared" si="91"/>
        <v>0</v>
      </c>
      <c r="U117" s="15">
        <f t="shared" si="91"/>
        <v>0</v>
      </c>
      <c r="V117" s="15">
        <f t="shared" si="91"/>
        <v>0</v>
      </c>
      <c r="W117" s="15">
        <f t="shared" si="91"/>
        <v>0</v>
      </c>
      <c r="X117" s="15">
        <f t="shared" si="91"/>
        <v>0</v>
      </c>
      <c r="Y117" s="15">
        <f t="shared" si="91"/>
        <v>0</v>
      </c>
      <c r="Z117" s="15">
        <f t="shared" si="91"/>
        <v>0</v>
      </c>
      <c r="AA117" s="15">
        <f t="shared" si="91"/>
        <v>0</v>
      </c>
      <c r="AB117" s="15">
        <f t="shared" si="91"/>
        <v>0</v>
      </c>
      <c r="AC117" s="15">
        <f t="shared" si="91"/>
        <v>0</v>
      </c>
      <c r="AD117" s="15">
        <f t="shared" si="91"/>
        <v>0</v>
      </c>
      <c r="AE117" s="15">
        <f t="shared" si="91"/>
        <v>0</v>
      </c>
      <c r="AF117" s="15">
        <f t="shared" si="91"/>
        <v>0</v>
      </c>
      <c r="AG117" s="15">
        <f t="shared" si="91"/>
        <v>0</v>
      </c>
      <c r="AH117" s="15">
        <f t="shared" si="91"/>
        <v>0</v>
      </c>
      <c r="AI117" s="15">
        <f t="shared" si="91"/>
        <v>0</v>
      </c>
      <c r="AJ117" s="15">
        <f t="shared" si="91"/>
        <v>0</v>
      </c>
      <c r="AK117" s="15">
        <f t="shared" si="91"/>
        <v>0</v>
      </c>
      <c r="AL117" s="15">
        <f t="shared" si="91"/>
        <v>0</v>
      </c>
      <c r="AM117" s="15">
        <f t="shared" si="91"/>
        <v>0</v>
      </c>
      <c r="AN117" s="15">
        <f t="shared" si="91"/>
        <v>0</v>
      </c>
      <c r="AO117" s="15">
        <f t="shared" si="91"/>
        <v>0</v>
      </c>
      <c r="AP117" s="15">
        <f t="shared" si="91"/>
        <v>0</v>
      </c>
      <c r="AQ117" s="15">
        <f t="shared" si="91"/>
        <v>0</v>
      </c>
      <c r="AR117" s="15">
        <f t="shared" si="91"/>
        <v>0</v>
      </c>
      <c r="AS117" s="15">
        <f t="shared" si="91"/>
        <v>0</v>
      </c>
      <c r="AT117" s="15">
        <f t="shared" si="91"/>
        <v>0</v>
      </c>
      <c r="AU117" s="15">
        <f t="shared" si="91"/>
        <v>0</v>
      </c>
      <c r="AV117" s="15">
        <f t="shared" si="91"/>
        <v>0</v>
      </c>
      <c r="AW117" s="15">
        <f t="shared" si="91"/>
        <v>0</v>
      </c>
      <c r="AX117" s="15">
        <f t="shared" si="91"/>
        <v>0</v>
      </c>
      <c r="AY117" s="15">
        <f t="shared" si="91"/>
        <v>0</v>
      </c>
      <c r="AZ117" s="15">
        <f t="shared" si="91"/>
        <v>0</v>
      </c>
      <c r="BA117" s="15">
        <f t="shared" si="91"/>
        <v>0</v>
      </c>
      <c r="BB117" s="15">
        <f t="shared" si="91"/>
        <v>0</v>
      </c>
      <c r="BC117" s="15">
        <f t="shared" si="91"/>
        <v>0</v>
      </c>
      <c r="BD117" s="15">
        <f t="shared" si="91"/>
        <v>0</v>
      </c>
      <c r="BE117" s="15">
        <f t="shared" si="91"/>
        <v>0</v>
      </c>
      <c r="BF117" s="15">
        <f t="shared" si="91"/>
        <v>0</v>
      </c>
      <c r="BG117" s="15">
        <f t="shared" si="91"/>
        <v>0</v>
      </c>
      <c r="BH117" s="15">
        <f t="shared" si="91"/>
        <v>0</v>
      </c>
      <c r="BI117" s="15">
        <f t="shared" si="91"/>
        <v>0</v>
      </c>
      <c r="BJ117" s="15">
        <f t="shared" si="91"/>
        <v>0</v>
      </c>
      <c r="BK117" s="9"/>
      <c r="BL117" s="9"/>
      <c r="BM117" s="87"/>
      <c r="BN117" s="9"/>
      <c r="BO117" s="86"/>
      <c r="BP117" s="39"/>
      <c r="BQ117" s="86"/>
      <c r="BR117" s="135"/>
      <c r="BS117" s="135"/>
      <c r="BT117" s="13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row>
    <row r="118" spans="1:95" s="81" customFormat="1" ht="56.25">
      <c r="A118" s="27">
        <v>1</v>
      </c>
      <c r="B118" s="67" t="s">
        <v>192</v>
      </c>
      <c r="C118" s="62">
        <f t="shared" ref="C118:C121" si="92">D118+E118</f>
        <v>0.78</v>
      </c>
      <c r="D118" s="63"/>
      <c r="E118" s="1">
        <f>F118+U118+BG118</f>
        <v>0.78</v>
      </c>
      <c r="F118" s="1">
        <f>G118+K118+L118+M118+R118+S118+T118</f>
        <v>0.78</v>
      </c>
      <c r="G118" s="58">
        <f t="shared" si="71"/>
        <v>0</v>
      </c>
      <c r="H118" s="58"/>
      <c r="I118" s="58"/>
      <c r="J118" s="58"/>
      <c r="K118" s="58">
        <v>0.68</v>
      </c>
      <c r="L118" s="58">
        <v>0.1</v>
      </c>
      <c r="M118" s="58">
        <f t="shared" si="72"/>
        <v>0</v>
      </c>
      <c r="N118" s="58"/>
      <c r="O118" s="58"/>
      <c r="P118" s="58"/>
      <c r="Q118" s="58"/>
      <c r="R118" s="58"/>
      <c r="S118" s="58"/>
      <c r="T118" s="58"/>
      <c r="U118" s="58">
        <f t="shared" si="74"/>
        <v>0</v>
      </c>
      <c r="V118" s="58"/>
      <c r="W118" s="58"/>
      <c r="X118" s="58"/>
      <c r="Y118" s="58"/>
      <c r="Z118" s="58"/>
      <c r="AA118" s="58"/>
      <c r="AB118" s="58"/>
      <c r="AC118" s="58"/>
      <c r="AD118" s="58">
        <f>SUM(AE118:AT118)</f>
        <v>0</v>
      </c>
      <c r="AE118" s="58"/>
      <c r="AF118" s="58"/>
      <c r="AG118" s="58"/>
      <c r="AH118" s="58"/>
      <c r="AI118" s="58"/>
      <c r="AJ118" s="58"/>
      <c r="AK118" s="58"/>
      <c r="AL118" s="58"/>
      <c r="AM118" s="58"/>
      <c r="AN118" s="58"/>
      <c r="AO118" s="58"/>
      <c r="AP118" s="58"/>
      <c r="AQ118" s="58"/>
      <c r="AR118" s="58"/>
      <c r="AS118" s="58">
        <v>0</v>
      </c>
      <c r="AT118" s="58"/>
      <c r="AU118" s="58"/>
      <c r="AV118" s="58"/>
      <c r="AW118" s="58"/>
      <c r="AX118" s="58"/>
      <c r="AY118" s="58"/>
      <c r="AZ118" s="58"/>
      <c r="BA118" s="58"/>
      <c r="BB118" s="58"/>
      <c r="BC118" s="58"/>
      <c r="BD118" s="58"/>
      <c r="BE118" s="58"/>
      <c r="BF118" s="58"/>
      <c r="BG118" s="1">
        <f t="shared" si="76"/>
        <v>0</v>
      </c>
      <c r="BH118" s="58"/>
      <c r="BI118" s="58"/>
      <c r="BJ118" s="58"/>
      <c r="BK118" s="61" t="s">
        <v>130</v>
      </c>
      <c r="BL118" s="70" t="s">
        <v>396</v>
      </c>
      <c r="BM118" s="61" t="s">
        <v>193</v>
      </c>
      <c r="BN118" s="61" t="s">
        <v>115</v>
      </c>
      <c r="BO118" s="90"/>
      <c r="BP118" s="168" t="s">
        <v>354</v>
      </c>
      <c r="BQ118" s="63" t="s">
        <v>557</v>
      </c>
      <c r="BR118" s="136"/>
      <c r="BS118" s="136"/>
      <c r="BT118" s="136"/>
    </row>
    <row r="119" spans="1:95" s="2" customFormat="1">
      <c r="A119" s="9" t="s">
        <v>242</v>
      </c>
      <c r="B119" s="74" t="s">
        <v>37</v>
      </c>
      <c r="C119" s="15">
        <f t="shared" si="92"/>
        <v>0</v>
      </c>
      <c r="D119" s="16"/>
      <c r="E119" s="18">
        <v>0</v>
      </c>
      <c r="F119" s="5">
        <v>0</v>
      </c>
      <c r="G119" s="58">
        <f t="shared" si="71"/>
        <v>0</v>
      </c>
      <c r="H119" s="5"/>
      <c r="I119" s="5"/>
      <c r="J119" s="5"/>
      <c r="K119" s="18"/>
      <c r="L119" s="18"/>
      <c r="M119" s="58">
        <f t="shared" si="72"/>
        <v>0</v>
      </c>
      <c r="N119" s="5"/>
      <c r="O119" s="5"/>
      <c r="P119" s="18"/>
      <c r="Q119" s="5"/>
      <c r="R119" s="18"/>
      <c r="S119" s="5"/>
      <c r="T119" s="5"/>
      <c r="U119" s="58">
        <f t="shared" si="74"/>
        <v>0</v>
      </c>
      <c r="V119" s="5"/>
      <c r="W119" s="5"/>
      <c r="X119" s="5"/>
      <c r="Y119" s="5"/>
      <c r="Z119" s="5"/>
      <c r="AA119" s="5"/>
      <c r="AB119" s="5"/>
      <c r="AC119" s="5"/>
      <c r="AD119" s="5">
        <v>0</v>
      </c>
      <c r="AE119" s="5"/>
      <c r="AF119" s="5"/>
      <c r="AG119" s="5"/>
      <c r="AH119" s="5"/>
      <c r="AI119" s="5"/>
      <c r="AJ119" s="5"/>
      <c r="AK119" s="5"/>
      <c r="AL119" s="5"/>
      <c r="AM119" s="5"/>
      <c r="AN119" s="5"/>
      <c r="AO119" s="5"/>
      <c r="AP119" s="5"/>
      <c r="AQ119" s="5"/>
      <c r="AR119" s="5"/>
      <c r="AS119" s="5">
        <v>0</v>
      </c>
      <c r="AT119" s="5"/>
      <c r="AU119" s="5"/>
      <c r="AV119" s="5"/>
      <c r="AW119" s="5"/>
      <c r="AX119" s="5"/>
      <c r="AY119" s="5"/>
      <c r="AZ119" s="5"/>
      <c r="BA119" s="5"/>
      <c r="BB119" s="5"/>
      <c r="BC119" s="5"/>
      <c r="BD119" s="5"/>
      <c r="BE119" s="5"/>
      <c r="BF119" s="5"/>
      <c r="BG119" s="1">
        <f t="shared" si="76"/>
        <v>0</v>
      </c>
      <c r="BH119" s="5"/>
      <c r="BI119" s="5"/>
      <c r="BJ119" s="5"/>
      <c r="BK119" s="20"/>
      <c r="BL119" s="9"/>
      <c r="BM119" s="87"/>
      <c r="BN119" s="9"/>
      <c r="BO119" s="86"/>
      <c r="BP119" s="39"/>
      <c r="BQ119" s="86"/>
      <c r="BR119" s="135"/>
      <c r="BS119" s="135"/>
      <c r="BT119" s="135"/>
      <c r="BU119" s="55"/>
      <c r="BV119" s="55"/>
      <c r="BW119" s="55"/>
      <c r="BX119" s="55"/>
      <c r="BY119" s="55"/>
      <c r="BZ119" s="55"/>
      <c r="CA119" s="55"/>
      <c r="CB119" s="55"/>
      <c r="CC119" s="55"/>
      <c r="CD119" s="55"/>
      <c r="CE119" s="55"/>
      <c r="CF119" s="55"/>
      <c r="CG119" s="55"/>
      <c r="CH119" s="55"/>
      <c r="CI119" s="55"/>
      <c r="CJ119" s="55"/>
      <c r="CK119" s="55"/>
      <c r="CL119" s="55"/>
      <c r="CM119" s="55"/>
      <c r="CN119" s="55"/>
      <c r="CO119" s="55"/>
      <c r="CP119" s="55"/>
      <c r="CQ119" s="55"/>
    </row>
    <row r="120" spans="1:95" s="2" customFormat="1">
      <c r="A120" s="9" t="s">
        <v>243</v>
      </c>
      <c r="B120" s="84" t="s">
        <v>38</v>
      </c>
      <c r="C120" s="15">
        <f t="shared" si="92"/>
        <v>0</v>
      </c>
      <c r="D120" s="16"/>
      <c r="E120" s="18">
        <v>0</v>
      </c>
      <c r="F120" s="5">
        <v>0</v>
      </c>
      <c r="G120" s="58">
        <f t="shared" si="71"/>
        <v>0</v>
      </c>
      <c r="H120" s="5"/>
      <c r="I120" s="5"/>
      <c r="J120" s="5"/>
      <c r="K120" s="18"/>
      <c r="L120" s="18"/>
      <c r="M120" s="58">
        <f t="shared" si="72"/>
        <v>0</v>
      </c>
      <c r="N120" s="5"/>
      <c r="O120" s="5"/>
      <c r="P120" s="18"/>
      <c r="Q120" s="5"/>
      <c r="R120" s="18"/>
      <c r="S120" s="5"/>
      <c r="T120" s="5"/>
      <c r="U120" s="58">
        <f t="shared" si="74"/>
        <v>0</v>
      </c>
      <c r="V120" s="5"/>
      <c r="W120" s="5"/>
      <c r="X120" s="5"/>
      <c r="Y120" s="5"/>
      <c r="Z120" s="5"/>
      <c r="AA120" s="5"/>
      <c r="AB120" s="5"/>
      <c r="AC120" s="5"/>
      <c r="AD120" s="5">
        <v>0</v>
      </c>
      <c r="AE120" s="5"/>
      <c r="AF120" s="5"/>
      <c r="AG120" s="5"/>
      <c r="AH120" s="5"/>
      <c r="AI120" s="5"/>
      <c r="AJ120" s="5"/>
      <c r="AK120" s="5"/>
      <c r="AL120" s="5"/>
      <c r="AM120" s="5"/>
      <c r="AN120" s="5"/>
      <c r="AO120" s="5"/>
      <c r="AP120" s="5"/>
      <c r="AQ120" s="5"/>
      <c r="AR120" s="5"/>
      <c r="AS120" s="5">
        <v>0</v>
      </c>
      <c r="AT120" s="5"/>
      <c r="AU120" s="5"/>
      <c r="AV120" s="5"/>
      <c r="AW120" s="5"/>
      <c r="AX120" s="5"/>
      <c r="AY120" s="5"/>
      <c r="AZ120" s="5"/>
      <c r="BA120" s="5"/>
      <c r="BB120" s="5"/>
      <c r="BC120" s="5"/>
      <c r="BD120" s="5"/>
      <c r="BE120" s="5"/>
      <c r="BF120" s="5"/>
      <c r="BG120" s="1">
        <f t="shared" si="76"/>
        <v>0</v>
      </c>
      <c r="BH120" s="5"/>
      <c r="BI120" s="5"/>
      <c r="BJ120" s="5"/>
      <c r="BK120" s="20"/>
      <c r="BL120" s="9"/>
      <c r="BM120" s="87"/>
      <c r="BN120" s="9"/>
      <c r="BO120" s="86"/>
      <c r="BP120" s="39"/>
      <c r="BQ120" s="86"/>
      <c r="BR120" s="135"/>
      <c r="BS120" s="135"/>
      <c r="BT120" s="135"/>
      <c r="BU120" s="55"/>
      <c r="BV120" s="55"/>
      <c r="BW120" s="55"/>
      <c r="BX120" s="55"/>
      <c r="BY120" s="55"/>
      <c r="BZ120" s="55"/>
      <c r="CA120" s="55"/>
      <c r="CB120" s="55"/>
      <c r="CC120" s="55"/>
      <c r="CD120" s="55"/>
      <c r="CE120" s="55"/>
      <c r="CF120" s="55"/>
      <c r="CG120" s="55"/>
      <c r="CH120" s="55"/>
      <c r="CI120" s="55"/>
      <c r="CJ120" s="55"/>
      <c r="CK120" s="55"/>
      <c r="CL120" s="55"/>
      <c r="CM120" s="55"/>
      <c r="CN120" s="55"/>
      <c r="CO120" s="55"/>
      <c r="CP120" s="55"/>
      <c r="CQ120" s="55"/>
    </row>
    <row r="121" spans="1:95" s="2" customFormat="1">
      <c r="A121" s="9" t="s">
        <v>244</v>
      </c>
      <c r="B121" s="84" t="s">
        <v>39</v>
      </c>
      <c r="C121" s="15">
        <f t="shared" si="92"/>
        <v>0</v>
      </c>
      <c r="D121" s="16"/>
      <c r="E121" s="18">
        <v>0</v>
      </c>
      <c r="F121" s="18">
        <v>0</v>
      </c>
      <c r="G121" s="58">
        <f t="shared" si="71"/>
        <v>0</v>
      </c>
      <c r="H121" s="18"/>
      <c r="I121" s="18"/>
      <c r="J121" s="18"/>
      <c r="K121" s="18"/>
      <c r="L121" s="18"/>
      <c r="M121" s="58">
        <f t="shared" si="72"/>
        <v>0</v>
      </c>
      <c r="N121" s="18"/>
      <c r="O121" s="18"/>
      <c r="P121" s="18"/>
      <c r="Q121" s="18"/>
      <c r="R121" s="18"/>
      <c r="S121" s="18"/>
      <c r="T121" s="18"/>
      <c r="U121" s="58">
        <f t="shared" si="74"/>
        <v>0</v>
      </c>
      <c r="V121" s="18"/>
      <c r="W121" s="18"/>
      <c r="X121" s="18"/>
      <c r="Y121" s="18"/>
      <c r="Z121" s="18"/>
      <c r="AA121" s="18"/>
      <c r="AB121" s="18"/>
      <c r="AC121" s="18"/>
      <c r="AD121" s="18">
        <v>0</v>
      </c>
      <c r="AE121" s="18"/>
      <c r="AF121" s="18"/>
      <c r="AG121" s="18"/>
      <c r="AH121" s="18"/>
      <c r="AI121" s="18"/>
      <c r="AJ121" s="18"/>
      <c r="AK121" s="18"/>
      <c r="AL121" s="18"/>
      <c r="AM121" s="18"/>
      <c r="AN121" s="18"/>
      <c r="AO121" s="18"/>
      <c r="AP121" s="18"/>
      <c r="AQ121" s="18"/>
      <c r="AR121" s="18"/>
      <c r="AS121" s="18">
        <v>0</v>
      </c>
      <c r="AT121" s="18"/>
      <c r="AU121" s="18"/>
      <c r="AV121" s="18"/>
      <c r="AW121" s="18"/>
      <c r="AX121" s="18"/>
      <c r="AY121" s="18"/>
      <c r="AZ121" s="18"/>
      <c r="BA121" s="18"/>
      <c r="BB121" s="18"/>
      <c r="BC121" s="18"/>
      <c r="BD121" s="18"/>
      <c r="BE121" s="18"/>
      <c r="BF121" s="18"/>
      <c r="BG121" s="1">
        <f t="shared" si="76"/>
        <v>0</v>
      </c>
      <c r="BH121" s="18"/>
      <c r="BI121" s="18"/>
      <c r="BJ121" s="18"/>
      <c r="BK121" s="9"/>
      <c r="BL121" s="9"/>
      <c r="BM121" s="87"/>
      <c r="BN121" s="9"/>
      <c r="BO121" s="86"/>
      <c r="BP121" s="39"/>
      <c r="BQ121" s="86"/>
      <c r="BR121" s="135"/>
      <c r="BS121" s="135"/>
      <c r="BT121" s="135"/>
      <c r="BU121" s="55"/>
      <c r="BV121" s="55"/>
      <c r="BW121" s="55"/>
      <c r="BX121" s="55"/>
      <c r="BY121" s="55"/>
      <c r="BZ121" s="55"/>
      <c r="CA121" s="55"/>
      <c r="CB121" s="55"/>
      <c r="CC121" s="55"/>
      <c r="CD121" s="55"/>
      <c r="CE121" s="55"/>
      <c r="CF121" s="55"/>
      <c r="CG121" s="55"/>
      <c r="CH121" s="55"/>
      <c r="CI121" s="55"/>
      <c r="CJ121" s="55"/>
      <c r="CK121" s="55"/>
      <c r="CL121" s="55"/>
      <c r="CM121" s="55"/>
      <c r="CN121" s="55"/>
      <c r="CO121" s="55"/>
      <c r="CP121" s="55"/>
      <c r="CQ121" s="55"/>
    </row>
    <row r="122" spans="1:95" s="2" customFormat="1">
      <c r="A122" s="16" t="s">
        <v>245</v>
      </c>
      <c r="B122" s="84" t="s">
        <v>41</v>
      </c>
      <c r="C122" s="15">
        <f>SUM(C123:C129)</f>
        <v>2.1640000000000001</v>
      </c>
      <c r="D122" s="15">
        <f>SUM(D123:D129)</f>
        <v>0</v>
      </c>
      <c r="E122" s="15">
        <f>SUM(E123:E129)</f>
        <v>2.1640000000000001</v>
      </c>
      <c r="F122" s="15">
        <f>SUM(F123:F129)</f>
        <v>2.1640000000000001</v>
      </c>
      <c r="G122" s="58">
        <f t="shared" si="71"/>
        <v>0</v>
      </c>
      <c r="H122" s="15">
        <f>SUM(H123:H129)</f>
        <v>0</v>
      </c>
      <c r="I122" s="15">
        <f>SUM(I123:I129)</f>
        <v>0</v>
      </c>
      <c r="J122" s="15">
        <f>SUM(J123:J129)</f>
        <v>0</v>
      </c>
      <c r="K122" s="15">
        <f>SUM(K123:K129)</f>
        <v>0.73399999999999999</v>
      </c>
      <c r="L122" s="15">
        <f>SUM(L123:L129)</f>
        <v>0.9</v>
      </c>
      <c r="M122" s="58">
        <f t="shared" si="72"/>
        <v>0.53</v>
      </c>
      <c r="N122" s="15">
        <f t="shared" ref="N122:T122" si="93">SUM(N123:N129)</f>
        <v>0</v>
      </c>
      <c r="O122" s="15">
        <f t="shared" si="93"/>
        <v>0</v>
      </c>
      <c r="P122" s="15">
        <f t="shared" si="93"/>
        <v>0.53</v>
      </c>
      <c r="Q122" s="15">
        <f t="shared" si="93"/>
        <v>0</v>
      </c>
      <c r="R122" s="15">
        <f t="shared" si="93"/>
        <v>0</v>
      </c>
      <c r="S122" s="15">
        <f t="shared" si="93"/>
        <v>0</v>
      </c>
      <c r="T122" s="15">
        <f t="shared" si="93"/>
        <v>0</v>
      </c>
      <c r="U122" s="58">
        <f t="shared" si="74"/>
        <v>0</v>
      </c>
      <c r="V122" s="15">
        <f t="shared" ref="V122:BF122" si="94">SUM(V123:V129)</f>
        <v>0</v>
      </c>
      <c r="W122" s="15">
        <f t="shared" si="94"/>
        <v>0</v>
      </c>
      <c r="X122" s="15">
        <f t="shared" si="94"/>
        <v>0</v>
      </c>
      <c r="Y122" s="15">
        <f t="shared" si="94"/>
        <v>0</v>
      </c>
      <c r="Z122" s="15">
        <f t="shared" si="94"/>
        <v>0</v>
      </c>
      <c r="AA122" s="15">
        <f t="shared" si="94"/>
        <v>0</v>
      </c>
      <c r="AB122" s="15">
        <f t="shared" si="94"/>
        <v>0</v>
      </c>
      <c r="AC122" s="15">
        <f t="shared" si="94"/>
        <v>0</v>
      </c>
      <c r="AD122" s="15">
        <f t="shared" si="94"/>
        <v>0</v>
      </c>
      <c r="AE122" s="15">
        <f t="shared" si="94"/>
        <v>0</v>
      </c>
      <c r="AF122" s="15">
        <f t="shared" si="94"/>
        <v>0</v>
      </c>
      <c r="AG122" s="15">
        <f t="shared" si="94"/>
        <v>0</v>
      </c>
      <c r="AH122" s="15">
        <f t="shared" si="94"/>
        <v>0</v>
      </c>
      <c r="AI122" s="15">
        <f t="shared" si="94"/>
        <v>0</v>
      </c>
      <c r="AJ122" s="15">
        <f t="shared" si="94"/>
        <v>0</v>
      </c>
      <c r="AK122" s="15">
        <f t="shared" si="94"/>
        <v>0</v>
      </c>
      <c r="AL122" s="15">
        <f t="shared" si="94"/>
        <v>0</v>
      </c>
      <c r="AM122" s="15">
        <f t="shared" si="94"/>
        <v>0</v>
      </c>
      <c r="AN122" s="15">
        <f t="shared" si="94"/>
        <v>0</v>
      </c>
      <c r="AO122" s="15">
        <f t="shared" si="94"/>
        <v>0</v>
      </c>
      <c r="AP122" s="15">
        <f t="shared" si="94"/>
        <v>0</v>
      </c>
      <c r="AQ122" s="15">
        <f t="shared" si="94"/>
        <v>0</v>
      </c>
      <c r="AR122" s="15">
        <f t="shared" si="94"/>
        <v>0</v>
      </c>
      <c r="AS122" s="15">
        <f t="shared" si="94"/>
        <v>0</v>
      </c>
      <c r="AT122" s="15">
        <f t="shared" si="94"/>
        <v>0</v>
      </c>
      <c r="AU122" s="15">
        <f t="shared" si="94"/>
        <v>0</v>
      </c>
      <c r="AV122" s="15">
        <f t="shared" si="94"/>
        <v>0</v>
      </c>
      <c r="AW122" s="15">
        <f t="shared" si="94"/>
        <v>0</v>
      </c>
      <c r="AX122" s="15">
        <f t="shared" si="94"/>
        <v>0</v>
      </c>
      <c r="AY122" s="15">
        <f t="shared" si="94"/>
        <v>0</v>
      </c>
      <c r="AZ122" s="15">
        <f t="shared" si="94"/>
        <v>0</v>
      </c>
      <c r="BA122" s="15">
        <f t="shared" si="94"/>
        <v>0</v>
      </c>
      <c r="BB122" s="15">
        <f t="shared" si="94"/>
        <v>0</v>
      </c>
      <c r="BC122" s="15">
        <f t="shared" si="94"/>
        <v>0</v>
      </c>
      <c r="BD122" s="15">
        <f t="shared" si="94"/>
        <v>0</v>
      </c>
      <c r="BE122" s="15">
        <f t="shared" si="94"/>
        <v>0</v>
      </c>
      <c r="BF122" s="15">
        <f t="shared" si="94"/>
        <v>0</v>
      </c>
      <c r="BG122" s="1">
        <f t="shared" si="76"/>
        <v>0</v>
      </c>
      <c r="BH122" s="15">
        <f>SUM(BH123:BH129)</f>
        <v>0</v>
      </c>
      <c r="BI122" s="15">
        <f>SUM(BI123:BI129)</f>
        <v>0</v>
      </c>
      <c r="BJ122" s="15">
        <f>SUM(BJ123:BJ129)</f>
        <v>0</v>
      </c>
      <c r="BK122" s="15"/>
      <c r="BL122" s="9"/>
      <c r="BM122" s="87"/>
      <c r="BN122" s="16"/>
      <c r="BO122" s="86"/>
      <c r="BP122" s="39"/>
      <c r="BQ122" s="86"/>
      <c r="BR122" s="135"/>
      <c r="BS122" s="135"/>
      <c r="BT122" s="135"/>
      <c r="BU122" s="55"/>
      <c r="BV122" s="55"/>
      <c r="BW122" s="55"/>
      <c r="BX122" s="55"/>
      <c r="BY122" s="55"/>
      <c r="BZ122" s="55"/>
      <c r="CA122" s="55"/>
      <c r="CB122" s="55"/>
      <c r="CC122" s="55"/>
      <c r="CD122" s="55"/>
      <c r="CE122" s="55"/>
      <c r="CF122" s="55"/>
      <c r="CG122" s="55"/>
      <c r="CH122" s="55"/>
      <c r="CI122" s="55"/>
      <c r="CJ122" s="55"/>
      <c r="CK122" s="55"/>
      <c r="CL122" s="55"/>
      <c r="CM122" s="55"/>
      <c r="CN122" s="55"/>
      <c r="CO122" s="55"/>
      <c r="CP122" s="55"/>
      <c r="CQ122" s="55"/>
    </row>
    <row r="123" spans="1:95" s="72" customFormat="1">
      <c r="A123" s="781">
        <v>1</v>
      </c>
      <c r="B123" s="776" t="s">
        <v>395</v>
      </c>
      <c r="C123" s="62">
        <f>D123+E123</f>
        <v>0.32</v>
      </c>
      <c r="D123" s="58"/>
      <c r="E123" s="1">
        <f t="shared" ref="E123:E127" si="95">F123+U123+BG123</f>
        <v>0.32</v>
      </c>
      <c r="F123" s="1">
        <f t="shared" ref="F123:F129" si="96">G123+K123+L123+M123+R123+S123+T123</f>
        <v>0.32</v>
      </c>
      <c r="G123" s="58">
        <f t="shared" si="71"/>
        <v>0</v>
      </c>
      <c r="H123" s="5"/>
      <c r="I123" s="5"/>
      <c r="J123" s="5"/>
      <c r="K123" s="173">
        <v>0.32</v>
      </c>
      <c r="L123" s="173"/>
      <c r="M123" s="58">
        <f t="shared" si="72"/>
        <v>0</v>
      </c>
      <c r="N123" s="58"/>
      <c r="O123" s="5"/>
      <c r="P123" s="58"/>
      <c r="Q123" s="5"/>
      <c r="R123" s="58"/>
      <c r="S123" s="5"/>
      <c r="T123" s="5"/>
      <c r="U123" s="58">
        <f t="shared" si="74"/>
        <v>0</v>
      </c>
      <c r="V123" s="5"/>
      <c r="W123" s="5"/>
      <c r="X123" s="5"/>
      <c r="Y123" s="5"/>
      <c r="Z123" s="5"/>
      <c r="AA123" s="5"/>
      <c r="AB123" s="5"/>
      <c r="AC123" s="5"/>
      <c r="AD123" s="58"/>
      <c r="AE123" s="5"/>
      <c r="AF123" s="5"/>
      <c r="AG123" s="5"/>
      <c r="AH123" s="5"/>
      <c r="AI123" s="5"/>
      <c r="AJ123" s="5"/>
      <c r="AK123" s="5"/>
      <c r="AL123" s="5"/>
      <c r="AM123" s="5"/>
      <c r="AN123" s="5"/>
      <c r="AO123" s="5"/>
      <c r="AP123" s="5"/>
      <c r="AQ123" s="5"/>
      <c r="AR123" s="5"/>
      <c r="AS123" s="5"/>
      <c r="AT123" s="5"/>
      <c r="AU123" s="5"/>
      <c r="AV123" s="5"/>
      <c r="AW123" s="5"/>
      <c r="AX123" s="58"/>
      <c r="AY123" s="5"/>
      <c r="AZ123" s="58"/>
      <c r="BA123" s="58"/>
      <c r="BB123" s="5"/>
      <c r="BC123" s="5"/>
      <c r="BD123" s="58"/>
      <c r="BE123" s="58"/>
      <c r="BF123" s="5"/>
      <c r="BG123" s="1">
        <f t="shared" si="76"/>
        <v>0</v>
      </c>
      <c r="BH123" s="5"/>
      <c r="BI123" s="5"/>
      <c r="BJ123" s="5"/>
      <c r="BK123" s="61" t="s">
        <v>130</v>
      </c>
      <c r="BL123" s="79" t="s">
        <v>131</v>
      </c>
      <c r="BM123" s="91" t="s">
        <v>326</v>
      </c>
      <c r="BN123" s="63" t="s">
        <v>120</v>
      </c>
      <c r="BO123" s="92"/>
      <c r="BP123" s="777" t="s">
        <v>365</v>
      </c>
      <c r="BQ123" s="779" t="s">
        <v>557</v>
      </c>
      <c r="BR123" s="71"/>
      <c r="BS123" s="71"/>
      <c r="BT123" s="71"/>
    </row>
    <row r="124" spans="1:95" s="72" customFormat="1">
      <c r="A124" s="781"/>
      <c r="B124" s="776"/>
      <c r="C124" s="62">
        <f>D124+E124</f>
        <v>0.9</v>
      </c>
      <c r="D124" s="58"/>
      <c r="E124" s="1">
        <f t="shared" si="95"/>
        <v>0.9</v>
      </c>
      <c r="F124" s="1">
        <f t="shared" si="96"/>
        <v>0.9</v>
      </c>
      <c r="G124" s="58">
        <f t="shared" si="71"/>
        <v>0</v>
      </c>
      <c r="H124" s="5"/>
      <c r="I124" s="5"/>
      <c r="J124" s="5"/>
      <c r="K124" s="173"/>
      <c r="L124" s="173">
        <v>0.9</v>
      </c>
      <c r="M124" s="58">
        <f t="shared" si="72"/>
        <v>0</v>
      </c>
      <c r="N124" s="58"/>
      <c r="O124" s="5"/>
      <c r="P124" s="58"/>
      <c r="Q124" s="5"/>
      <c r="R124" s="58"/>
      <c r="S124" s="5"/>
      <c r="T124" s="5"/>
      <c r="U124" s="58">
        <f t="shared" si="74"/>
        <v>0</v>
      </c>
      <c r="V124" s="5"/>
      <c r="W124" s="5"/>
      <c r="X124" s="5"/>
      <c r="Y124" s="5"/>
      <c r="Z124" s="5"/>
      <c r="AA124" s="5"/>
      <c r="AB124" s="5"/>
      <c r="AC124" s="5"/>
      <c r="AD124" s="58"/>
      <c r="AE124" s="5"/>
      <c r="AF124" s="5"/>
      <c r="AG124" s="5"/>
      <c r="AH124" s="5"/>
      <c r="AI124" s="5"/>
      <c r="AJ124" s="5"/>
      <c r="AK124" s="5"/>
      <c r="AL124" s="5"/>
      <c r="AM124" s="5"/>
      <c r="AN124" s="5"/>
      <c r="AO124" s="5"/>
      <c r="AP124" s="5"/>
      <c r="AQ124" s="5"/>
      <c r="AR124" s="5"/>
      <c r="AS124" s="5"/>
      <c r="AT124" s="5"/>
      <c r="AU124" s="5"/>
      <c r="AV124" s="5"/>
      <c r="AW124" s="5"/>
      <c r="AX124" s="58"/>
      <c r="AY124" s="5"/>
      <c r="AZ124" s="58"/>
      <c r="BA124" s="58"/>
      <c r="BB124" s="5"/>
      <c r="BC124" s="5"/>
      <c r="BD124" s="58"/>
      <c r="BE124" s="58"/>
      <c r="BF124" s="5"/>
      <c r="BG124" s="1">
        <f t="shared" si="76"/>
        <v>0</v>
      </c>
      <c r="BH124" s="5"/>
      <c r="BI124" s="5"/>
      <c r="BJ124" s="5"/>
      <c r="BK124" s="61" t="s">
        <v>130</v>
      </c>
      <c r="BL124" s="61" t="s">
        <v>402</v>
      </c>
      <c r="BM124" s="91" t="s">
        <v>326</v>
      </c>
      <c r="BN124" s="63" t="s">
        <v>120</v>
      </c>
      <c r="BO124" s="92"/>
      <c r="BP124" s="778"/>
      <c r="BQ124" s="780"/>
      <c r="BR124" s="71"/>
      <c r="BS124" s="71"/>
      <c r="BT124" s="71"/>
    </row>
    <row r="125" spans="1:95" s="77" customFormat="1" ht="56.25">
      <c r="A125" s="27">
        <v>2</v>
      </c>
      <c r="B125" s="60" t="s">
        <v>413</v>
      </c>
      <c r="C125" s="62">
        <v>1.4E-2</v>
      </c>
      <c r="D125" s="63"/>
      <c r="E125" s="1">
        <f t="shared" si="95"/>
        <v>1.4E-2</v>
      </c>
      <c r="F125" s="1">
        <f t="shared" si="96"/>
        <v>1.4E-2</v>
      </c>
      <c r="G125" s="58">
        <f t="shared" si="71"/>
        <v>0</v>
      </c>
      <c r="H125" s="58"/>
      <c r="I125" s="58"/>
      <c r="J125" s="58"/>
      <c r="K125" s="58">
        <v>1.4E-2</v>
      </c>
      <c r="L125" s="58"/>
      <c r="M125" s="58">
        <f t="shared" si="72"/>
        <v>0</v>
      </c>
      <c r="N125" s="58"/>
      <c r="O125" s="58"/>
      <c r="P125" s="58"/>
      <c r="Q125" s="58"/>
      <c r="R125" s="58"/>
      <c r="S125" s="58"/>
      <c r="T125" s="58"/>
      <c r="U125" s="58">
        <f t="shared" si="74"/>
        <v>0</v>
      </c>
      <c r="V125" s="58"/>
      <c r="W125" s="58"/>
      <c r="X125" s="58"/>
      <c r="Y125" s="58"/>
      <c r="Z125" s="58"/>
      <c r="AA125" s="58"/>
      <c r="AB125" s="58"/>
      <c r="AC125" s="58"/>
      <c r="AD125" s="58">
        <v>0</v>
      </c>
      <c r="AE125" s="58"/>
      <c r="AF125" s="58"/>
      <c r="AG125" s="58"/>
      <c r="AH125" s="58"/>
      <c r="AI125" s="58"/>
      <c r="AJ125" s="58"/>
      <c r="AK125" s="58"/>
      <c r="AL125" s="58"/>
      <c r="AM125" s="58"/>
      <c r="AN125" s="58"/>
      <c r="AO125" s="58"/>
      <c r="AP125" s="58"/>
      <c r="AQ125" s="58"/>
      <c r="AR125" s="58"/>
      <c r="AS125" s="58">
        <v>0</v>
      </c>
      <c r="AT125" s="58"/>
      <c r="AU125" s="58"/>
      <c r="AV125" s="58"/>
      <c r="AW125" s="58"/>
      <c r="AX125" s="58"/>
      <c r="AY125" s="58"/>
      <c r="AZ125" s="58"/>
      <c r="BA125" s="58"/>
      <c r="BB125" s="58"/>
      <c r="BC125" s="58"/>
      <c r="BD125" s="58"/>
      <c r="BE125" s="58"/>
      <c r="BF125" s="58"/>
      <c r="BG125" s="1">
        <f t="shared" si="76"/>
        <v>0</v>
      </c>
      <c r="BH125" s="299"/>
      <c r="BI125" s="299"/>
      <c r="BJ125" s="299"/>
      <c r="BK125" s="61" t="s">
        <v>130</v>
      </c>
      <c r="BL125" s="58" t="s">
        <v>131</v>
      </c>
      <c r="BM125" s="166" t="s">
        <v>120</v>
      </c>
      <c r="BN125" s="61" t="s">
        <v>120</v>
      </c>
      <c r="BO125" s="89"/>
      <c r="BP125" s="79" t="s">
        <v>491</v>
      </c>
      <c r="BQ125" s="63" t="s">
        <v>557</v>
      </c>
      <c r="BR125" s="140"/>
      <c r="BS125" s="140"/>
      <c r="BT125" s="140"/>
    </row>
    <row r="126" spans="1:95" s="77" customFormat="1" ht="56.25">
      <c r="A126" s="27">
        <v>3</v>
      </c>
      <c r="B126" s="67" t="s">
        <v>414</v>
      </c>
      <c r="C126" s="62">
        <v>0.53</v>
      </c>
      <c r="D126" s="63"/>
      <c r="E126" s="1">
        <f t="shared" si="95"/>
        <v>0.53</v>
      </c>
      <c r="F126" s="1">
        <f t="shared" si="96"/>
        <v>0.53</v>
      </c>
      <c r="G126" s="58">
        <f t="shared" si="71"/>
        <v>0</v>
      </c>
      <c r="H126" s="58"/>
      <c r="I126" s="58"/>
      <c r="J126" s="58"/>
      <c r="K126" s="58"/>
      <c r="L126" s="58"/>
      <c r="M126" s="58">
        <f t="shared" si="72"/>
        <v>0.53</v>
      </c>
      <c r="N126" s="58"/>
      <c r="O126" s="58"/>
      <c r="P126" s="58">
        <v>0.53</v>
      </c>
      <c r="Q126" s="58"/>
      <c r="R126" s="58"/>
      <c r="S126" s="58"/>
      <c r="T126" s="58"/>
      <c r="U126" s="58">
        <f t="shared" si="74"/>
        <v>0</v>
      </c>
      <c r="V126" s="58"/>
      <c r="W126" s="58"/>
      <c r="X126" s="58"/>
      <c r="Y126" s="58"/>
      <c r="Z126" s="58"/>
      <c r="AA126" s="58"/>
      <c r="AB126" s="58"/>
      <c r="AC126" s="58"/>
      <c r="AD126" s="58">
        <v>0</v>
      </c>
      <c r="AE126" s="58"/>
      <c r="AF126" s="58"/>
      <c r="AG126" s="58"/>
      <c r="AH126" s="58"/>
      <c r="AI126" s="58"/>
      <c r="AJ126" s="58"/>
      <c r="AK126" s="58"/>
      <c r="AL126" s="58"/>
      <c r="AM126" s="58"/>
      <c r="AN126" s="58"/>
      <c r="AO126" s="58"/>
      <c r="AP126" s="58"/>
      <c r="AQ126" s="58"/>
      <c r="AR126" s="58"/>
      <c r="AS126" s="58">
        <v>0</v>
      </c>
      <c r="AT126" s="58"/>
      <c r="AU126" s="58"/>
      <c r="AV126" s="58"/>
      <c r="AW126" s="58"/>
      <c r="AX126" s="58"/>
      <c r="AY126" s="58"/>
      <c r="AZ126" s="58"/>
      <c r="BA126" s="58"/>
      <c r="BB126" s="58"/>
      <c r="BC126" s="58"/>
      <c r="BD126" s="58"/>
      <c r="BE126" s="58"/>
      <c r="BF126" s="58"/>
      <c r="BG126" s="1">
        <f t="shared" si="76"/>
        <v>0</v>
      </c>
      <c r="BH126" s="58"/>
      <c r="BI126" s="58"/>
      <c r="BJ126" s="58"/>
      <c r="BK126" s="61" t="s">
        <v>130</v>
      </c>
      <c r="BL126" s="70" t="s">
        <v>399</v>
      </c>
      <c r="BM126" s="61" t="s">
        <v>120</v>
      </c>
      <c r="BN126" s="61" t="s">
        <v>120</v>
      </c>
      <c r="BO126" s="89"/>
      <c r="BP126" s="79" t="s">
        <v>490</v>
      </c>
      <c r="BQ126" s="63" t="s">
        <v>557</v>
      </c>
      <c r="BR126" s="140"/>
      <c r="BS126" s="140"/>
      <c r="BT126" s="140"/>
    </row>
    <row r="127" spans="1:95" s="163" customFormat="1" ht="75">
      <c r="A127" s="104">
        <v>4</v>
      </c>
      <c r="B127" s="126" t="s">
        <v>548</v>
      </c>
      <c r="C127" s="101">
        <f t="shared" ref="C127:C129" si="97">D127+E127</f>
        <v>0.1</v>
      </c>
      <c r="D127" s="102"/>
      <c r="E127" s="101">
        <f t="shared" si="95"/>
        <v>0.1</v>
      </c>
      <c r="F127" s="101">
        <f t="shared" si="96"/>
        <v>0.1</v>
      </c>
      <c r="G127" s="58">
        <f t="shared" si="71"/>
        <v>0</v>
      </c>
      <c r="H127" s="58"/>
      <c r="I127" s="58"/>
      <c r="J127" s="58"/>
      <c r="K127" s="59">
        <v>0.1</v>
      </c>
      <c r="L127" s="59"/>
      <c r="M127" s="58">
        <f t="shared" si="72"/>
        <v>0</v>
      </c>
      <c r="N127" s="59"/>
      <c r="O127" s="58"/>
      <c r="P127" s="59"/>
      <c r="Q127" s="58"/>
      <c r="R127" s="58"/>
      <c r="S127" s="58"/>
      <c r="T127" s="58"/>
      <c r="U127" s="101">
        <f t="shared" si="74"/>
        <v>0</v>
      </c>
      <c r="V127" s="58"/>
      <c r="W127" s="58"/>
      <c r="X127" s="58"/>
      <c r="Y127" s="58"/>
      <c r="Z127" s="58"/>
      <c r="AA127" s="58"/>
      <c r="AB127" s="58"/>
      <c r="AC127" s="58"/>
      <c r="AD127" s="58">
        <f t="shared" ref="AD127:AD129" si="98">SUM(AE127:AT127)</f>
        <v>0</v>
      </c>
      <c r="AE127" s="59"/>
      <c r="AF127" s="58"/>
      <c r="AG127" s="58"/>
      <c r="AH127" s="58"/>
      <c r="AI127" s="59"/>
      <c r="AJ127" s="58"/>
      <c r="AK127" s="58"/>
      <c r="AL127" s="58"/>
      <c r="AM127" s="58"/>
      <c r="AN127" s="58"/>
      <c r="AO127" s="58"/>
      <c r="AP127" s="58"/>
      <c r="AQ127" s="58"/>
      <c r="AR127" s="58"/>
      <c r="AS127" s="58">
        <v>0</v>
      </c>
      <c r="AT127" s="58"/>
      <c r="AU127" s="58"/>
      <c r="AV127" s="58"/>
      <c r="AW127" s="58"/>
      <c r="AX127" s="59"/>
      <c r="AY127" s="58"/>
      <c r="AZ127" s="58"/>
      <c r="BA127" s="58"/>
      <c r="BB127" s="58"/>
      <c r="BC127" s="58"/>
      <c r="BD127" s="59">
        <v>0</v>
      </c>
      <c r="BE127" s="58"/>
      <c r="BF127" s="58"/>
      <c r="BG127" s="101"/>
      <c r="BH127" s="58"/>
      <c r="BI127" s="58"/>
      <c r="BJ127" s="58"/>
      <c r="BK127" s="61" t="s">
        <v>130</v>
      </c>
      <c r="BL127" s="101" t="s">
        <v>400</v>
      </c>
      <c r="BM127" s="61"/>
      <c r="BN127" s="104" t="s">
        <v>120</v>
      </c>
      <c r="BO127" s="290"/>
      <c r="BP127" s="321"/>
      <c r="BQ127" s="102" t="s">
        <v>503</v>
      </c>
      <c r="BR127" s="136" t="s">
        <v>504</v>
      </c>
      <c r="BS127" s="55"/>
      <c r="BT127" s="55"/>
      <c r="BU127" s="55"/>
      <c r="BV127" s="55"/>
      <c r="BW127" s="55"/>
      <c r="BX127" s="55"/>
      <c r="BY127" s="55"/>
      <c r="BZ127" s="55"/>
      <c r="CA127" s="322" t="s">
        <v>614</v>
      </c>
      <c r="CG127" s="55"/>
      <c r="CH127" s="55"/>
      <c r="CI127" s="55"/>
      <c r="CJ127" s="55"/>
      <c r="CK127" s="55"/>
      <c r="CL127" s="55"/>
      <c r="CM127" s="55"/>
    </row>
    <row r="128" spans="1:95" s="163" customFormat="1" ht="75">
      <c r="A128" s="104">
        <v>5</v>
      </c>
      <c r="B128" s="272" t="s">
        <v>554</v>
      </c>
      <c r="C128" s="101">
        <f t="shared" si="97"/>
        <v>0.1</v>
      </c>
      <c r="D128" s="102"/>
      <c r="E128" s="101">
        <f>F128+U128+BG128</f>
        <v>0.1</v>
      </c>
      <c r="F128" s="101">
        <f t="shared" si="96"/>
        <v>0.1</v>
      </c>
      <c r="G128" s="58">
        <f t="shared" si="71"/>
        <v>0</v>
      </c>
      <c r="H128" s="59"/>
      <c r="I128" s="58"/>
      <c r="J128" s="58"/>
      <c r="K128" s="59">
        <v>0.1</v>
      </c>
      <c r="L128" s="59"/>
      <c r="M128" s="58">
        <f t="shared" si="72"/>
        <v>0</v>
      </c>
      <c r="N128" s="59"/>
      <c r="O128" s="58"/>
      <c r="P128" s="59"/>
      <c r="Q128" s="58"/>
      <c r="R128" s="58"/>
      <c r="S128" s="58"/>
      <c r="T128" s="58"/>
      <c r="U128" s="101">
        <f t="shared" si="74"/>
        <v>0</v>
      </c>
      <c r="V128" s="58"/>
      <c r="W128" s="58"/>
      <c r="X128" s="58"/>
      <c r="Y128" s="58"/>
      <c r="Z128" s="58"/>
      <c r="AA128" s="58"/>
      <c r="AB128" s="58"/>
      <c r="AC128" s="58"/>
      <c r="AD128" s="58">
        <f t="shared" si="98"/>
        <v>0</v>
      </c>
      <c r="AE128" s="59"/>
      <c r="AF128" s="59"/>
      <c r="AG128" s="58"/>
      <c r="AH128" s="58"/>
      <c r="AI128" s="58"/>
      <c r="AJ128" s="58"/>
      <c r="AK128" s="58"/>
      <c r="AL128" s="58"/>
      <c r="AM128" s="58"/>
      <c r="AN128" s="58"/>
      <c r="AO128" s="58"/>
      <c r="AP128" s="58"/>
      <c r="AQ128" s="58"/>
      <c r="AR128" s="58"/>
      <c r="AS128" s="58">
        <v>0</v>
      </c>
      <c r="AT128" s="58"/>
      <c r="AU128" s="58"/>
      <c r="AV128" s="58"/>
      <c r="AW128" s="58"/>
      <c r="AX128" s="58"/>
      <c r="AY128" s="58"/>
      <c r="AZ128" s="58"/>
      <c r="BA128" s="58"/>
      <c r="BB128" s="58"/>
      <c r="BC128" s="58"/>
      <c r="BD128" s="59"/>
      <c r="BE128" s="58"/>
      <c r="BF128" s="58"/>
      <c r="BG128" s="101">
        <f t="shared" ref="BG128:BG129" si="99">BH128+BI128+BJ128</f>
        <v>0</v>
      </c>
      <c r="BH128" s="58"/>
      <c r="BI128" s="59">
        <v>0</v>
      </c>
      <c r="BJ128" s="58"/>
      <c r="BK128" s="61" t="s">
        <v>130</v>
      </c>
      <c r="BL128" s="274" t="s">
        <v>398</v>
      </c>
      <c r="BM128" s="61" t="s">
        <v>555</v>
      </c>
      <c r="BN128" s="104" t="s">
        <v>120</v>
      </c>
      <c r="BO128" s="90"/>
      <c r="BP128" s="103"/>
      <c r="BQ128" s="102" t="s">
        <v>503</v>
      </c>
      <c r="BR128" s="136" t="s">
        <v>504</v>
      </c>
      <c r="BS128" s="55"/>
      <c r="BT128" s="55"/>
      <c r="BU128" s="55"/>
      <c r="BV128" s="55"/>
      <c r="BW128" s="55"/>
      <c r="BX128" s="55"/>
      <c r="BY128" s="55"/>
      <c r="BZ128" s="55"/>
      <c r="CA128" s="322" t="s">
        <v>614</v>
      </c>
      <c r="CG128" s="55"/>
      <c r="CH128" s="55"/>
      <c r="CI128" s="55"/>
      <c r="CJ128" s="55"/>
      <c r="CK128" s="55"/>
      <c r="CL128" s="55"/>
      <c r="CM128" s="55"/>
    </row>
    <row r="129" spans="1:96" s="163" customFormat="1" ht="75">
      <c r="A129" s="104">
        <v>6</v>
      </c>
      <c r="B129" s="272" t="s">
        <v>605</v>
      </c>
      <c r="C129" s="101">
        <f t="shared" si="97"/>
        <v>0.2</v>
      </c>
      <c r="D129" s="102"/>
      <c r="E129" s="101">
        <f>F129+U129+BG129</f>
        <v>0.2</v>
      </c>
      <c r="F129" s="101">
        <f t="shared" si="96"/>
        <v>0.2</v>
      </c>
      <c r="G129" s="58">
        <f t="shared" si="71"/>
        <v>0</v>
      </c>
      <c r="H129" s="59"/>
      <c r="I129" s="58"/>
      <c r="J129" s="58"/>
      <c r="K129" s="59">
        <v>0.2</v>
      </c>
      <c r="L129" s="59"/>
      <c r="M129" s="58">
        <f t="shared" si="72"/>
        <v>0</v>
      </c>
      <c r="N129" s="59"/>
      <c r="O129" s="58"/>
      <c r="P129" s="59"/>
      <c r="Q129" s="58"/>
      <c r="R129" s="58"/>
      <c r="S129" s="58"/>
      <c r="T129" s="58"/>
      <c r="U129" s="101">
        <f t="shared" si="74"/>
        <v>0</v>
      </c>
      <c r="V129" s="58"/>
      <c r="W129" s="58"/>
      <c r="X129" s="58"/>
      <c r="Y129" s="58"/>
      <c r="Z129" s="58"/>
      <c r="AA129" s="58"/>
      <c r="AB129" s="58"/>
      <c r="AC129" s="58"/>
      <c r="AD129" s="58">
        <f t="shared" si="98"/>
        <v>0</v>
      </c>
      <c r="AE129" s="59"/>
      <c r="AF129" s="59"/>
      <c r="AG129" s="58"/>
      <c r="AH129" s="58"/>
      <c r="AI129" s="58"/>
      <c r="AJ129" s="58"/>
      <c r="AK129" s="58"/>
      <c r="AL129" s="58"/>
      <c r="AM129" s="58"/>
      <c r="AN129" s="58"/>
      <c r="AO129" s="58"/>
      <c r="AP129" s="58"/>
      <c r="AQ129" s="58"/>
      <c r="AR129" s="58"/>
      <c r="AS129" s="58">
        <v>0</v>
      </c>
      <c r="AT129" s="58"/>
      <c r="AU129" s="58"/>
      <c r="AV129" s="58"/>
      <c r="AW129" s="58"/>
      <c r="AX129" s="58"/>
      <c r="AY129" s="58"/>
      <c r="AZ129" s="58"/>
      <c r="BA129" s="58"/>
      <c r="BB129" s="58"/>
      <c r="BC129" s="58"/>
      <c r="BD129" s="59"/>
      <c r="BE129" s="58"/>
      <c r="BF129" s="58"/>
      <c r="BG129" s="101">
        <f t="shared" si="99"/>
        <v>0</v>
      </c>
      <c r="BH129" s="58"/>
      <c r="BI129" s="59">
        <v>0</v>
      </c>
      <c r="BJ129" s="58"/>
      <c r="BK129" s="61" t="s">
        <v>130</v>
      </c>
      <c r="BL129" s="103" t="s">
        <v>131</v>
      </c>
      <c r="BM129" s="61" t="s">
        <v>555</v>
      </c>
      <c r="BN129" s="104" t="s">
        <v>120</v>
      </c>
      <c r="BO129" s="90"/>
      <c r="BP129" s="103"/>
      <c r="BQ129" s="102" t="s">
        <v>503</v>
      </c>
      <c r="BR129" s="136" t="s">
        <v>504</v>
      </c>
      <c r="BS129" s="69"/>
      <c r="BT129" s="69"/>
      <c r="BU129" s="69"/>
      <c r="BV129" s="69"/>
      <c r="BW129" s="69"/>
      <c r="BX129" s="69"/>
      <c r="BY129" s="69"/>
      <c r="BZ129" s="69"/>
      <c r="CA129" s="322" t="s">
        <v>614</v>
      </c>
      <c r="CG129" s="69"/>
      <c r="CH129" s="69"/>
      <c r="CI129" s="69"/>
      <c r="CJ129" s="69"/>
      <c r="CK129" s="69"/>
      <c r="CL129" s="69"/>
      <c r="CM129" s="69"/>
    </row>
    <row r="130" spans="1:96" s="2" customFormat="1" ht="37.5">
      <c r="A130" s="16" t="s">
        <v>226</v>
      </c>
      <c r="B130" s="28" t="s">
        <v>332</v>
      </c>
      <c r="C130" s="15">
        <f>D130+E130</f>
        <v>687.99774999999988</v>
      </c>
      <c r="D130" s="15">
        <f>D131+D134</f>
        <v>69.490000000000009</v>
      </c>
      <c r="E130" s="15">
        <f>E131+E134</f>
        <v>618.50774999999987</v>
      </c>
      <c r="F130" s="15">
        <f>F131+F134</f>
        <v>591.45808</v>
      </c>
      <c r="G130" s="58">
        <f t="shared" si="71"/>
        <v>4.9760200000000001</v>
      </c>
      <c r="H130" s="15">
        <f>H131+H134</f>
        <v>4.9760200000000001</v>
      </c>
      <c r="I130" s="15">
        <f>I131+I134</f>
        <v>0</v>
      </c>
      <c r="J130" s="15">
        <f>J131+J134</f>
        <v>0</v>
      </c>
      <c r="K130" s="15">
        <f>K131+K134</f>
        <v>313.57905</v>
      </c>
      <c r="L130" s="15">
        <f>L131+L134</f>
        <v>172.86</v>
      </c>
      <c r="M130" s="58">
        <f t="shared" si="72"/>
        <v>98.993009999999998</v>
      </c>
      <c r="N130" s="15">
        <f t="shared" ref="N130:T130" si="100">N131+N134</f>
        <v>0</v>
      </c>
      <c r="O130" s="15">
        <f t="shared" si="100"/>
        <v>0</v>
      </c>
      <c r="P130" s="15">
        <f t="shared" si="100"/>
        <v>98.993009999999998</v>
      </c>
      <c r="Q130" s="15">
        <f t="shared" si="100"/>
        <v>0</v>
      </c>
      <c r="R130" s="15">
        <f t="shared" si="100"/>
        <v>1.05</v>
      </c>
      <c r="S130" s="15">
        <f t="shared" si="100"/>
        <v>0</v>
      </c>
      <c r="T130" s="15">
        <f t="shared" si="100"/>
        <v>0</v>
      </c>
      <c r="U130" s="58">
        <f t="shared" si="74"/>
        <v>20.257770000000001</v>
      </c>
      <c r="V130" s="15">
        <f t="shared" ref="V130:BF130" si="101">V131+V134</f>
        <v>0</v>
      </c>
      <c r="W130" s="15">
        <f t="shared" si="101"/>
        <v>0</v>
      </c>
      <c r="X130" s="15">
        <f t="shared" si="101"/>
        <v>0</v>
      </c>
      <c r="Y130" s="15">
        <f t="shared" si="101"/>
        <v>0</v>
      </c>
      <c r="Z130" s="15">
        <f t="shared" si="101"/>
        <v>0</v>
      </c>
      <c r="AA130" s="15">
        <f t="shared" si="101"/>
        <v>0</v>
      </c>
      <c r="AB130" s="15">
        <f t="shared" si="101"/>
        <v>0</v>
      </c>
      <c r="AC130" s="15">
        <f t="shared" si="101"/>
        <v>0</v>
      </c>
      <c r="AD130" s="15">
        <f t="shared" si="101"/>
        <v>5.8377699999999999</v>
      </c>
      <c r="AE130" s="15">
        <f t="shared" si="101"/>
        <v>5.3809899999999997</v>
      </c>
      <c r="AF130" s="15">
        <f t="shared" si="101"/>
        <v>0.45677999999999996</v>
      </c>
      <c r="AG130" s="15">
        <f t="shared" si="101"/>
        <v>0</v>
      </c>
      <c r="AH130" s="15">
        <f t="shared" si="101"/>
        <v>0</v>
      </c>
      <c r="AI130" s="15">
        <f t="shared" si="101"/>
        <v>0</v>
      </c>
      <c r="AJ130" s="15">
        <f t="shared" si="101"/>
        <v>0</v>
      </c>
      <c r="AK130" s="15">
        <f t="shared" si="101"/>
        <v>0</v>
      </c>
      <c r="AL130" s="15">
        <f t="shared" si="101"/>
        <v>0</v>
      </c>
      <c r="AM130" s="15">
        <f t="shared" si="101"/>
        <v>0</v>
      </c>
      <c r="AN130" s="15">
        <f t="shared" si="101"/>
        <v>0</v>
      </c>
      <c r="AO130" s="15">
        <f t="shared" si="101"/>
        <v>0</v>
      </c>
      <c r="AP130" s="15">
        <f t="shared" si="101"/>
        <v>0</v>
      </c>
      <c r="AQ130" s="15">
        <f t="shared" si="101"/>
        <v>0</v>
      </c>
      <c r="AR130" s="15">
        <f t="shared" si="101"/>
        <v>0</v>
      </c>
      <c r="AS130" s="15">
        <f t="shared" si="101"/>
        <v>0</v>
      </c>
      <c r="AT130" s="15">
        <f t="shared" si="101"/>
        <v>0</v>
      </c>
      <c r="AU130" s="15">
        <f t="shared" si="101"/>
        <v>0</v>
      </c>
      <c r="AV130" s="15">
        <f t="shared" si="101"/>
        <v>0</v>
      </c>
      <c r="AW130" s="15">
        <f t="shared" si="101"/>
        <v>0</v>
      </c>
      <c r="AX130" s="15">
        <f t="shared" si="101"/>
        <v>0.71</v>
      </c>
      <c r="AY130" s="15">
        <f t="shared" si="101"/>
        <v>0</v>
      </c>
      <c r="AZ130" s="15">
        <f t="shared" si="101"/>
        <v>0</v>
      </c>
      <c r="BA130" s="15">
        <f t="shared" si="101"/>
        <v>0</v>
      </c>
      <c r="BB130" s="15">
        <f t="shared" si="101"/>
        <v>0</v>
      </c>
      <c r="BC130" s="15">
        <f t="shared" si="101"/>
        <v>0</v>
      </c>
      <c r="BD130" s="15">
        <f t="shared" si="101"/>
        <v>13.71</v>
      </c>
      <c r="BE130" s="15">
        <f t="shared" si="101"/>
        <v>0</v>
      </c>
      <c r="BF130" s="15">
        <f t="shared" si="101"/>
        <v>0</v>
      </c>
      <c r="BG130" s="1">
        <f t="shared" si="76"/>
        <v>6.7919</v>
      </c>
      <c r="BH130" s="15">
        <f>BH131+BH134</f>
        <v>0</v>
      </c>
      <c r="BI130" s="15">
        <f>BI131+BI134</f>
        <v>6.7919</v>
      </c>
      <c r="BJ130" s="15">
        <f>BJ131+BJ134</f>
        <v>0</v>
      </c>
      <c r="BK130" s="9"/>
      <c r="BL130" s="9"/>
      <c r="BM130" s="87"/>
      <c r="BN130" s="16"/>
      <c r="BO130" s="130"/>
      <c r="BP130" s="303"/>
      <c r="BQ130" s="130"/>
      <c r="BR130" s="210"/>
      <c r="BS130" s="210"/>
      <c r="BT130" s="210"/>
    </row>
    <row r="131" spans="1:96" s="2" customFormat="1">
      <c r="A131" s="16" t="s">
        <v>155</v>
      </c>
      <c r="B131" s="28" t="s">
        <v>10</v>
      </c>
      <c r="C131" s="15">
        <f>D131+E131</f>
        <v>526.83999999999992</v>
      </c>
      <c r="D131" s="15">
        <f>D132</f>
        <v>0</v>
      </c>
      <c r="E131" s="15">
        <f>E132</f>
        <v>526.83999999999992</v>
      </c>
      <c r="F131" s="15">
        <f t="shared" ref="F131:BJ131" si="102">F132</f>
        <v>506.68</v>
      </c>
      <c r="G131" s="58">
        <f t="shared" si="71"/>
        <v>4</v>
      </c>
      <c r="H131" s="15">
        <f t="shared" si="102"/>
        <v>4</v>
      </c>
      <c r="I131" s="15">
        <f t="shared" si="102"/>
        <v>0</v>
      </c>
      <c r="J131" s="15">
        <f t="shared" si="102"/>
        <v>0</v>
      </c>
      <c r="K131" s="15">
        <f t="shared" si="102"/>
        <v>275.45999999999998</v>
      </c>
      <c r="L131" s="15">
        <f t="shared" si="102"/>
        <v>141.36000000000001</v>
      </c>
      <c r="M131" s="58">
        <f t="shared" si="72"/>
        <v>84.81</v>
      </c>
      <c r="N131" s="15">
        <f t="shared" si="102"/>
        <v>0</v>
      </c>
      <c r="O131" s="15">
        <f t="shared" si="102"/>
        <v>0</v>
      </c>
      <c r="P131" s="15">
        <f t="shared" si="102"/>
        <v>84.81</v>
      </c>
      <c r="Q131" s="15">
        <f t="shared" si="102"/>
        <v>0</v>
      </c>
      <c r="R131" s="15">
        <f t="shared" si="102"/>
        <v>1.05</v>
      </c>
      <c r="S131" s="15">
        <f t="shared" si="102"/>
        <v>0</v>
      </c>
      <c r="T131" s="15">
        <f t="shared" si="102"/>
        <v>0</v>
      </c>
      <c r="U131" s="58">
        <f t="shared" si="74"/>
        <v>13.74</v>
      </c>
      <c r="V131" s="15">
        <f t="shared" si="102"/>
        <v>0</v>
      </c>
      <c r="W131" s="15">
        <f t="shared" si="102"/>
        <v>0</v>
      </c>
      <c r="X131" s="15">
        <f t="shared" si="102"/>
        <v>0</v>
      </c>
      <c r="Y131" s="15">
        <f t="shared" si="102"/>
        <v>0</v>
      </c>
      <c r="Z131" s="15">
        <f t="shared" si="102"/>
        <v>0</v>
      </c>
      <c r="AA131" s="15">
        <f t="shared" si="102"/>
        <v>0</v>
      </c>
      <c r="AB131" s="15">
        <f t="shared" si="102"/>
        <v>0</v>
      </c>
      <c r="AC131" s="15">
        <f t="shared" si="102"/>
        <v>0</v>
      </c>
      <c r="AD131" s="15">
        <f t="shared" si="102"/>
        <v>3.82</v>
      </c>
      <c r="AE131" s="15">
        <f t="shared" si="102"/>
        <v>3.82</v>
      </c>
      <c r="AF131" s="15">
        <f t="shared" si="102"/>
        <v>0</v>
      </c>
      <c r="AG131" s="15">
        <f t="shared" si="102"/>
        <v>0</v>
      </c>
      <c r="AH131" s="15">
        <f t="shared" si="102"/>
        <v>0</v>
      </c>
      <c r="AI131" s="15">
        <f t="shared" si="102"/>
        <v>0</v>
      </c>
      <c r="AJ131" s="15">
        <f t="shared" si="102"/>
        <v>0</v>
      </c>
      <c r="AK131" s="15">
        <f t="shared" si="102"/>
        <v>0</v>
      </c>
      <c r="AL131" s="15">
        <f t="shared" si="102"/>
        <v>0</v>
      </c>
      <c r="AM131" s="15">
        <f t="shared" si="102"/>
        <v>0</v>
      </c>
      <c r="AN131" s="15">
        <f t="shared" si="102"/>
        <v>0</v>
      </c>
      <c r="AO131" s="15">
        <f t="shared" si="102"/>
        <v>0</v>
      </c>
      <c r="AP131" s="15">
        <f t="shared" si="102"/>
        <v>0</v>
      </c>
      <c r="AQ131" s="15">
        <f t="shared" si="102"/>
        <v>0</v>
      </c>
      <c r="AR131" s="15">
        <f t="shared" si="102"/>
        <v>0</v>
      </c>
      <c r="AS131" s="15">
        <f t="shared" si="102"/>
        <v>0</v>
      </c>
      <c r="AT131" s="15">
        <f t="shared" si="102"/>
        <v>0</v>
      </c>
      <c r="AU131" s="15">
        <f t="shared" si="102"/>
        <v>0</v>
      </c>
      <c r="AV131" s="15">
        <f t="shared" si="102"/>
        <v>0</v>
      </c>
      <c r="AW131" s="15">
        <f t="shared" si="102"/>
        <v>0</v>
      </c>
      <c r="AX131" s="15">
        <f t="shared" si="102"/>
        <v>0</v>
      </c>
      <c r="AY131" s="15">
        <f t="shared" si="102"/>
        <v>0</v>
      </c>
      <c r="AZ131" s="15">
        <f t="shared" si="102"/>
        <v>0</v>
      </c>
      <c r="BA131" s="15">
        <f t="shared" si="102"/>
        <v>0</v>
      </c>
      <c r="BB131" s="15">
        <f t="shared" si="102"/>
        <v>0</v>
      </c>
      <c r="BC131" s="15">
        <f t="shared" si="102"/>
        <v>0</v>
      </c>
      <c r="BD131" s="15">
        <f t="shared" si="102"/>
        <v>9.92</v>
      </c>
      <c r="BE131" s="15">
        <f t="shared" si="102"/>
        <v>0</v>
      </c>
      <c r="BF131" s="15">
        <f t="shared" si="102"/>
        <v>0</v>
      </c>
      <c r="BG131" s="1">
        <f t="shared" si="76"/>
        <v>6.42</v>
      </c>
      <c r="BH131" s="15">
        <f t="shared" si="102"/>
        <v>0</v>
      </c>
      <c r="BI131" s="15">
        <f t="shared" si="102"/>
        <v>6.42</v>
      </c>
      <c r="BJ131" s="15">
        <f t="shared" si="102"/>
        <v>0</v>
      </c>
      <c r="BK131" s="9"/>
      <c r="BL131" s="9"/>
      <c r="BM131" s="87"/>
      <c r="BN131" s="16"/>
      <c r="BO131" s="130"/>
      <c r="BP131" s="303"/>
      <c r="BQ131" s="130"/>
      <c r="BR131" s="210"/>
      <c r="BS131" s="210"/>
      <c r="BT131" s="210"/>
    </row>
    <row r="132" spans="1:96" s="2" customFormat="1">
      <c r="A132" s="16" t="s">
        <v>227</v>
      </c>
      <c r="B132" s="23" t="s">
        <v>16</v>
      </c>
      <c r="C132" s="15">
        <f>C133</f>
        <v>526.83999999999992</v>
      </c>
      <c r="D132" s="15">
        <f t="shared" ref="D132:BJ132" si="103">D133</f>
        <v>0</v>
      </c>
      <c r="E132" s="15">
        <f t="shared" si="103"/>
        <v>526.83999999999992</v>
      </c>
      <c r="F132" s="15">
        <f t="shared" si="103"/>
        <v>506.68</v>
      </c>
      <c r="G132" s="58">
        <f t="shared" si="71"/>
        <v>4</v>
      </c>
      <c r="H132" s="15">
        <f t="shared" si="103"/>
        <v>4</v>
      </c>
      <c r="I132" s="15">
        <f t="shared" si="103"/>
        <v>0</v>
      </c>
      <c r="J132" s="15">
        <f t="shared" si="103"/>
        <v>0</v>
      </c>
      <c r="K132" s="15">
        <f t="shared" si="103"/>
        <v>275.45999999999998</v>
      </c>
      <c r="L132" s="15">
        <f t="shared" si="103"/>
        <v>141.36000000000001</v>
      </c>
      <c r="M132" s="58">
        <f t="shared" si="72"/>
        <v>84.81</v>
      </c>
      <c r="N132" s="15">
        <f t="shared" si="103"/>
        <v>0</v>
      </c>
      <c r="O132" s="15">
        <f t="shared" si="103"/>
        <v>0</v>
      </c>
      <c r="P132" s="15">
        <f t="shared" si="103"/>
        <v>84.81</v>
      </c>
      <c r="Q132" s="15">
        <f t="shared" si="103"/>
        <v>0</v>
      </c>
      <c r="R132" s="15">
        <f t="shared" si="103"/>
        <v>1.05</v>
      </c>
      <c r="S132" s="15">
        <f t="shared" si="103"/>
        <v>0</v>
      </c>
      <c r="T132" s="15">
        <f t="shared" si="103"/>
        <v>0</v>
      </c>
      <c r="U132" s="58">
        <f t="shared" si="74"/>
        <v>13.74</v>
      </c>
      <c r="V132" s="15">
        <f t="shared" si="103"/>
        <v>0</v>
      </c>
      <c r="W132" s="15">
        <f t="shared" si="103"/>
        <v>0</v>
      </c>
      <c r="X132" s="15">
        <f t="shared" si="103"/>
        <v>0</v>
      </c>
      <c r="Y132" s="15">
        <f t="shared" si="103"/>
        <v>0</v>
      </c>
      <c r="Z132" s="15">
        <f t="shared" si="103"/>
        <v>0</v>
      </c>
      <c r="AA132" s="15">
        <f t="shared" si="103"/>
        <v>0</v>
      </c>
      <c r="AB132" s="15">
        <f t="shared" si="103"/>
        <v>0</v>
      </c>
      <c r="AC132" s="15">
        <f t="shared" si="103"/>
        <v>0</v>
      </c>
      <c r="AD132" s="15">
        <f t="shared" si="103"/>
        <v>3.82</v>
      </c>
      <c r="AE132" s="15">
        <f t="shared" si="103"/>
        <v>3.82</v>
      </c>
      <c r="AF132" s="15">
        <f t="shared" si="103"/>
        <v>0</v>
      </c>
      <c r="AG132" s="15">
        <f t="shared" si="103"/>
        <v>0</v>
      </c>
      <c r="AH132" s="15">
        <f t="shared" si="103"/>
        <v>0</v>
      </c>
      <c r="AI132" s="15">
        <f t="shared" si="103"/>
        <v>0</v>
      </c>
      <c r="AJ132" s="15">
        <f t="shared" si="103"/>
        <v>0</v>
      </c>
      <c r="AK132" s="15">
        <f t="shared" si="103"/>
        <v>0</v>
      </c>
      <c r="AL132" s="15">
        <f t="shared" si="103"/>
        <v>0</v>
      </c>
      <c r="AM132" s="15">
        <f t="shared" si="103"/>
        <v>0</v>
      </c>
      <c r="AN132" s="15">
        <f t="shared" si="103"/>
        <v>0</v>
      </c>
      <c r="AO132" s="15">
        <f t="shared" si="103"/>
        <v>0</v>
      </c>
      <c r="AP132" s="15">
        <f t="shared" si="103"/>
        <v>0</v>
      </c>
      <c r="AQ132" s="15">
        <f t="shared" si="103"/>
        <v>0</v>
      </c>
      <c r="AR132" s="15">
        <f t="shared" si="103"/>
        <v>0</v>
      </c>
      <c r="AS132" s="15">
        <f t="shared" si="103"/>
        <v>0</v>
      </c>
      <c r="AT132" s="15">
        <f t="shared" si="103"/>
        <v>0</v>
      </c>
      <c r="AU132" s="15">
        <f t="shared" si="103"/>
        <v>0</v>
      </c>
      <c r="AV132" s="15">
        <f t="shared" si="103"/>
        <v>0</v>
      </c>
      <c r="AW132" s="15">
        <f t="shared" si="103"/>
        <v>0</v>
      </c>
      <c r="AX132" s="15">
        <f t="shared" si="103"/>
        <v>0</v>
      </c>
      <c r="AY132" s="15">
        <f t="shared" si="103"/>
        <v>0</v>
      </c>
      <c r="AZ132" s="15">
        <f t="shared" si="103"/>
        <v>0</v>
      </c>
      <c r="BA132" s="15">
        <f t="shared" si="103"/>
        <v>0</v>
      </c>
      <c r="BB132" s="15">
        <f t="shared" si="103"/>
        <v>0</v>
      </c>
      <c r="BC132" s="15">
        <f t="shared" si="103"/>
        <v>0</v>
      </c>
      <c r="BD132" s="15">
        <f t="shared" si="103"/>
        <v>9.92</v>
      </c>
      <c r="BE132" s="15">
        <f t="shared" si="103"/>
        <v>0</v>
      </c>
      <c r="BF132" s="15">
        <f t="shared" si="103"/>
        <v>0</v>
      </c>
      <c r="BG132" s="1">
        <f t="shared" si="76"/>
        <v>6.42</v>
      </c>
      <c r="BH132" s="15">
        <f t="shared" si="103"/>
        <v>0</v>
      </c>
      <c r="BI132" s="15">
        <f t="shared" si="103"/>
        <v>6.42</v>
      </c>
      <c r="BJ132" s="15">
        <f t="shared" si="103"/>
        <v>0</v>
      </c>
      <c r="BK132" s="15"/>
      <c r="BL132" s="15"/>
      <c r="BM132" s="87"/>
      <c r="BN132" s="16"/>
      <c r="BO132" s="129"/>
      <c r="BP132" s="39"/>
      <c r="BQ132" s="129"/>
      <c r="BR132" s="135"/>
      <c r="BS132" s="135"/>
      <c r="BT132" s="135"/>
      <c r="BU132" s="55"/>
      <c r="BV132" s="55"/>
      <c r="BW132" s="55"/>
      <c r="BX132" s="55"/>
      <c r="BY132" s="55"/>
      <c r="BZ132" s="55"/>
      <c r="CA132" s="55"/>
      <c r="CB132" s="55"/>
      <c r="CC132" s="55"/>
      <c r="CD132" s="55"/>
      <c r="CE132" s="55"/>
      <c r="CF132" s="55"/>
      <c r="CG132" s="55"/>
      <c r="CH132" s="55"/>
      <c r="CI132" s="55"/>
      <c r="CJ132" s="55"/>
      <c r="CK132" s="55"/>
      <c r="CL132" s="55"/>
      <c r="CM132" s="55"/>
      <c r="CN132" s="55"/>
      <c r="CO132" s="55"/>
      <c r="CP132" s="55"/>
      <c r="CQ132" s="55"/>
    </row>
    <row r="133" spans="1:96" s="81" customFormat="1" ht="168.75">
      <c r="A133" s="61">
        <v>1</v>
      </c>
      <c r="B133" s="196" t="s">
        <v>360</v>
      </c>
      <c r="C133" s="58">
        <f t="shared" ref="C133:C134" si="104">D133+E133</f>
        <v>526.83999999999992</v>
      </c>
      <c r="D133" s="63"/>
      <c r="E133" s="58">
        <f>F133+U133+BG133</f>
        <v>526.83999999999992</v>
      </c>
      <c r="F133" s="58">
        <f t="shared" ref="F133" si="105">G133+K133+L133+M133+R133+S133+T133</f>
        <v>506.68</v>
      </c>
      <c r="G133" s="58">
        <f t="shared" si="71"/>
        <v>4</v>
      </c>
      <c r="H133" s="58">
        <v>4</v>
      </c>
      <c r="I133" s="58"/>
      <c r="J133" s="58"/>
      <c r="K133" s="57">
        <v>275.45999999999998</v>
      </c>
      <c r="L133" s="58">
        <v>141.36000000000001</v>
      </c>
      <c r="M133" s="58">
        <f t="shared" si="72"/>
        <v>84.81</v>
      </c>
      <c r="N133" s="58"/>
      <c r="O133" s="58"/>
      <c r="P133" s="58">
        <v>84.81</v>
      </c>
      <c r="Q133" s="58"/>
      <c r="R133" s="58">
        <v>1.05</v>
      </c>
      <c r="S133" s="58"/>
      <c r="T133" s="58"/>
      <c r="U133" s="58">
        <f t="shared" si="74"/>
        <v>13.74</v>
      </c>
      <c r="V133" s="58"/>
      <c r="W133" s="58"/>
      <c r="X133" s="58"/>
      <c r="Y133" s="58"/>
      <c r="Z133" s="58"/>
      <c r="AA133" s="58"/>
      <c r="AB133" s="58"/>
      <c r="AC133" s="58"/>
      <c r="AD133" s="58">
        <v>3.82</v>
      </c>
      <c r="AE133" s="58">
        <v>3.82</v>
      </c>
      <c r="AF133" s="58"/>
      <c r="AG133" s="58"/>
      <c r="AH133" s="58"/>
      <c r="AI133" s="58"/>
      <c r="AJ133" s="58"/>
      <c r="AK133" s="58"/>
      <c r="AL133" s="58"/>
      <c r="AM133" s="58"/>
      <c r="AN133" s="58"/>
      <c r="AO133" s="58"/>
      <c r="AP133" s="58"/>
      <c r="AQ133" s="58"/>
      <c r="AR133" s="58"/>
      <c r="AS133" s="58">
        <v>0</v>
      </c>
      <c r="AT133" s="58"/>
      <c r="AU133" s="58"/>
      <c r="AV133" s="58"/>
      <c r="AW133" s="58"/>
      <c r="AX133" s="58"/>
      <c r="AY133" s="58"/>
      <c r="AZ133" s="58"/>
      <c r="BA133" s="58"/>
      <c r="BB133" s="58"/>
      <c r="BC133" s="58"/>
      <c r="BD133" s="58">
        <v>9.92</v>
      </c>
      <c r="BE133" s="58"/>
      <c r="BF133" s="58"/>
      <c r="BG133" s="58">
        <f t="shared" si="76"/>
        <v>6.42</v>
      </c>
      <c r="BH133" s="58"/>
      <c r="BI133" s="58">
        <v>6.42</v>
      </c>
      <c r="BJ133" s="58"/>
      <c r="BK133" s="61" t="s">
        <v>130</v>
      </c>
      <c r="BL133" s="79" t="s">
        <v>316</v>
      </c>
      <c r="BM133" s="61"/>
      <c r="BN133" s="61" t="s">
        <v>74</v>
      </c>
      <c r="BO133" s="128" t="s">
        <v>369</v>
      </c>
      <c r="BP133" s="168" t="s">
        <v>359</v>
      </c>
      <c r="BQ133" s="63" t="s">
        <v>558</v>
      </c>
      <c r="BR133" s="136"/>
      <c r="BS133" s="136"/>
      <c r="BT133" s="136"/>
    </row>
    <row r="134" spans="1:96" s="3" customFormat="1">
      <c r="A134" s="16" t="s">
        <v>156</v>
      </c>
      <c r="B134" s="14" t="s">
        <v>11</v>
      </c>
      <c r="C134" s="15">
        <f t="shared" si="104"/>
        <v>161.15775000000002</v>
      </c>
      <c r="D134" s="18">
        <f t="shared" ref="D134:BJ134" si="106">D135+D142+D144+D150+D159</f>
        <v>69.490000000000009</v>
      </c>
      <c r="E134" s="18">
        <f t="shared" si="106"/>
        <v>91.667749999999998</v>
      </c>
      <c r="F134" s="18">
        <f t="shared" si="106"/>
        <v>84.778079999999989</v>
      </c>
      <c r="G134" s="18">
        <f t="shared" si="106"/>
        <v>0.97601999999999989</v>
      </c>
      <c r="H134" s="18">
        <f t="shared" si="106"/>
        <v>0.97601999999999989</v>
      </c>
      <c r="I134" s="18">
        <f t="shared" si="106"/>
        <v>0</v>
      </c>
      <c r="J134" s="18">
        <f t="shared" si="106"/>
        <v>0</v>
      </c>
      <c r="K134" s="18">
        <f t="shared" si="106"/>
        <v>38.119050000000001</v>
      </c>
      <c r="L134" s="18">
        <f t="shared" si="106"/>
        <v>31.5</v>
      </c>
      <c r="M134" s="18">
        <f t="shared" si="106"/>
        <v>14.183009999999999</v>
      </c>
      <c r="N134" s="18">
        <f t="shared" si="106"/>
        <v>0</v>
      </c>
      <c r="O134" s="18">
        <f t="shared" si="106"/>
        <v>0</v>
      </c>
      <c r="P134" s="18">
        <f t="shared" si="106"/>
        <v>14.183009999999999</v>
      </c>
      <c r="Q134" s="18">
        <f t="shared" si="106"/>
        <v>0</v>
      </c>
      <c r="R134" s="18">
        <f t="shared" si="106"/>
        <v>0</v>
      </c>
      <c r="S134" s="18">
        <f t="shared" si="106"/>
        <v>0</v>
      </c>
      <c r="T134" s="18">
        <f t="shared" si="106"/>
        <v>0</v>
      </c>
      <c r="U134" s="18">
        <f t="shared" si="106"/>
        <v>6.5177700000000005</v>
      </c>
      <c r="V134" s="18">
        <f t="shared" si="106"/>
        <v>0</v>
      </c>
      <c r="W134" s="18">
        <f t="shared" si="106"/>
        <v>0</v>
      </c>
      <c r="X134" s="18">
        <f t="shared" si="106"/>
        <v>0</v>
      </c>
      <c r="Y134" s="18">
        <f t="shared" si="106"/>
        <v>0</v>
      </c>
      <c r="Z134" s="18">
        <f t="shared" si="106"/>
        <v>0</v>
      </c>
      <c r="AA134" s="18">
        <f t="shared" si="106"/>
        <v>0</v>
      </c>
      <c r="AB134" s="18">
        <f t="shared" si="106"/>
        <v>0</v>
      </c>
      <c r="AC134" s="18">
        <f t="shared" si="106"/>
        <v>0</v>
      </c>
      <c r="AD134" s="18">
        <f t="shared" si="106"/>
        <v>2.0177700000000001</v>
      </c>
      <c r="AE134" s="18">
        <f t="shared" si="106"/>
        <v>1.5609899999999999</v>
      </c>
      <c r="AF134" s="18">
        <f t="shared" si="106"/>
        <v>0.45677999999999996</v>
      </c>
      <c r="AG134" s="18">
        <f t="shared" si="106"/>
        <v>0</v>
      </c>
      <c r="AH134" s="18">
        <f t="shared" si="106"/>
        <v>0</v>
      </c>
      <c r="AI134" s="18">
        <f t="shared" si="106"/>
        <v>0</v>
      </c>
      <c r="AJ134" s="18">
        <f t="shared" si="106"/>
        <v>0</v>
      </c>
      <c r="AK134" s="18">
        <f t="shared" si="106"/>
        <v>0</v>
      </c>
      <c r="AL134" s="18">
        <f t="shared" si="106"/>
        <v>0</v>
      </c>
      <c r="AM134" s="18">
        <f t="shared" si="106"/>
        <v>0</v>
      </c>
      <c r="AN134" s="18">
        <f t="shared" si="106"/>
        <v>0</v>
      </c>
      <c r="AO134" s="18">
        <f t="shared" si="106"/>
        <v>0</v>
      </c>
      <c r="AP134" s="18">
        <f t="shared" si="106"/>
        <v>0</v>
      </c>
      <c r="AQ134" s="18">
        <f t="shared" si="106"/>
        <v>0</v>
      </c>
      <c r="AR134" s="18">
        <f t="shared" si="106"/>
        <v>0</v>
      </c>
      <c r="AS134" s="18">
        <f t="shared" si="106"/>
        <v>0</v>
      </c>
      <c r="AT134" s="18">
        <f t="shared" si="106"/>
        <v>0</v>
      </c>
      <c r="AU134" s="18">
        <f t="shared" si="106"/>
        <v>0</v>
      </c>
      <c r="AV134" s="18">
        <f t="shared" si="106"/>
        <v>0</v>
      </c>
      <c r="AW134" s="18">
        <f t="shared" si="106"/>
        <v>0</v>
      </c>
      <c r="AX134" s="18">
        <f t="shared" si="106"/>
        <v>0.71</v>
      </c>
      <c r="AY134" s="18">
        <f t="shared" si="106"/>
        <v>0</v>
      </c>
      <c r="AZ134" s="18">
        <f t="shared" si="106"/>
        <v>0</v>
      </c>
      <c r="BA134" s="18">
        <f t="shared" si="106"/>
        <v>0</v>
      </c>
      <c r="BB134" s="18">
        <f t="shared" si="106"/>
        <v>0</v>
      </c>
      <c r="BC134" s="18">
        <f t="shared" si="106"/>
        <v>0</v>
      </c>
      <c r="BD134" s="18">
        <f t="shared" si="106"/>
        <v>3.79</v>
      </c>
      <c r="BE134" s="18">
        <f t="shared" si="106"/>
        <v>0</v>
      </c>
      <c r="BF134" s="18">
        <f t="shared" si="106"/>
        <v>0</v>
      </c>
      <c r="BG134" s="18">
        <f t="shared" si="106"/>
        <v>0.37190000000000001</v>
      </c>
      <c r="BH134" s="18">
        <f t="shared" si="106"/>
        <v>0</v>
      </c>
      <c r="BI134" s="18">
        <f t="shared" si="106"/>
        <v>0.37190000000000001</v>
      </c>
      <c r="BJ134" s="18">
        <f t="shared" si="106"/>
        <v>0</v>
      </c>
      <c r="BK134" s="9"/>
      <c r="BL134" s="9"/>
      <c r="BM134" s="93"/>
      <c r="BN134" s="16"/>
      <c r="BO134" s="93"/>
      <c r="BP134" s="52"/>
      <c r="BQ134" s="93"/>
      <c r="BR134" s="211"/>
      <c r="BS134" s="211"/>
      <c r="BT134" s="211"/>
    </row>
    <row r="135" spans="1:96" s="2" customFormat="1" ht="37.5">
      <c r="A135" s="16" t="s">
        <v>228</v>
      </c>
      <c r="B135" s="23" t="s">
        <v>198</v>
      </c>
      <c r="C135" s="15">
        <f>SUM(C136:C141)</f>
        <v>9</v>
      </c>
      <c r="D135" s="15">
        <f t="shared" ref="D135:BL135" si="107">SUM(D136:D141)</f>
        <v>0</v>
      </c>
      <c r="E135" s="15">
        <f>SUM(E136:E141)</f>
        <v>9</v>
      </c>
      <c r="F135" s="15">
        <f t="shared" ref="F135:BJ135" si="108">SUM(F136:F141)</f>
        <v>9</v>
      </c>
      <c r="G135" s="15">
        <f t="shared" si="108"/>
        <v>0</v>
      </c>
      <c r="H135" s="15">
        <f t="shared" si="108"/>
        <v>0</v>
      </c>
      <c r="I135" s="15">
        <f t="shared" si="108"/>
        <v>0</v>
      </c>
      <c r="J135" s="15">
        <f t="shared" si="108"/>
        <v>0</v>
      </c>
      <c r="K135" s="15">
        <f t="shared" si="108"/>
        <v>4.4000000000000004</v>
      </c>
      <c r="L135" s="15">
        <f t="shared" si="108"/>
        <v>4.5999999999999996</v>
      </c>
      <c r="M135" s="15">
        <f t="shared" si="108"/>
        <v>0</v>
      </c>
      <c r="N135" s="15">
        <f t="shared" si="108"/>
        <v>0</v>
      </c>
      <c r="O135" s="15">
        <f t="shared" si="108"/>
        <v>0</v>
      </c>
      <c r="P135" s="15">
        <f t="shared" si="108"/>
        <v>0</v>
      </c>
      <c r="Q135" s="15">
        <f t="shared" si="108"/>
        <v>0</v>
      </c>
      <c r="R135" s="15">
        <f t="shared" si="108"/>
        <v>0</v>
      </c>
      <c r="S135" s="15">
        <f t="shared" si="108"/>
        <v>0</v>
      </c>
      <c r="T135" s="15">
        <f t="shared" si="108"/>
        <v>0</v>
      </c>
      <c r="U135" s="15">
        <f t="shared" si="108"/>
        <v>0</v>
      </c>
      <c r="V135" s="15">
        <f t="shared" si="108"/>
        <v>0</v>
      </c>
      <c r="W135" s="15">
        <f t="shared" si="108"/>
        <v>0</v>
      </c>
      <c r="X135" s="15">
        <f t="shared" si="108"/>
        <v>0</v>
      </c>
      <c r="Y135" s="15">
        <f t="shared" si="108"/>
        <v>0</v>
      </c>
      <c r="Z135" s="15">
        <f t="shared" si="108"/>
        <v>0</v>
      </c>
      <c r="AA135" s="15">
        <f t="shared" si="108"/>
        <v>0</v>
      </c>
      <c r="AB135" s="15">
        <f t="shared" si="108"/>
        <v>0</v>
      </c>
      <c r="AC135" s="15">
        <f t="shared" si="108"/>
        <v>0</v>
      </c>
      <c r="AD135" s="15">
        <f t="shared" si="108"/>
        <v>0</v>
      </c>
      <c r="AE135" s="15">
        <f t="shared" si="108"/>
        <v>0</v>
      </c>
      <c r="AF135" s="15">
        <f t="shared" si="108"/>
        <v>0</v>
      </c>
      <c r="AG135" s="15">
        <f t="shared" si="108"/>
        <v>0</v>
      </c>
      <c r="AH135" s="15">
        <f t="shared" si="108"/>
        <v>0</v>
      </c>
      <c r="AI135" s="15">
        <f t="shared" si="108"/>
        <v>0</v>
      </c>
      <c r="AJ135" s="15">
        <f t="shared" si="108"/>
        <v>0</v>
      </c>
      <c r="AK135" s="15">
        <f t="shared" si="108"/>
        <v>0</v>
      </c>
      <c r="AL135" s="15">
        <f t="shared" si="108"/>
        <v>0</v>
      </c>
      <c r="AM135" s="15">
        <f t="shared" si="108"/>
        <v>0</v>
      </c>
      <c r="AN135" s="15">
        <f t="shared" si="108"/>
        <v>0</v>
      </c>
      <c r="AO135" s="15">
        <f t="shared" si="108"/>
        <v>0</v>
      </c>
      <c r="AP135" s="15">
        <f t="shared" si="108"/>
        <v>0</v>
      </c>
      <c r="AQ135" s="15">
        <f t="shared" si="108"/>
        <v>0</v>
      </c>
      <c r="AR135" s="15">
        <f t="shared" si="108"/>
        <v>0</v>
      </c>
      <c r="AS135" s="15">
        <f t="shared" si="108"/>
        <v>0</v>
      </c>
      <c r="AT135" s="15">
        <f t="shared" si="108"/>
        <v>0</v>
      </c>
      <c r="AU135" s="15">
        <f t="shared" si="108"/>
        <v>0</v>
      </c>
      <c r="AV135" s="15">
        <f t="shared" si="108"/>
        <v>0</v>
      </c>
      <c r="AW135" s="15">
        <f t="shared" si="108"/>
        <v>0</v>
      </c>
      <c r="AX135" s="15">
        <f t="shared" si="108"/>
        <v>0</v>
      </c>
      <c r="AY135" s="15">
        <f t="shared" si="108"/>
        <v>0</v>
      </c>
      <c r="AZ135" s="15">
        <f t="shared" si="108"/>
        <v>0</v>
      </c>
      <c r="BA135" s="15">
        <f t="shared" si="108"/>
        <v>0</v>
      </c>
      <c r="BB135" s="15">
        <f t="shared" si="108"/>
        <v>0</v>
      </c>
      <c r="BC135" s="15">
        <f t="shared" si="108"/>
        <v>0</v>
      </c>
      <c r="BD135" s="15">
        <f t="shared" si="108"/>
        <v>0</v>
      </c>
      <c r="BE135" s="15">
        <f t="shared" si="108"/>
        <v>0</v>
      </c>
      <c r="BF135" s="15">
        <f t="shared" si="108"/>
        <v>0</v>
      </c>
      <c r="BG135" s="15">
        <f t="shared" si="108"/>
        <v>0</v>
      </c>
      <c r="BH135" s="15">
        <f t="shared" si="108"/>
        <v>0</v>
      </c>
      <c r="BI135" s="15">
        <f t="shared" si="108"/>
        <v>0</v>
      </c>
      <c r="BJ135" s="15">
        <f t="shared" si="108"/>
        <v>0</v>
      </c>
      <c r="BK135" s="15">
        <f t="shared" si="107"/>
        <v>0</v>
      </c>
      <c r="BL135" s="15">
        <f t="shared" si="107"/>
        <v>0</v>
      </c>
      <c r="BM135" s="87"/>
      <c r="BN135" s="16"/>
      <c r="BO135" s="86"/>
      <c r="BP135" s="39"/>
      <c r="BQ135" s="86"/>
      <c r="BR135" s="135"/>
      <c r="BS135" s="135"/>
      <c r="BT135" s="135"/>
      <c r="BU135" s="55"/>
      <c r="BV135" s="55"/>
      <c r="BW135" s="55"/>
      <c r="BX135" s="55"/>
      <c r="BY135" s="55"/>
      <c r="BZ135" s="55"/>
      <c r="CA135" s="55"/>
      <c r="CB135" s="55"/>
      <c r="CC135" s="55"/>
      <c r="CD135" s="55"/>
      <c r="CE135" s="55"/>
      <c r="CF135" s="55"/>
      <c r="CG135" s="55"/>
      <c r="CH135" s="55"/>
      <c r="CI135" s="55"/>
      <c r="CJ135" s="55"/>
      <c r="CK135" s="55"/>
      <c r="CL135" s="55"/>
      <c r="CM135" s="55"/>
      <c r="CN135" s="55"/>
      <c r="CO135" s="55"/>
      <c r="CP135" s="55"/>
      <c r="CQ135" s="55"/>
    </row>
    <row r="136" spans="1:96" s="81" customFormat="1" ht="67.150000000000006" customHeight="1">
      <c r="A136" s="61">
        <v>1</v>
      </c>
      <c r="B136" s="64" t="s">
        <v>328</v>
      </c>
      <c r="C136" s="62">
        <f t="shared" ref="C136:C141" si="109">D136+E136</f>
        <v>2</v>
      </c>
      <c r="D136" s="63"/>
      <c r="E136" s="1">
        <f t="shared" ref="E136:E141" si="110">F136+U136+BG136</f>
        <v>2</v>
      </c>
      <c r="F136" s="1">
        <f t="shared" ref="F136:F141" si="111">G136+K136+L136+M136+R136+S136+T136</f>
        <v>2</v>
      </c>
      <c r="G136" s="58">
        <f t="shared" ref="G136:G141" si="112">H136+I136+J136</f>
        <v>0</v>
      </c>
      <c r="H136" s="59"/>
      <c r="I136" s="58"/>
      <c r="J136" s="58"/>
      <c r="K136" s="59">
        <v>1</v>
      </c>
      <c r="L136" s="59">
        <v>1</v>
      </c>
      <c r="M136" s="58">
        <f t="shared" ref="M136:M141" si="113">+N136+O136+P136</f>
        <v>0</v>
      </c>
      <c r="N136" s="59"/>
      <c r="O136" s="58"/>
      <c r="P136" s="59"/>
      <c r="Q136" s="58"/>
      <c r="R136" s="58"/>
      <c r="S136" s="58"/>
      <c r="T136" s="58"/>
      <c r="U136" s="58">
        <f t="shared" ref="U136:U141" si="114">V136+W136+X136+Y136+Z136+AA136+AB136+AC136+AD136+AU136+AV136+AW136+AX136+AY136+AZ136+BA136+BB136+BC136+BD136+BE136+BF136</f>
        <v>0</v>
      </c>
      <c r="V136" s="58"/>
      <c r="W136" s="58"/>
      <c r="X136" s="58"/>
      <c r="Y136" s="58"/>
      <c r="Z136" s="58"/>
      <c r="AA136" s="58"/>
      <c r="AB136" s="58"/>
      <c r="AC136" s="58"/>
      <c r="AD136" s="58">
        <f t="shared" ref="AD136:AD141" si="115">SUM(AE136:AT136)</f>
        <v>0</v>
      </c>
      <c r="AE136" s="59"/>
      <c r="AF136" s="59"/>
      <c r="AG136" s="58"/>
      <c r="AH136" s="58"/>
      <c r="AI136" s="58"/>
      <c r="AJ136" s="58"/>
      <c r="AK136" s="58"/>
      <c r="AL136" s="58"/>
      <c r="AM136" s="58"/>
      <c r="AN136" s="58"/>
      <c r="AO136" s="58"/>
      <c r="AP136" s="58"/>
      <c r="AQ136" s="58"/>
      <c r="AR136" s="58"/>
      <c r="AS136" s="58">
        <v>0</v>
      </c>
      <c r="AT136" s="58"/>
      <c r="AU136" s="58"/>
      <c r="AV136" s="58"/>
      <c r="AW136" s="58"/>
      <c r="AX136" s="58"/>
      <c r="AY136" s="58"/>
      <c r="AZ136" s="58"/>
      <c r="BA136" s="58"/>
      <c r="BB136" s="58"/>
      <c r="BC136" s="58"/>
      <c r="BD136" s="59"/>
      <c r="BE136" s="58"/>
      <c r="BF136" s="58"/>
      <c r="BG136" s="1">
        <f t="shared" ref="BG136:BG141" si="116">BH136+BI136+BJ136</f>
        <v>0</v>
      </c>
      <c r="BH136" s="58"/>
      <c r="BI136" s="59"/>
      <c r="BJ136" s="58"/>
      <c r="BK136" s="61" t="s">
        <v>130</v>
      </c>
      <c r="BL136" s="79" t="s">
        <v>131</v>
      </c>
      <c r="BM136" s="61" t="s">
        <v>199</v>
      </c>
      <c r="BN136" s="61" t="s">
        <v>112</v>
      </c>
      <c r="BO136" s="90"/>
      <c r="BP136" s="79" t="s">
        <v>361</v>
      </c>
      <c r="BQ136" s="63" t="s">
        <v>503</v>
      </c>
      <c r="BR136" s="136" t="s">
        <v>497</v>
      </c>
    </row>
    <row r="137" spans="1:96" s="81" customFormat="1" ht="70.900000000000006" customHeight="1">
      <c r="A137" s="61">
        <v>2</v>
      </c>
      <c r="B137" s="64" t="s">
        <v>328</v>
      </c>
      <c r="C137" s="62">
        <f t="shared" si="109"/>
        <v>2</v>
      </c>
      <c r="D137" s="63"/>
      <c r="E137" s="1">
        <f t="shared" si="110"/>
        <v>2</v>
      </c>
      <c r="F137" s="1">
        <f t="shared" si="111"/>
        <v>2</v>
      </c>
      <c r="G137" s="58">
        <f t="shared" si="112"/>
        <v>0</v>
      </c>
      <c r="H137" s="59"/>
      <c r="I137" s="58"/>
      <c r="J137" s="58"/>
      <c r="K137" s="59">
        <v>1</v>
      </c>
      <c r="L137" s="59">
        <v>1</v>
      </c>
      <c r="M137" s="58">
        <f t="shared" si="113"/>
        <v>0</v>
      </c>
      <c r="N137" s="59"/>
      <c r="O137" s="58"/>
      <c r="P137" s="59"/>
      <c r="Q137" s="58"/>
      <c r="R137" s="58"/>
      <c r="S137" s="58"/>
      <c r="T137" s="58"/>
      <c r="U137" s="58">
        <f t="shared" si="114"/>
        <v>0</v>
      </c>
      <c r="V137" s="58"/>
      <c r="W137" s="58"/>
      <c r="X137" s="58"/>
      <c r="Y137" s="58"/>
      <c r="Z137" s="58"/>
      <c r="AA137" s="58"/>
      <c r="AB137" s="58"/>
      <c r="AC137" s="58"/>
      <c r="AD137" s="58">
        <f t="shared" si="115"/>
        <v>0</v>
      </c>
      <c r="AE137" s="59"/>
      <c r="AF137" s="59"/>
      <c r="AG137" s="58"/>
      <c r="AH137" s="58"/>
      <c r="AI137" s="58"/>
      <c r="AJ137" s="58"/>
      <c r="AK137" s="58"/>
      <c r="AL137" s="58"/>
      <c r="AM137" s="58"/>
      <c r="AN137" s="58"/>
      <c r="AO137" s="58"/>
      <c r="AP137" s="58"/>
      <c r="AQ137" s="58"/>
      <c r="AR137" s="58"/>
      <c r="AS137" s="58">
        <v>0</v>
      </c>
      <c r="AT137" s="58"/>
      <c r="AU137" s="58"/>
      <c r="AV137" s="58"/>
      <c r="AW137" s="58"/>
      <c r="AX137" s="58"/>
      <c r="AY137" s="58"/>
      <c r="AZ137" s="58"/>
      <c r="BA137" s="58"/>
      <c r="BB137" s="58"/>
      <c r="BC137" s="58"/>
      <c r="BD137" s="59"/>
      <c r="BE137" s="58"/>
      <c r="BF137" s="58"/>
      <c r="BG137" s="1">
        <f t="shared" si="116"/>
        <v>0</v>
      </c>
      <c r="BH137" s="58"/>
      <c r="BI137" s="59"/>
      <c r="BJ137" s="58"/>
      <c r="BK137" s="61" t="s">
        <v>130</v>
      </c>
      <c r="BL137" s="70" t="s">
        <v>396</v>
      </c>
      <c r="BM137" s="61" t="s">
        <v>200</v>
      </c>
      <c r="BN137" s="61" t="s">
        <v>112</v>
      </c>
      <c r="BO137" s="90"/>
      <c r="BP137" s="79" t="s">
        <v>361</v>
      </c>
      <c r="BQ137" s="63" t="s">
        <v>503</v>
      </c>
      <c r="BR137" s="79" t="s">
        <v>584</v>
      </c>
    </row>
    <row r="138" spans="1:96" s="81" customFormat="1" ht="76.150000000000006" customHeight="1">
      <c r="A138" s="61">
        <v>3</v>
      </c>
      <c r="B138" s="64" t="s">
        <v>328</v>
      </c>
      <c r="C138" s="62">
        <f t="shared" si="109"/>
        <v>1.5</v>
      </c>
      <c r="D138" s="63"/>
      <c r="E138" s="1">
        <f t="shared" si="110"/>
        <v>1.5</v>
      </c>
      <c r="F138" s="1">
        <f t="shared" si="111"/>
        <v>1.5</v>
      </c>
      <c r="G138" s="58">
        <f t="shared" si="112"/>
        <v>0</v>
      </c>
      <c r="H138" s="59"/>
      <c r="I138" s="58"/>
      <c r="J138" s="58"/>
      <c r="K138" s="59">
        <v>0.7</v>
      </c>
      <c r="L138" s="59">
        <v>0.8</v>
      </c>
      <c r="M138" s="58">
        <f t="shared" si="113"/>
        <v>0</v>
      </c>
      <c r="N138" s="59"/>
      <c r="O138" s="58"/>
      <c r="P138" s="59"/>
      <c r="Q138" s="58"/>
      <c r="R138" s="58"/>
      <c r="S138" s="58"/>
      <c r="T138" s="58"/>
      <c r="U138" s="58">
        <f t="shared" si="114"/>
        <v>0</v>
      </c>
      <c r="V138" s="58"/>
      <c r="W138" s="58"/>
      <c r="X138" s="58"/>
      <c r="Y138" s="58"/>
      <c r="Z138" s="58"/>
      <c r="AA138" s="58"/>
      <c r="AB138" s="58"/>
      <c r="AC138" s="58"/>
      <c r="AD138" s="58">
        <f t="shared" si="115"/>
        <v>0</v>
      </c>
      <c r="AE138" s="59"/>
      <c r="AF138" s="59"/>
      <c r="AG138" s="58"/>
      <c r="AH138" s="58"/>
      <c r="AI138" s="58"/>
      <c r="AJ138" s="58"/>
      <c r="AK138" s="58"/>
      <c r="AL138" s="58"/>
      <c r="AM138" s="58"/>
      <c r="AN138" s="58"/>
      <c r="AO138" s="58"/>
      <c r="AP138" s="58"/>
      <c r="AQ138" s="58"/>
      <c r="AR138" s="58"/>
      <c r="AS138" s="58">
        <v>0</v>
      </c>
      <c r="AT138" s="58"/>
      <c r="AU138" s="58"/>
      <c r="AV138" s="58"/>
      <c r="AW138" s="58"/>
      <c r="AX138" s="58"/>
      <c r="AY138" s="58"/>
      <c r="AZ138" s="58"/>
      <c r="BA138" s="58"/>
      <c r="BB138" s="58"/>
      <c r="BC138" s="58"/>
      <c r="BD138" s="59"/>
      <c r="BE138" s="58"/>
      <c r="BF138" s="58"/>
      <c r="BG138" s="1">
        <f t="shared" si="116"/>
        <v>0</v>
      </c>
      <c r="BH138" s="58"/>
      <c r="BI138" s="59"/>
      <c r="BJ138" s="58"/>
      <c r="BK138" s="61" t="s">
        <v>130</v>
      </c>
      <c r="BL138" s="79" t="s">
        <v>316</v>
      </c>
      <c r="BM138" s="61" t="s">
        <v>201</v>
      </c>
      <c r="BN138" s="61" t="s">
        <v>112</v>
      </c>
      <c r="BO138" s="90"/>
      <c r="BP138" s="79" t="s">
        <v>361</v>
      </c>
      <c r="BQ138" s="63" t="s">
        <v>503</v>
      </c>
      <c r="BR138" s="79" t="s">
        <v>585</v>
      </c>
    </row>
    <row r="139" spans="1:96" s="81" customFormat="1" ht="69" customHeight="1">
      <c r="A139" s="61">
        <v>4</v>
      </c>
      <c r="B139" s="64" t="s">
        <v>328</v>
      </c>
      <c r="C139" s="62">
        <f t="shared" si="109"/>
        <v>1.5</v>
      </c>
      <c r="D139" s="63"/>
      <c r="E139" s="1">
        <f t="shared" si="110"/>
        <v>1.5</v>
      </c>
      <c r="F139" s="1">
        <f t="shared" si="111"/>
        <v>1.5</v>
      </c>
      <c r="G139" s="58">
        <f t="shared" si="112"/>
        <v>0</v>
      </c>
      <c r="H139" s="59"/>
      <c r="I139" s="58"/>
      <c r="J139" s="58"/>
      <c r="K139" s="59">
        <v>0.7</v>
      </c>
      <c r="L139" s="59">
        <v>0.8</v>
      </c>
      <c r="M139" s="58">
        <f t="shared" si="113"/>
        <v>0</v>
      </c>
      <c r="N139" s="59"/>
      <c r="O139" s="58"/>
      <c r="P139" s="59"/>
      <c r="Q139" s="58"/>
      <c r="R139" s="58"/>
      <c r="S139" s="58"/>
      <c r="T139" s="58"/>
      <c r="U139" s="58">
        <f t="shared" si="114"/>
        <v>0</v>
      </c>
      <c r="V139" s="58"/>
      <c r="W139" s="58"/>
      <c r="X139" s="58"/>
      <c r="Y139" s="58"/>
      <c r="Z139" s="58"/>
      <c r="AA139" s="58"/>
      <c r="AB139" s="58"/>
      <c r="AC139" s="58"/>
      <c r="AD139" s="58">
        <f t="shared" si="115"/>
        <v>0</v>
      </c>
      <c r="AE139" s="59"/>
      <c r="AF139" s="59"/>
      <c r="AG139" s="58"/>
      <c r="AH139" s="58"/>
      <c r="AI139" s="58"/>
      <c r="AJ139" s="58"/>
      <c r="AK139" s="58"/>
      <c r="AL139" s="58"/>
      <c r="AM139" s="58"/>
      <c r="AN139" s="58"/>
      <c r="AO139" s="58"/>
      <c r="AP139" s="58"/>
      <c r="AQ139" s="58"/>
      <c r="AR139" s="58"/>
      <c r="AS139" s="58">
        <v>0</v>
      </c>
      <c r="AT139" s="58"/>
      <c r="AU139" s="58"/>
      <c r="AV139" s="58"/>
      <c r="AW139" s="58"/>
      <c r="AX139" s="58"/>
      <c r="AY139" s="58"/>
      <c r="AZ139" s="58"/>
      <c r="BA139" s="58"/>
      <c r="BB139" s="58"/>
      <c r="BC139" s="58"/>
      <c r="BD139" s="59"/>
      <c r="BE139" s="58"/>
      <c r="BF139" s="58"/>
      <c r="BG139" s="1">
        <f t="shared" si="116"/>
        <v>0</v>
      </c>
      <c r="BH139" s="58"/>
      <c r="BI139" s="59"/>
      <c r="BJ139" s="58"/>
      <c r="BK139" s="61" t="s">
        <v>130</v>
      </c>
      <c r="BL139" s="70" t="s">
        <v>397</v>
      </c>
      <c r="BM139" s="61" t="s">
        <v>202</v>
      </c>
      <c r="BN139" s="61" t="s">
        <v>112</v>
      </c>
      <c r="BO139" s="90"/>
      <c r="BP139" s="79" t="s">
        <v>361</v>
      </c>
      <c r="BQ139" s="63" t="s">
        <v>503</v>
      </c>
      <c r="BR139" s="64" t="s">
        <v>586</v>
      </c>
    </row>
    <row r="140" spans="1:96" s="81" customFormat="1" ht="69" customHeight="1">
      <c r="A140" s="61">
        <v>5</v>
      </c>
      <c r="B140" s="64" t="s">
        <v>328</v>
      </c>
      <c r="C140" s="62">
        <f t="shared" si="109"/>
        <v>1</v>
      </c>
      <c r="D140" s="63"/>
      <c r="E140" s="1">
        <f t="shared" si="110"/>
        <v>1</v>
      </c>
      <c r="F140" s="1">
        <f t="shared" si="111"/>
        <v>1</v>
      </c>
      <c r="G140" s="58">
        <f t="shared" si="112"/>
        <v>0</v>
      </c>
      <c r="H140" s="59"/>
      <c r="I140" s="58"/>
      <c r="J140" s="58"/>
      <c r="K140" s="59">
        <v>0.5</v>
      </c>
      <c r="L140" s="59">
        <v>0.5</v>
      </c>
      <c r="M140" s="58">
        <f t="shared" si="113"/>
        <v>0</v>
      </c>
      <c r="N140" s="59"/>
      <c r="O140" s="58"/>
      <c r="P140" s="59"/>
      <c r="Q140" s="58"/>
      <c r="R140" s="58"/>
      <c r="S140" s="58"/>
      <c r="T140" s="58"/>
      <c r="U140" s="58">
        <f t="shared" si="114"/>
        <v>0</v>
      </c>
      <c r="V140" s="58"/>
      <c r="W140" s="58"/>
      <c r="X140" s="58"/>
      <c r="Y140" s="58"/>
      <c r="Z140" s="58"/>
      <c r="AA140" s="58"/>
      <c r="AB140" s="58"/>
      <c r="AC140" s="58"/>
      <c r="AD140" s="58">
        <f t="shared" si="115"/>
        <v>0</v>
      </c>
      <c r="AE140" s="59"/>
      <c r="AF140" s="59"/>
      <c r="AG140" s="58"/>
      <c r="AH140" s="58"/>
      <c r="AI140" s="58"/>
      <c r="AJ140" s="58"/>
      <c r="AK140" s="58"/>
      <c r="AL140" s="58"/>
      <c r="AM140" s="58"/>
      <c r="AN140" s="58"/>
      <c r="AO140" s="58"/>
      <c r="AP140" s="58"/>
      <c r="AQ140" s="58"/>
      <c r="AR140" s="58"/>
      <c r="AS140" s="58">
        <v>0</v>
      </c>
      <c r="AT140" s="58"/>
      <c r="AU140" s="58"/>
      <c r="AV140" s="58"/>
      <c r="AW140" s="58"/>
      <c r="AX140" s="58"/>
      <c r="AY140" s="58"/>
      <c r="AZ140" s="58"/>
      <c r="BA140" s="58"/>
      <c r="BB140" s="58"/>
      <c r="BC140" s="58"/>
      <c r="BD140" s="59"/>
      <c r="BE140" s="58"/>
      <c r="BF140" s="58"/>
      <c r="BG140" s="1">
        <f t="shared" si="116"/>
        <v>0</v>
      </c>
      <c r="BH140" s="58"/>
      <c r="BI140" s="59"/>
      <c r="BJ140" s="58"/>
      <c r="BK140" s="61" t="s">
        <v>130</v>
      </c>
      <c r="BL140" s="79" t="s">
        <v>400</v>
      </c>
      <c r="BM140" s="61" t="s">
        <v>203</v>
      </c>
      <c r="BN140" s="61" t="s">
        <v>112</v>
      </c>
      <c r="BO140" s="90"/>
      <c r="BP140" s="79" t="s">
        <v>361</v>
      </c>
      <c r="BQ140" s="63" t="s">
        <v>503</v>
      </c>
      <c r="BR140" s="136" t="s">
        <v>497</v>
      </c>
    </row>
    <row r="141" spans="1:96" s="81" customFormat="1" ht="69" customHeight="1">
      <c r="A141" s="61">
        <v>6</v>
      </c>
      <c r="B141" s="64" t="s">
        <v>328</v>
      </c>
      <c r="C141" s="62">
        <f t="shared" si="109"/>
        <v>1</v>
      </c>
      <c r="D141" s="63"/>
      <c r="E141" s="1">
        <f t="shared" si="110"/>
        <v>1</v>
      </c>
      <c r="F141" s="1">
        <f t="shared" si="111"/>
        <v>1</v>
      </c>
      <c r="G141" s="58">
        <f t="shared" si="112"/>
        <v>0</v>
      </c>
      <c r="H141" s="59"/>
      <c r="I141" s="58"/>
      <c r="J141" s="58"/>
      <c r="K141" s="59">
        <v>0.5</v>
      </c>
      <c r="L141" s="59">
        <v>0.5</v>
      </c>
      <c r="M141" s="58">
        <f t="shared" si="113"/>
        <v>0</v>
      </c>
      <c r="N141" s="59"/>
      <c r="O141" s="58"/>
      <c r="P141" s="59"/>
      <c r="Q141" s="58"/>
      <c r="R141" s="58"/>
      <c r="S141" s="58"/>
      <c r="T141" s="58"/>
      <c r="U141" s="58">
        <f t="shared" si="114"/>
        <v>0</v>
      </c>
      <c r="V141" s="58"/>
      <c r="W141" s="58"/>
      <c r="X141" s="58"/>
      <c r="Y141" s="58"/>
      <c r="Z141" s="58"/>
      <c r="AA141" s="58"/>
      <c r="AB141" s="58"/>
      <c r="AC141" s="58"/>
      <c r="AD141" s="58">
        <f t="shared" si="115"/>
        <v>0</v>
      </c>
      <c r="AE141" s="59"/>
      <c r="AF141" s="59"/>
      <c r="AG141" s="58"/>
      <c r="AH141" s="58"/>
      <c r="AI141" s="58"/>
      <c r="AJ141" s="58"/>
      <c r="AK141" s="58"/>
      <c r="AL141" s="58"/>
      <c r="AM141" s="58"/>
      <c r="AN141" s="58"/>
      <c r="AO141" s="58"/>
      <c r="AP141" s="58"/>
      <c r="AQ141" s="58"/>
      <c r="AR141" s="58"/>
      <c r="AS141" s="58">
        <v>0</v>
      </c>
      <c r="AT141" s="58"/>
      <c r="AU141" s="58"/>
      <c r="AV141" s="58"/>
      <c r="AW141" s="58"/>
      <c r="AX141" s="58"/>
      <c r="AY141" s="58"/>
      <c r="AZ141" s="58"/>
      <c r="BA141" s="58"/>
      <c r="BB141" s="58"/>
      <c r="BC141" s="58"/>
      <c r="BD141" s="59"/>
      <c r="BE141" s="58"/>
      <c r="BF141" s="58"/>
      <c r="BG141" s="1">
        <f t="shared" si="116"/>
        <v>0</v>
      </c>
      <c r="BH141" s="58"/>
      <c r="BI141" s="59"/>
      <c r="BJ141" s="58"/>
      <c r="BK141" s="61" t="s">
        <v>130</v>
      </c>
      <c r="BL141" s="78" t="s">
        <v>398</v>
      </c>
      <c r="BM141" s="61" t="s">
        <v>204</v>
      </c>
      <c r="BN141" s="61" t="s">
        <v>112</v>
      </c>
      <c r="BO141" s="90"/>
      <c r="BP141" s="79" t="s">
        <v>361</v>
      </c>
      <c r="BQ141" s="63" t="s">
        <v>503</v>
      </c>
      <c r="BR141" s="136" t="s">
        <v>587</v>
      </c>
    </row>
    <row r="142" spans="1:96" s="2" customFormat="1" ht="37.5">
      <c r="A142" s="16" t="s">
        <v>229</v>
      </c>
      <c r="B142" s="23" t="s">
        <v>205</v>
      </c>
      <c r="C142" s="15">
        <f>C143</f>
        <v>1</v>
      </c>
      <c r="D142" s="15">
        <f t="shared" ref="D142:BJ142" si="117">D143</f>
        <v>0</v>
      </c>
      <c r="E142" s="15">
        <f t="shared" si="117"/>
        <v>1</v>
      </c>
      <c r="F142" s="15">
        <f t="shared" si="117"/>
        <v>1</v>
      </c>
      <c r="G142" s="15">
        <f t="shared" si="117"/>
        <v>0</v>
      </c>
      <c r="H142" s="15">
        <f t="shared" si="117"/>
        <v>0</v>
      </c>
      <c r="I142" s="15">
        <f t="shared" si="117"/>
        <v>0</v>
      </c>
      <c r="J142" s="15">
        <f t="shared" si="117"/>
        <v>0</v>
      </c>
      <c r="K142" s="15">
        <f t="shared" si="117"/>
        <v>0.5</v>
      </c>
      <c r="L142" s="15">
        <f t="shared" si="117"/>
        <v>0.5</v>
      </c>
      <c r="M142" s="15">
        <f t="shared" si="117"/>
        <v>0</v>
      </c>
      <c r="N142" s="15">
        <f t="shared" si="117"/>
        <v>0</v>
      </c>
      <c r="O142" s="15">
        <f t="shared" si="117"/>
        <v>0</v>
      </c>
      <c r="P142" s="15">
        <f t="shared" si="117"/>
        <v>0</v>
      </c>
      <c r="Q142" s="15">
        <f t="shared" si="117"/>
        <v>0</v>
      </c>
      <c r="R142" s="15">
        <f t="shared" si="117"/>
        <v>0</v>
      </c>
      <c r="S142" s="15">
        <f t="shared" si="117"/>
        <v>0</v>
      </c>
      <c r="T142" s="15">
        <f t="shared" si="117"/>
        <v>0</v>
      </c>
      <c r="U142" s="15">
        <f t="shared" si="117"/>
        <v>0</v>
      </c>
      <c r="V142" s="15">
        <f t="shared" si="117"/>
        <v>0</v>
      </c>
      <c r="W142" s="15">
        <f t="shared" si="117"/>
        <v>0</v>
      </c>
      <c r="X142" s="15">
        <f t="shared" si="117"/>
        <v>0</v>
      </c>
      <c r="Y142" s="15">
        <f t="shared" si="117"/>
        <v>0</v>
      </c>
      <c r="Z142" s="15">
        <f t="shared" si="117"/>
        <v>0</v>
      </c>
      <c r="AA142" s="15">
        <f t="shared" si="117"/>
        <v>0</v>
      </c>
      <c r="AB142" s="15">
        <f t="shared" si="117"/>
        <v>0</v>
      </c>
      <c r="AC142" s="15">
        <f t="shared" si="117"/>
        <v>0</v>
      </c>
      <c r="AD142" s="15">
        <f t="shared" si="117"/>
        <v>0</v>
      </c>
      <c r="AE142" s="15">
        <f t="shared" si="117"/>
        <v>0</v>
      </c>
      <c r="AF142" s="15">
        <f t="shared" si="117"/>
        <v>0</v>
      </c>
      <c r="AG142" s="15">
        <f t="shared" si="117"/>
        <v>0</v>
      </c>
      <c r="AH142" s="15">
        <f t="shared" si="117"/>
        <v>0</v>
      </c>
      <c r="AI142" s="15">
        <f t="shared" si="117"/>
        <v>0</v>
      </c>
      <c r="AJ142" s="15">
        <f t="shared" si="117"/>
        <v>0</v>
      </c>
      <c r="AK142" s="15">
        <f t="shared" si="117"/>
        <v>0</v>
      </c>
      <c r="AL142" s="15">
        <f t="shared" si="117"/>
        <v>0</v>
      </c>
      <c r="AM142" s="15">
        <f t="shared" si="117"/>
        <v>0</v>
      </c>
      <c r="AN142" s="15">
        <f t="shared" si="117"/>
        <v>0</v>
      </c>
      <c r="AO142" s="15">
        <f t="shared" si="117"/>
        <v>0</v>
      </c>
      <c r="AP142" s="15">
        <f t="shared" si="117"/>
        <v>0</v>
      </c>
      <c r="AQ142" s="15">
        <f t="shared" si="117"/>
        <v>0</v>
      </c>
      <c r="AR142" s="15">
        <f t="shared" si="117"/>
        <v>0</v>
      </c>
      <c r="AS142" s="15">
        <f t="shared" si="117"/>
        <v>0</v>
      </c>
      <c r="AT142" s="15">
        <f t="shared" si="117"/>
        <v>0</v>
      </c>
      <c r="AU142" s="15">
        <f t="shared" si="117"/>
        <v>0</v>
      </c>
      <c r="AV142" s="15">
        <f t="shared" si="117"/>
        <v>0</v>
      </c>
      <c r="AW142" s="15">
        <f t="shared" si="117"/>
        <v>0</v>
      </c>
      <c r="AX142" s="15">
        <f t="shared" si="117"/>
        <v>0</v>
      </c>
      <c r="AY142" s="15">
        <f t="shared" si="117"/>
        <v>0</v>
      </c>
      <c r="AZ142" s="15">
        <f t="shared" si="117"/>
        <v>0</v>
      </c>
      <c r="BA142" s="15">
        <f t="shared" si="117"/>
        <v>0</v>
      </c>
      <c r="BB142" s="15">
        <f t="shared" si="117"/>
        <v>0</v>
      </c>
      <c r="BC142" s="15">
        <f t="shared" si="117"/>
        <v>0</v>
      </c>
      <c r="BD142" s="15">
        <f t="shared" si="117"/>
        <v>0</v>
      </c>
      <c r="BE142" s="15">
        <f t="shared" si="117"/>
        <v>0</v>
      </c>
      <c r="BF142" s="15">
        <f t="shared" si="117"/>
        <v>0</v>
      </c>
      <c r="BG142" s="15">
        <f t="shared" si="117"/>
        <v>0</v>
      </c>
      <c r="BH142" s="15">
        <f t="shared" si="117"/>
        <v>0</v>
      </c>
      <c r="BI142" s="15">
        <f t="shared" si="117"/>
        <v>0</v>
      </c>
      <c r="BJ142" s="15">
        <f t="shared" si="117"/>
        <v>0</v>
      </c>
      <c r="BK142" s="15"/>
      <c r="BL142" s="15"/>
      <c r="BM142" s="87"/>
      <c r="BN142" s="16"/>
      <c r="BO142" s="86"/>
      <c r="BP142" s="39"/>
      <c r="BQ142" s="86"/>
      <c r="BR142" s="135"/>
      <c r="BS142" s="135"/>
      <c r="BT142" s="135"/>
      <c r="BU142" s="55"/>
      <c r="BV142" s="55"/>
      <c r="BW142" s="55"/>
      <c r="BX142" s="55"/>
      <c r="BY142" s="55"/>
      <c r="BZ142" s="55"/>
      <c r="CA142" s="55"/>
      <c r="CB142" s="55"/>
      <c r="CC142" s="55"/>
      <c r="CD142" s="55"/>
      <c r="CE142" s="55"/>
      <c r="CF142" s="55"/>
      <c r="CG142" s="55"/>
      <c r="CH142" s="55"/>
      <c r="CI142" s="55"/>
      <c r="CJ142" s="55"/>
      <c r="CK142" s="55"/>
      <c r="CL142" s="55"/>
      <c r="CM142" s="55"/>
      <c r="CN142" s="55"/>
      <c r="CO142" s="55"/>
      <c r="CP142" s="55"/>
      <c r="CQ142" s="55"/>
    </row>
    <row r="143" spans="1:96" s="81" customFormat="1" ht="70.150000000000006" customHeight="1">
      <c r="A143" s="61">
        <v>1</v>
      </c>
      <c r="B143" s="64" t="s">
        <v>328</v>
      </c>
      <c r="C143" s="58">
        <f>D143+E143</f>
        <v>1</v>
      </c>
      <c r="D143" s="63"/>
      <c r="E143" s="58">
        <f>F143+U143+BG143</f>
        <v>1</v>
      </c>
      <c r="F143" s="1">
        <f t="shared" ref="F143" si="118">G143+K143+L143+M143+R143+S143+T143</f>
        <v>1</v>
      </c>
      <c r="G143" s="58">
        <f t="shared" ref="G143" si="119">H143+I143+J143</f>
        <v>0</v>
      </c>
      <c r="H143" s="59"/>
      <c r="I143" s="58"/>
      <c r="J143" s="58"/>
      <c r="K143" s="59">
        <v>0.5</v>
      </c>
      <c r="L143" s="59">
        <v>0.5</v>
      </c>
      <c r="M143" s="58">
        <f t="shared" ref="M143" si="120">+N143+O143+P143</f>
        <v>0</v>
      </c>
      <c r="N143" s="59"/>
      <c r="O143" s="58"/>
      <c r="P143" s="59"/>
      <c r="Q143" s="58"/>
      <c r="R143" s="58"/>
      <c r="S143" s="58"/>
      <c r="T143" s="58"/>
      <c r="U143" s="58">
        <f t="shared" ref="U143" si="121">V143+W143+X143+Y143+Z143+AA143+AB143+AC143+AD143+AU143+AV143+AW143+AX143+AY143+AZ143+BA143+BB143+BC143+BD143+BE143+BF143</f>
        <v>0</v>
      </c>
      <c r="V143" s="58"/>
      <c r="W143" s="58"/>
      <c r="X143" s="58"/>
      <c r="Y143" s="58"/>
      <c r="Z143" s="58"/>
      <c r="AA143" s="58"/>
      <c r="AB143" s="58"/>
      <c r="AC143" s="58"/>
      <c r="AD143" s="58">
        <f>SUM(AE143:AT143)</f>
        <v>0</v>
      </c>
      <c r="AE143" s="59"/>
      <c r="AF143" s="59"/>
      <c r="AG143" s="58"/>
      <c r="AH143" s="58"/>
      <c r="AI143" s="58"/>
      <c r="AJ143" s="58"/>
      <c r="AK143" s="58"/>
      <c r="AL143" s="58"/>
      <c r="AM143" s="58"/>
      <c r="AN143" s="58"/>
      <c r="AO143" s="58"/>
      <c r="AP143" s="58"/>
      <c r="AQ143" s="58"/>
      <c r="AR143" s="58"/>
      <c r="AS143" s="58">
        <v>0</v>
      </c>
      <c r="AT143" s="58"/>
      <c r="AU143" s="58"/>
      <c r="AV143" s="58"/>
      <c r="AW143" s="58"/>
      <c r="AX143" s="58"/>
      <c r="AY143" s="58"/>
      <c r="AZ143" s="58"/>
      <c r="BA143" s="58"/>
      <c r="BB143" s="58"/>
      <c r="BC143" s="58"/>
      <c r="BD143" s="59"/>
      <c r="BE143" s="58"/>
      <c r="BF143" s="58"/>
      <c r="BG143" s="1">
        <f t="shared" ref="BG143" si="122">BH143+BI143+BJ143</f>
        <v>0</v>
      </c>
      <c r="BH143" s="58"/>
      <c r="BI143" s="59"/>
      <c r="BJ143" s="58"/>
      <c r="BK143" s="61" t="s">
        <v>130</v>
      </c>
      <c r="BL143" s="79" t="s">
        <v>399</v>
      </c>
      <c r="BM143" s="61" t="s">
        <v>206</v>
      </c>
      <c r="BN143" s="61" t="s">
        <v>113</v>
      </c>
      <c r="BO143" s="90"/>
      <c r="BP143" s="79" t="s">
        <v>361</v>
      </c>
      <c r="BQ143" s="63" t="s">
        <v>503</v>
      </c>
      <c r="BR143" s="63" t="s">
        <v>588</v>
      </c>
    </row>
    <row r="144" spans="1:96" s="2" customFormat="1">
      <c r="A144" s="16" t="s">
        <v>230</v>
      </c>
      <c r="B144" s="23" t="s">
        <v>207</v>
      </c>
      <c r="C144" s="15">
        <f>SUM(C145:C149)</f>
        <v>30.777749999999994</v>
      </c>
      <c r="D144" s="15">
        <f t="shared" ref="D144:BL144" si="123">SUM(D145:D149)</f>
        <v>0</v>
      </c>
      <c r="E144" s="15">
        <f t="shared" si="123"/>
        <v>30.777749999999994</v>
      </c>
      <c r="F144" s="15">
        <f t="shared" si="123"/>
        <v>24.878079999999997</v>
      </c>
      <c r="G144" s="15">
        <f t="shared" si="123"/>
        <v>0.97601999999999989</v>
      </c>
      <c r="H144" s="15">
        <f t="shared" si="123"/>
        <v>0.97601999999999989</v>
      </c>
      <c r="I144" s="15">
        <f t="shared" si="123"/>
        <v>0</v>
      </c>
      <c r="J144" s="15">
        <f t="shared" si="123"/>
        <v>0</v>
      </c>
      <c r="K144" s="15">
        <f t="shared" si="123"/>
        <v>9.3190500000000007</v>
      </c>
      <c r="L144" s="15">
        <f t="shared" si="123"/>
        <v>0.4</v>
      </c>
      <c r="M144" s="15">
        <f t="shared" si="123"/>
        <v>14.183009999999999</v>
      </c>
      <c r="N144" s="15">
        <f t="shared" si="123"/>
        <v>0</v>
      </c>
      <c r="O144" s="15">
        <f t="shared" si="123"/>
        <v>0</v>
      </c>
      <c r="P144" s="15">
        <f t="shared" si="123"/>
        <v>14.183009999999999</v>
      </c>
      <c r="Q144" s="15">
        <f t="shared" si="123"/>
        <v>0</v>
      </c>
      <c r="R144" s="15">
        <f t="shared" si="123"/>
        <v>0</v>
      </c>
      <c r="S144" s="15">
        <f t="shared" si="123"/>
        <v>0</v>
      </c>
      <c r="T144" s="15">
        <f t="shared" si="123"/>
        <v>0</v>
      </c>
      <c r="U144" s="15">
        <f t="shared" si="123"/>
        <v>5.8077700000000005</v>
      </c>
      <c r="V144" s="15">
        <f t="shared" si="123"/>
        <v>0</v>
      </c>
      <c r="W144" s="15">
        <f t="shared" si="123"/>
        <v>0</v>
      </c>
      <c r="X144" s="15">
        <f t="shared" si="123"/>
        <v>0</v>
      </c>
      <c r="Y144" s="15">
        <f t="shared" si="123"/>
        <v>0</v>
      </c>
      <c r="Z144" s="15">
        <f t="shared" si="123"/>
        <v>0</v>
      </c>
      <c r="AA144" s="15">
        <f t="shared" si="123"/>
        <v>0</v>
      </c>
      <c r="AB144" s="15">
        <f t="shared" si="123"/>
        <v>0</v>
      </c>
      <c r="AC144" s="15">
        <f t="shared" si="123"/>
        <v>0</v>
      </c>
      <c r="AD144" s="15">
        <f t="shared" si="123"/>
        <v>2.0177700000000001</v>
      </c>
      <c r="AE144" s="15">
        <f t="shared" si="123"/>
        <v>1.5609899999999999</v>
      </c>
      <c r="AF144" s="15">
        <f t="shared" si="123"/>
        <v>0.45677999999999996</v>
      </c>
      <c r="AG144" s="15">
        <f t="shared" si="123"/>
        <v>0</v>
      </c>
      <c r="AH144" s="15">
        <f t="shared" si="123"/>
        <v>0</v>
      </c>
      <c r="AI144" s="15">
        <f t="shared" si="123"/>
        <v>0</v>
      </c>
      <c r="AJ144" s="15">
        <f t="shared" si="123"/>
        <v>0</v>
      </c>
      <c r="AK144" s="15">
        <f t="shared" si="123"/>
        <v>0</v>
      </c>
      <c r="AL144" s="15">
        <f t="shared" si="123"/>
        <v>0</v>
      </c>
      <c r="AM144" s="15">
        <f t="shared" si="123"/>
        <v>0</v>
      </c>
      <c r="AN144" s="15">
        <f t="shared" si="123"/>
        <v>0</v>
      </c>
      <c r="AO144" s="15">
        <f t="shared" si="123"/>
        <v>0</v>
      </c>
      <c r="AP144" s="15">
        <f t="shared" si="123"/>
        <v>0</v>
      </c>
      <c r="AQ144" s="15">
        <f t="shared" si="123"/>
        <v>0</v>
      </c>
      <c r="AR144" s="15">
        <f t="shared" si="123"/>
        <v>0</v>
      </c>
      <c r="AS144" s="15">
        <f t="shared" si="123"/>
        <v>0</v>
      </c>
      <c r="AT144" s="15">
        <f t="shared" si="123"/>
        <v>0</v>
      </c>
      <c r="AU144" s="15">
        <f t="shared" si="123"/>
        <v>0</v>
      </c>
      <c r="AV144" s="15">
        <f t="shared" si="123"/>
        <v>0</v>
      </c>
      <c r="AW144" s="15">
        <f t="shared" si="123"/>
        <v>0</v>
      </c>
      <c r="AX144" s="15">
        <f t="shared" si="123"/>
        <v>0</v>
      </c>
      <c r="AY144" s="15">
        <f t="shared" si="123"/>
        <v>0</v>
      </c>
      <c r="AZ144" s="15">
        <f t="shared" si="123"/>
        <v>0</v>
      </c>
      <c r="BA144" s="15">
        <f t="shared" si="123"/>
        <v>0</v>
      </c>
      <c r="BB144" s="15">
        <f t="shared" si="123"/>
        <v>0</v>
      </c>
      <c r="BC144" s="15">
        <f t="shared" si="123"/>
        <v>0</v>
      </c>
      <c r="BD144" s="15">
        <f t="shared" si="123"/>
        <v>3.79</v>
      </c>
      <c r="BE144" s="15">
        <f t="shared" si="123"/>
        <v>0</v>
      </c>
      <c r="BF144" s="15">
        <f t="shared" si="123"/>
        <v>0</v>
      </c>
      <c r="BG144" s="15">
        <f t="shared" si="123"/>
        <v>9.1899999999999996E-2</v>
      </c>
      <c r="BH144" s="15">
        <f t="shared" si="123"/>
        <v>0</v>
      </c>
      <c r="BI144" s="15">
        <f t="shared" si="123"/>
        <v>9.1899999999999996E-2</v>
      </c>
      <c r="BJ144" s="15">
        <f t="shared" si="123"/>
        <v>0</v>
      </c>
      <c r="BK144" s="15">
        <f t="shared" si="123"/>
        <v>0</v>
      </c>
      <c r="BL144" s="15">
        <f t="shared" si="123"/>
        <v>0</v>
      </c>
      <c r="BM144" s="87"/>
      <c r="BN144" s="16"/>
      <c r="BO144" s="86"/>
      <c r="BP144" s="39"/>
      <c r="BQ144" s="86"/>
      <c r="BR144" s="135"/>
      <c r="BS144" s="135"/>
      <c r="BT144" s="135"/>
      <c r="BU144" s="55"/>
      <c r="BV144" s="55"/>
      <c r="BW144" s="55"/>
      <c r="BX144" s="55"/>
      <c r="BY144" s="55"/>
      <c r="BZ144" s="55"/>
      <c r="CA144" s="55"/>
      <c r="CB144" s="55"/>
      <c r="CC144" s="55"/>
      <c r="CD144" s="55"/>
      <c r="CE144" s="55"/>
      <c r="CF144" s="55"/>
      <c r="CG144" s="55"/>
      <c r="CH144" s="55"/>
      <c r="CI144" s="55"/>
      <c r="CJ144" s="55"/>
      <c r="CK144" s="55"/>
      <c r="CL144" s="55"/>
      <c r="CM144" s="55"/>
      <c r="CN144" s="55"/>
      <c r="CO144" s="55"/>
      <c r="CP144" s="197"/>
      <c r="CQ144" s="55"/>
      <c r="CR144" s="55"/>
    </row>
    <row r="145" spans="1:95" s="165" customFormat="1" ht="37.15" customHeight="1">
      <c r="A145" s="61">
        <v>1</v>
      </c>
      <c r="B145" s="65" t="s">
        <v>589</v>
      </c>
      <c r="C145" s="62">
        <f t="shared" ref="C145:C149" si="124">D145+E145</f>
        <v>0.38</v>
      </c>
      <c r="D145" s="63"/>
      <c r="E145" s="58">
        <f t="shared" ref="E145:E149" si="125">F145+U145+BG145</f>
        <v>0.38</v>
      </c>
      <c r="F145" s="58">
        <f t="shared" ref="F145:F149" si="126">G145+K145+L145+M145+R145+S145+T145</f>
        <v>0.38</v>
      </c>
      <c r="G145" s="58">
        <f t="shared" ref="G145:G149" si="127">H145+I145+J145</f>
        <v>0</v>
      </c>
      <c r="H145" s="58"/>
      <c r="I145" s="58"/>
      <c r="J145" s="58"/>
      <c r="K145" s="58">
        <v>0.38</v>
      </c>
      <c r="L145" s="58"/>
      <c r="M145" s="58">
        <f t="shared" ref="M145:M149" si="128">+N145+O145+P145</f>
        <v>0</v>
      </c>
      <c r="N145" s="58"/>
      <c r="O145" s="58"/>
      <c r="P145" s="58"/>
      <c r="Q145" s="58"/>
      <c r="R145" s="58"/>
      <c r="S145" s="58"/>
      <c r="T145" s="58"/>
      <c r="U145" s="58">
        <f t="shared" ref="U145:U149" si="129">V145+W145+X145+Y145+Z145+AA145+AB145+AC145+AD145+AU145+AV145+AW145+AX145+AY145+AZ145+BA145+BB145+BC145+BD145+BE145+BF145</f>
        <v>0</v>
      </c>
      <c r="V145" s="58"/>
      <c r="W145" s="58"/>
      <c r="X145" s="58"/>
      <c r="Y145" s="58"/>
      <c r="Z145" s="58"/>
      <c r="AA145" s="58"/>
      <c r="AB145" s="58"/>
      <c r="AC145" s="58"/>
      <c r="AD145" s="58">
        <f t="shared" ref="AD145:AD149" si="130">SUM(AE145:AT145)</f>
        <v>0</v>
      </c>
      <c r="AE145" s="58"/>
      <c r="AF145" s="58"/>
      <c r="AG145" s="58"/>
      <c r="AH145" s="58"/>
      <c r="AI145" s="58"/>
      <c r="AJ145" s="58"/>
      <c r="AK145" s="58"/>
      <c r="AL145" s="58"/>
      <c r="AM145" s="58"/>
      <c r="AN145" s="58"/>
      <c r="AO145" s="58"/>
      <c r="AP145" s="58"/>
      <c r="AQ145" s="58"/>
      <c r="AR145" s="58"/>
      <c r="AS145" s="58">
        <v>0</v>
      </c>
      <c r="AT145" s="58"/>
      <c r="AU145" s="58"/>
      <c r="AV145" s="58"/>
      <c r="AW145" s="58"/>
      <c r="AX145" s="58"/>
      <c r="AY145" s="58"/>
      <c r="AZ145" s="58"/>
      <c r="BA145" s="58"/>
      <c r="BB145" s="58"/>
      <c r="BC145" s="58"/>
      <c r="BD145" s="58"/>
      <c r="BE145" s="58"/>
      <c r="BF145" s="58"/>
      <c r="BG145" s="58">
        <f t="shared" ref="BG145:BG149" si="131">BH145+BI145+BJ145</f>
        <v>0</v>
      </c>
      <c r="BH145" s="58"/>
      <c r="BI145" s="58"/>
      <c r="BJ145" s="58"/>
      <c r="BK145" s="61" t="s">
        <v>130</v>
      </c>
      <c r="BL145" s="58" t="s">
        <v>399</v>
      </c>
      <c r="BM145" s="61" t="s">
        <v>590</v>
      </c>
      <c r="BN145" s="61" t="s">
        <v>88</v>
      </c>
      <c r="BO145" s="61"/>
      <c r="BP145" s="135"/>
      <c r="BQ145" s="63" t="s">
        <v>503</v>
      </c>
      <c r="BR145" s="55" t="s">
        <v>591</v>
      </c>
      <c r="BS145" s="55"/>
      <c r="BT145" s="55"/>
      <c r="BU145" s="55"/>
      <c r="BV145" s="55"/>
      <c r="BW145" s="55"/>
      <c r="BX145" s="55"/>
      <c r="BY145" s="55"/>
      <c r="BZ145" s="55"/>
      <c r="CA145" s="55"/>
    </row>
    <row r="146" spans="1:95" s="165" customFormat="1" ht="44.45" customHeight="1">
      <c r="A146" s="61">
        <v>2</v>
      </c>
      <c r="B146" s="65" t="s">
        <v>592</v>
      </c>
      <c r="C146" s="62">
        <f t="shared" si="124"/>
        <v>19.999989999999997</v>
      </c>
      <c r="D146" s="63"/>
      <c r="E146" s="58">
        <f t="shared" si="125"/>
        <v>19.999989999999997</v>
      </c>
      <c r="F146" s="58">
        <f t="shared" si="126"/>
        <v>19.634889999999999</v>
      </c>
      <c r="G146" s="58">
        <f t="shared" si="127"/>
        <v>0.52282999999999991</v>
      </c>
      <c r="H146" s="59">
        <v>0.52282999999999991</v>
      </c>
      <c r="I146" s="58"/>
      <c r="J146" s="58"/>
      <c r="K146" s="59">
        <v>4.9290500000000002</v>
      </c>
      <c r="L146" s="59"/>
      <c r="M146" s="58">
        <f t="shared" si="128"/>
        <v>14.183009999999999</v>
      </c>
      <c r="N146" s="59"/>
      <c r="O146" s="58"/>
      <c r="P146" s="59">
        <v>14.183009999999999</v>
      </c>
      <c r="Q146" s="58"/>
      <c r="R146" s="58"/>
      <c r="S146" s="58"/>
      <c r="T146" s="58"/>
      <c r="U146" s="58">
        <f t="shared" si="129"/>
        <v>0.2732</v>
      </c>
      <c r="V146" s="58"/>
      <c r="W146" s="58"/>
      <c r="X146" s="58"/>
      <c r="Y146" s="58"/>
      <c r="Z146" s="58"/>
      <c r="AA146" s="58"/>
      <c r="AB146" s="58"/>
      <c r="AC146" s="58"/>
      <c r="AD146" s="58">
        <f t="shared" si="130"/>
        <v>0.2732</v>
      </c>
      <c r="AE146" s="59"/>
      <c r="AF146" s="59">
        <v>0.2732</v>
      </c>
      <c r="AG146" s="58"/>
      <c r="AH146" s="58"/>
      <c r="AI146" s="58"/>
      <c r="AJ146" s="58"/>
      <c r="AK146" s="58"/>
      <c r="AL146" s="58"/>
      <c r="AM146" s="58"/>
      <c r="AN146" s="58"/>
      <c r="AO146" s="58"/>
      <c r="AP146" s="58"/>
      <c r="AQ146" s="58"/>
      <c r="AR146" s="58"/>
      <c r="AS146" s="58">
        <v>0</v>
      </c>
      <c r="AT146" s="58"/>
      <c r="AU146" s="58"/>
      <c r="AV146" s="58"/>
      <c r="AW146" s="58"/>
      <c r="AX146" s="58"/>
      <c r="AY146" s="58"/>
      <c r="AZ146" s="58"/>
      <c r="BA146" s="58"/>
      <c r="BB146" s="58"/>
      <c r="BC146" s="58"/>
      <c r="BD146" s="59"/>
      <c r="BE146" s="58"/>
      <c r="BF146" s="58"/>
      <c r="BG146" s="58">
        <f t="shared" si="131"/>
        <v>9.1899999999999996E-2</v>
      </c>
      <c r="BH146" s="58"/>
      <c r="BI146" s="59">
        <v>9.1899999999999996E-2</v>
      </c>
      <c r="BJ146" s="58"/>
      <c r="BK146" s="61" t="s">
        <v>130</v>
      </c>
      <c r="BL146" s="58" t="s">
        <v>400</v>
      </c>
      <c r="BM146" s="61" t="s">
        <v>593</v>
      </c>
      <c r="BN146" s="61" t="s">
        <v>88</v>
      </c>
      <c r="BO146" s="61"/>
      <c r="BP146" s="135"/>
      <c r="BQ146" s="63" t="s">
        <v>503</v>
      </c>
      <c r="BR146" s="55" t="s">
        <v>591</v>
      </c>
      <c r="BS146" s="55"/>
      <c r="BT146" s="55"/>
      <c r="BU146" s="55"/>
      <c r="BV146" s="55"/>
      <c r="BW146" s="55"/>
      <c r="BX146" s="55"/>
      <c r="BY146" s="55"/>
      <c r="BZ146" s="55"/>
      <c r="CA146" s="55"/>
    </row>
    <row r="147" spans="1:95" s="72" customFormat="1" ht="36.6" customHeight="1">
      <c r="A147" s="792">
        <v>3</v>
      </c>
      <c r="B147" s="880" t="s">
        <v>607</v>
      </c>
      <c r="C147" s="1">
        <f>D147+E147</f>
        <v>0.22</v>
      </c>
      <c r="D147" s="26"/>
      <c r="E147" s="1">
        <f t="shared" si="125"/>
        <v>0.22</v>
      </c>
      <c r="F147" s="1">
        <f t="shared" si="126"/>
        <v>0.22</v>
      </c>
      <c r="G147" s="58">
        <f t="shared" si="127"/>
        <v>0</v>
      </c>
      <c r="H147" s="58"/>
      <c r="I147" s="58"/>
      <c r="J147" s="58"/>
      <c r="K147" s="58"/>
      <c r="L147" s="58">
        <v>0.22</v>
      </c>
      <c r="M147" s="58">
        <f t="shared" si="128"/>
        <v>0</v>
      </c>
      <c r="N147" s="58"/>
      <c r="O147" s="58"/>
      <c r="P147" s="58"/>
      <c r="Q147" s="58"/>
      <c r="R147" s="58"/>
      <c r="S147" s="58"/>
      <c r="T147" s="58"/>
      <c r="U147" s="58">
        <f t="shared" si="129"/>
        <v>0</v>
      </c>
      <c r="V147" s="58"/>
      <c r="W147" s="58"/>
      <c r="X147" s="58"/>
      <c r="Y147" s="58"/>
      <c r="Z147" s="58"/>
      <c r="AA147" s="58"/>
      <c r="AB147" s="58"/>
      <c r="AC147" s="58"/>
      <c r="AD147" s="58">
        <f>SUM(AE147:AT147)</f>
        <v>0</v>
      </c>
      <c r="AE147" s="58"/>
      <c r="AF147" s="58"/>
      <c r="AG147" s="58"/>
      <c r="AH147" s="58"/>
      <c r="AI147" s="58"/>
      <c r="AJ147" s="58"/>
      <c r="AK147" s="58"/>
      <c r="AL147" s="58"/>
      <c r="AM147" s="58"/>
      <c r="AN147" s="58"/>
      <c r="AO147" s="58"/>
      <c r="AP147" s="58"/>
      <c r="AQ147" s="58"/>
      <c r="AR147" s="58"/>
      <c r="AS147" s="58">
        <v>0</v>
      </c>
      <c r="AT147" s="58"/>
      <c r="AU147" s="58"/>
      <c r="AV147" s="58"/>
      <c r="AW147" s="58"/>
      <c r="AX147" s="58"/>
      <c r="AY147" s="58"/>
      <c r="AZ147" s="58"/>
      <c r="BA147" s="58"/>
      <c r="BB147" s="58"/>
      <c r="BC147" s="58"/>
      <c r="BD147" s="58"/>
      <c r="BE147" s="58"/>
      <c r="BF147" s="58"/>
      <c r="BG147" s="1">
        <f t="shared" si="131"/>
        <v>0</v>
      </c>
      <c r="BH147" s="58"/>
      <c r="BI147" s="58"/>
      <c r="BJ147" s="58"/>
      <c r="BK147" s="61" t="s">
        <v>130</v>
      </c>
      <c r="BL147" s="79" t="s">
        <v>131</v>
      </c>
      <c r="BM147" s="61"/>
      <c r="BN147" s="61" t="s">
        <v>88</v>
      </c>
      <c r="BO147" s="128"/>
      <c r="BP147" s="169"/>
      <c r="BQ147" s="63" t="s">
        <v>503</v>
      </c>
      <c r="BR147" s="208"/>
      <c r="BS147" s="71"/>
      <c r="BT147" s="71"/>
      <c r="BU147" s="81" t="s">
        <v>559</v>
      </c>
      <c r="CA147" s="72" t="s">
        <v>606</v>
      </c>
    </row>
    <row r="148" spans="1:95" s="72" customFormat="1" ht="37.15" customHeight="1">
      <c r="A148" s="879"/>
      <c r="B148" s="881"/>
      <c r="C148" s="1">
        <f>D148+E148</f>
        <v>0.18</v>
      </c>
      <c r="D148" s="26"/>
      <c r="E148" s="1">
        <f t="shared" si="125"/>
        <v>0.18</v>
      </c>
      <c r="F148" s="1">
        <f t="shared" si="126"/>
        <v>0.18</v>
      </c>
      <c r="G148" s="58">
        <f t="shared" si="127"/>
        <v>0</v>
      </c>
      <c r="H148" s="58"/>
      <c r="I148" s="58"/>
      <c r="J148" s="58"/>
      <c r="K148" s="58"/>
      <c r="L148" s="58">
        <v>0.18</v>
      </c>
      <c r="M148" s="58">
        <f t="shared" si="128"/>
        <v>0</v>
      </c>
      <c r="N148" s="58"/>
      <c r="O148" s="58"/>
      <c r="P148" s="58"/>
      <c r="Q148" s="58"/>
      <c r="R148" s="58"/>
      <c r="S148" s="58"/>
      <c r="T148" s="58"/>
      <c r="U148" s="58">
        <f t="shared" si="129"/>
        <v>0</v>
      </c>
      <c r="V148" s="58"/>
      <c r="W148" s="58"/>
      <c r="X148" s="58"/>
      <c r="Y148" s="58"/>
      <c r="Z148" s="58"/>
      <c r="AA148" s="58"/>
      <c r="AB148" s="58"/>
      <c r="AC148" s="58"/>
      <c r="AD148" s="58">
        <f>SUM(AE148:AT148)</f>
        <v>0</v>
      </c>
      <c r="AE148" s="58"/>
      <c r="AF148" s="58"/>
      <c r="AG148" s="58"/>
      <c r="AH148" s="58"/>
      <c r="AI148" s="58"/>
      <c r="AJ148" s="58"/>
      <c r="AK148" s="58"/>
      <c r="AL148" s="58"/>
      <c r="AM148" s="58"/>
      <c r="AN148" s="58"/>
      <c r="AO148" s="58"/>
      <c r="AP148" s="58"/>
      <c r="AQ148" s="58"/>
      <c r="AR148" s="58"/>
      <c r="AS148" s="58">
        <v>0</v>
      </c>
      <c r="AT148" s="58"/>
      <c r="AU148" s="58"/>
      <c r="AV148" s="58"/>
      <c r="AW148" s="58"/>
      <c r="AX148" s="58"/>
      <c r="AY148" s="58"/>
      <c r="AZ148" s="58"/>
      <c r="BA148" s="58"/>
      <c r="BB148" s="58"/>
      <c r="BC148" s="58"/>
      <c r="BD148" s="58"/>
      <c r="BE148" s="58"/>
      <c r="BF148" s="58"/>
      <c r="BG148" s="1">
        <f t="shared" si="131"/>
        <v>0</v>
      </c>
      <c r="BH148" s="58"/>
      <c r="BI148" s="58"/>
      <c r="BJ148" s="58"/>
      <c r="BK148" s="61" t="s">
        <v>130</v>
      </c>
      <c r="BL148" s="79" t="s">
        <v>131</v>
      </c>
      <c r="BM148" s="61"/>
      <c r="BN148" s="61" t="s">
        <v>112</v>
      </c>
      <c r="BO148" s="128"/>
      <c r="BP148" s="169"/>
      <c r="BQ148" s="63" t="s">
        <v>503</v>
      </c>
      <c r="BR148" s="208"/>
      <c r="BS148" s="71"/>
      <c r="BT148" s="71"/>
      <c r="BU148" s="81" t="s">
        <v>559</v>
      </c>
      <c r="CA148" s="72" t="s">
        <v>606</v>
      </c>
    </row>
    <row r="149" spans="1:95" s="165" customFormat="1" ht="40.5" customHeight="1">
      <c r="A149" s="61">
        <v>4</v>
      </c>
      <c r="B149" s="65" t="s">
        <v>594</v>
      </c>
      <c r="C149" s="62">
        <f t="shared" si="124"/>
        <v>9.9977599999999995</v>
      </c>
      <c r="D149" s="63"/>
      <c r="E149" s="58">
        <f t="shared" si="125"/>
        <v>9.9977599999999995</v>
      </c>
      <c r="F149" s="58">
        <f t="shared" si="126"/>
        <v>4.46319</v>
      </c>
      <c r="G149" s="58">
        <f t="shared" si="127"/>
        <v>0.45318999999999998</v>
      </c>
      <c r="H149" s="59">
        <v>0.45318999999999998</v>
      </c>
      <c r="I149" s="58"/>
      <c r="J149" s="58"/>
      <c r="K149" s="59">
        <v>4.01</v>
      </c>
      <c r="L149" s="59"/>
      <c r="M149" s="58">
        <f t="shared" si="128"/>
        <v>0</v>
      </c>
      <c r="N149" s="59"/>
      <c r="O149" s="58"/>
      <c r="P149" s="59"/>
      <c r="Q149" s="58"/>
      <c r="R149" s="58"/>
      <c r="S149" s="58"/>
      <c r="T149" s="58"/>
      <c r="U149" s="58">
        <f t="shared" si="129"/>
        <v>5.5345700000000004</v>
      </c>
      <c r="V149" s="58"/>
      <c r="W149" s="58"/>
      <c r="X149" s="58"/>
      <c r="Y149" s="58"/>
      <c r="Z149" s="58"/>
      <c r="AA149" s="58"/>
      <c r="AB149" s="58"/>
      <c r="AC149" s="58"/>
      <c r="AD149" s="58">
        <f t="shared" si="130"/>
        <v>1.74457</v>
      </c>
      <c r="AE149" s="59">
        <v>1.5609899999999999</v>
      </c>
      <c r="AF149" s="59">
        <v>0.18357999999999999</v>
      </c>
      <c r="AG149" s="58"/>
      <c r="AH149" s="58"/>
      <c r="AI149" s="58"/>
      <c r="AJ149" s="58"/>
      <c r="AK149" s="58"/>
      <c r="AL149" s="58"/>
      <c r="AM149" s="58"/>
      <c r="AN149" s="58"/>
      <c r="AO149" s="58"/>
      <c r="AP149" s="58"/>
      <c r="AQ149" s="58"/>
      <c r="AR149" s="58"/>
      <c r="AS149" s="58">
        <v>0</v>
      </c>
      <c r="AT149" s="58"/>
      <c r="AU149" s="58"/>
      <c r="AV149" s="58"/>
      <c r="AW149" s="58"/>
      <c r="AX149" s="58"/>
      <c r="AY149" s="58"/>
      <c r="AZ149" s="58"/>
      <c r="BA149" s="58"/>
      <c r="BB149" s="58"/>
      <c r="BC149" s="58"/>
      <c r="BD149" s="59">
        <v>3.79</v>
      </c>
      <c r="BE149" s="58"/>
      <c r="BF149" s="58"/>
      <c r="BG149" s="58">
        <f t="shared" si="131"/>
        <v>0</v>
      </c>
      <c r="BH149" s="58"/>
      <c r="BI149" s="59"/>
      <c r="BJ149" s="58"/>
      <c r="BK149" s="61" t="s">
        <v>130</v>
      </c>
      <c r="BL149" s="58" t="s">
        <v>400</v>
      </c>
      <c r="BM149" s="61" t="s">
        <v>595</v>
      </c>
      <c r="BN149" s="61" t="s">
        <v>88</v>
      </c>
      <c r="BO149" s="61"/>
      <c r="BP149" s="135"/>
      <c r="BQ149" s="63" t="s">
        <v>503</v>
      </c>
      <c r="BR149" s="55" t="s">
        <v>591</v>
      </c>
      <c r="BS149" s="55"/>
      <c r="BT149" s="55"/>
      <c r="BU149" s="55"/>
      <c r="BV149" s="55"/>
      <c r="BW149" s="55"/>
      <c r="BX149" s="55"/>
      <c r="BY149" s="55"/>
      <c r="BZ149" s="55"/>
      <c r="CA149" s="55"/>
    </row>
    <row r="150" spans="1:95" s="2" customFormat="1">
      <c r="A150" s="16" t="s">
        <v>231</v>
      </c>
      <c r="B150" s="23" t="s">
        <v>26</v>
      </c>
      <c r="C150" s="15">
        <f>D150+E150</f>
        <v>18.410000000000004</v>
      </c>
      <c r="D150" s="15">
        <f t="shared" ref="D150:BJ150" si="132">SUM(D151:D158)</f>
        <v>0</v>
      </c>
      <c r="E150" s="15">
        <f t="shared" si="132"/>
        <v>18.410000000000004</v>
      </c>
      <c r="F150" s="15">
        <f t="shared" si="132"/>
        <v>17.700000000000003</v>
      </c>
      <c r="G150" s="15">
        <f t="shared" si="132"/>
        <v>0</v>
      </c>
      <c r="H150" s="15">
        <f t="shared" si="132"/>
        <v>0</v>
      </c>
      <c r="I150" s="15">
        <f t="shared" si="132"/>
        <v>0</v>
      </c>
      <c r="J150" s="15">
        <f t="shared" si="132"/>
        <v>0</v>
      </c>
      <c r="K150" s="15">
        <f t="shared" si="132"/>
        <v>8.1999999999999993</v>
      </c>
      <c r="L150" s="15">
        <f t="shared" si="132"/>
        <v>9.5</v>
      </c>
      <c r="M150" s="15">
        <f t="shared" si="132"/>
        <v>0</v>
      </c>
      <c r="N150" s="15">
        <f t="shared" si="132"/>
        <v>0</v>
      </c>
      <c r="O150" s="15">
        <f t="shared" si="132"/>
        <v>0</v>
      </c>
      <c r="P150" s="15">
        <f t="shared" si="132"/>
        <v>0</v>
      </c>
      <c r="Q150" s="15">
        <f t="shared" si="132"/>
        <v>0</v>
      </c>
      <c r="R150" s="15">
        <f t="shared" si="132"/>
        <v>0</v>
      </c>
      <c r="S150" s="15">
        <f t="shared" si="132"/>
        <v>0</v>
      </c>
      <c r="T150" s="15">
        <f t="shared" si="132"/>
        <v>0</v>
      </c>
      <c r="U150" s="15">
        <f t="shared" si="132"/>
        <v>0.71</v>
      </c>
      <c r="V150" s="15">
        <f t="shared" si="132"/>
        <v>0</v>
      </c>
      <c r="W150" s="15">
        <f t="shared" si="132"/>
        <v>0</v>
      </c>
      <c r="X150" s="15">
        <f t="shared" si="132"/>
        <v>0</v>
      </c>
      <c r="Y150" s="15">
        <f t="shared" si="132"/>
        <v>0</v>
      </c>
      <c r="Z150" s="15">
        <f t="shared" si="132"/>
        <v>0</v>
      </c>
      <c r="AA150" s="15">
        <f t="shared" si="132"/>
        <v>0</v>
      </c>
      <c r="AB150" s="15">
        <f t="shared" si="132"/>
        <v>0</v>
      </c>
      <c r="AC150" s="15">
        <f t="shared" si="132"/>
        <v>0</v>
      </c>
      <c r="AD150" s="15">
        <f t="shared" si="132"/>
        <v>0</v>
      </c>
      <c r="AE150" s="15">
        <f t="shared" si="132"/>
        <v>0</v>
      </c>
      <c r="AF150" s="15">
        <f t="shared" si="132"/>
        <v>0</v>
      </c>
      <c r="AG150" s="15">
        <f t="shared" si="132"/>
        <v>0</v>
      </c>
      <c r="AH150" s="15">
        <f t="shared" si="132"/>
        <v>0</v>
      </c>
      <c r="AI150" s="15">
        <f t="shared" si="132"/>
        <v>0</v>
      </c>
      <c r="AJ150" s="15">
        <f t="shared" si="132"/>
        <v>0</v>
      </c>
      <c r="AK150" s="15">
        <f t="shared" si="132"/>
        <v>0</v>
      </c>
      <c r="AL150" s="15">
        <f t="shared" si="132"/>
        <v>0</v>
      </c>
      <c r="AM150" s="15">
        <f t="shared" si="132"/>
        <v>0</v>
      </c>
      <c r="AN150" s="15">
        <f t="shared" si="132"/>
        <v>0</v>
      </c>
      <c r="AO150" s="15">
        <f t="shared" si="132"/>
        <v>0</v>
      </c>
      <c r="AP150" s="15">
        <f t="shared" si="132"/>
        <v>0</v>
      </c>
      <c r="AQ150" s="15">
        <f t="shared" si="132"/>
        <v>0</v>
      </c>
      <c r="AR150" s="15">
        <f t="shared" si="132"/>
        <v>0</v>
      </c>
      <c r="AS150" s="15">
        <f t="shared" si="132"/>
        <v>0</v>
      </c>
      <c r="AT150" s="15">
        <f t="shared" si="132"/>
        <v>0</v>
      </c>
      <c r="AU150" s="15">
        <f t="shared" si="132"/>
        <v>0</v>
      </c>
      <c r="AV150" s="15">
        <f t="shared" si="132"/>
        <v>0</v>
      </c>
      <c r="AW150" s="15">
        <f t="shared" si="132"/>
        <v>0</v>
      </c>
      <c r="AX150" s="15">
        <f t="shared" si="132"/>
        <v>0.71</v>
      </c>
      <c r="AY150" s="15">
        <f t="shared" si="132"/>
        <v>0</v>
      </c>
      <c r="AZ150" s="15">
        <f t="shared" si="132"/>
        <v>0</v>
      </c>
      <c r="BA150" s="15">
        <f t="shared" si="132"/>
        <v>0</v>
      </c>
      <c r="BB150" s="15">
        <f t="shared" si="132"/>
        <v>0</v>
      </c>
      <c r="BC150" s="15">
        <f t="shared" si="132"/>
        <v>0</v>
      </c>
      <c r="BD150" s="15">
        <f t="shared" si="132"/>
        <v>0</v>
      </c>
      <c r="BE150" s="15">
        <f t="shared" si="132"/>
        <v>0</v>
      </c>
      <c r="BF150" s="15">
        <f t="shared" si="132"/>
        <v>0</v>
      </c>
      <c r="BG150" s="15">
        <f t="shared" si="132"/>
        <v>0</v>
      </c>
      <c r="BH150" s="15">
        <f t="shared" si="132"/>
        <v>0</v>
      </c>
      <c r="BI150" s="15">
        <f t="shared" si="132"/>
        <v>0</v>
      </c>
      <c r="BJ150" s="15">
        <f t="shared" si="132"/>
        <v>0</v>
      </c>
      <c r="BK150" s="9"/>
      <c r="BL150" s="9"/>
      <c r="BM150" s="87"/>
      <c r="BN150" s="16"/>
      <c r="BO150" s="86"/>
      <c r="BP150" s="39"/>
      <c r="BQ150" s="86"/>
      <c r="BR150" s="135"/>
      <c r="BS150" s="135"/>
      <c r="BT150" s="135"/>
      <c r="BU150" s="55"/>
      <c r="BV150" s="55"/>
      <c r="BW150" s="55"/>
      <c r="BX150" s="55"/>
      <c r="BY150" s="55"/>
      <c r="BZ150" s="55"/>
      <c r="CA150" s="55"/>
      <c r="CB150" s="55"/>
      <c r="CC150" s="55"/>
      <c r="CD150" s="55"/>
      <c r="CE150" s="55"/>
      <c r="CF150" s="55"/>
      <c r="CG150" s="55"/>
      <c r="CH150" s="55"/>
      <c r="CI150" s="55"/>
      <c r="CJ150" s="55"/>
      <c r="CK150" s="55"/>
      <c r="CL150" s="55"/>
      <c r="CM150" s="55"/>
      <c r="CN150" s="55"/>
      <c r="CO150" s="55"/>
      <c r="CP150" s="55"/>
      <c r="CQ150" s="55"/>
    </row>
    <row r="151" spans="1:95" s="81" customFormat="1" ht="56.25">
      <c r="A151" s="61">
        <v>1</v>
      </c>
      <c r="B151" s="65" t="s">
        <v>618</v>
      </c>
      <c r="C151" s="62">
        <f t="shared" ref="C151:C156" si="133">D151+E151</f>
        <v>3</v>
      </c>
      <c r="D151" s="63"/>
      <c r="E151" s="1">
        <f t="shared" ref="E151:E158" si="134">F151+U151+BG151</f>
        <v>3</v>
      </c>
      <c r="F151" s="1">
        <f t="shared" ref="F151:F158" si="135">G151+K151+L151+M151+R151+S151+T151</f>
        <v>3</v>
      </c>
      <c r="G151" s="58">
        <f t="shared" si="71"/>
        <v>0</v>
      </c>
      <c r="H151" s="58"/>
      <c r="I151" s="58"/>
      <c r="J151" s="58"/>
      <c r="K151" s="58">
        <v>1</v>
      </c>
      <c r="L151" s="58">
        <v>2</v>
      </c>
      <c r="M151" s="58">
        <f t="shared" si="72"/>
        <v>0</v>
      </c>
      <c r="N151" s="58"/>
      <c r="O151" s="58"/>
      <c r="P151" s="58"/>
      <c r="Q151" s="58"/>
      <c r="R151" s="58"/>
      <c r="S151" s="58"/>
      <c r="T151" s="58"/>
      <c r="U151" s="58">
        <f t="shared" si="74"/>
        <v>0</v>
      </c>
      <c r="V151" s="58"/>
      <c r="W151" s="58"/>
      <c r="X151" s="58"/>
      <c r="Y151" s="58"/>
      <c r="Z151" s="58"/>
      <c r="AA151" s="58"/>
      <c r="AB151" s="58"/>
      <c r="AC151" s="58"/>
      <c r="AD151" s="58">
        <f t="shared" ref="AD151:AD156" si="136">SUM(AE151:AT151)</f>
        <v>0</v>
      </c>
      <c r="AE151" s="58"/>
      <c r="AF151" s="58"/>
      <c r="AG151" s="58"/>
      <c r="AH151" s="58"/>
      <c r="AI151" s="58"/>
      <c r="AJ151" s="58"/>
      <c r="AK151" s="58"/>
      <c r="AL151" s="58"/>
      <c r="AM151" s="58"/>
      <c r="AN151" s="58"/>
      <c r="AO151" s="58"/>
      <c r="AP151" s="58"/>
      <c r="AQ151" s="58"/>
      <c r="AR151" s="58"/>
      <c r="AS151" s="58">
        <v>0</v>
      </c>
      <c r="AT151" s="58"/>
      <c r="AU151" s="58"/>
      <c r="AV151" s="58"/>
      <c r="AW151" s="58"/>
      <c r="AX151" s="58"/>
      <c r="AY151" s="58"/>
      <c r="AZ151" s="58"/>
      <c r="BA151" s="58"/>
      <c r="BB151" s="58"/>
      <c r="BC151" s="58"/>
      <c r="BD151" s="58"/>
      <c r="BE151" s="58"/>
      <c r="BF151" s="58"/>
      <c r="BG151" s="1">
        <f t="shared" si="76"/>
        <v>0</v>
      </c>
      <c r="BH151" s="58"/>
      <c r="BI151" s="58"/>
      <c r="BJ151" s="58"/>
      <c r="BK151" s="61" t="s">
        <v>130</v>
      </c>
      <c r="BL151" s="79" t="s">
        <v>131</v>
      </c>
      <c r="BM151" s="61" t="s">
        <v>210</v>
      </c>
      <c r="BN151" s="61" t="s">
        <v>89</v>
      </c>
      <c r="BO151" s="90"/>
      <c r="BP151" s="79" t="s">
        <v>361</v>
      </c>
      <c r="BQ151" s="63" t="s">
        <v>557</v>
      </c>
      <c r="BR151" s="136"/>
      <c r="BS151" s="136"/>
      <c r="BT151" s="136"/>
    </row>
    <row r="152" spans="1:95" s="81" customFormat="1" ht="56.25">
      <c r="A152" s="61">
        <v>2</v>
      </c>
      <c r="B152" s="65" t="s">
        <v>208</v>
      </c>
      <c r="C152" s="62">
        <f t="shared" si="133"/>
        <v>2</v>
      </c>
      <c r="D152" s="63"/>
      <c r="E152" s="1">
        <f t="shared" si="134"/>
        <v>2</v>
      </c>
      <c r="F152" s="1">
        <f t="shared" si="135"/>
        <v>2</v>
      </c>
      <c r="G152" s="58">
        <f t="shared" si="71"/>
        <v>0</v>
      </c>
      <c r="H152" s="58"/>
      <c r="I152" s="58"/>
      <c r="J152" s="58"/>
      <c r="K152" s="58">
        <v>1</v>
      </c>
      <c r="L152" s="58">
        <v>1</v>
      </c>
      <c r="M152" s="58">
        <f t="shared" si="72"/>
        <v>0</v>
      </c>
      <c r="N152" s="58"/>
      <c r="O152" s="58"/>
      <c r="P152" s="58"/>
      <c r="Q152" s="58"/>
      <c r="R152" s="58"/>
      <c r="S152" s="58"/>
      <c r="T152" s="58"/>
      <c r="U152" s="58">
        <f t="shared" si="74"/>
        <v>0</v>
      </c>
      <c r="V152" s="58"/>
      <c r="W152" s="58"/>
      <c r="X152" s="58"/>
      <c r="Y152" s="58"/>
      <c r="Z152" s="58"/>
      <c r="AA152" s="58"/>
      <c r="AB152" s="58"/>
      <c r="AC152" s="58"/>
      <c r="AD152" s="58">
        <f t="shared" si="136"/>
        <v>0</v>
      </c>
      <c r="AE152" s="58"/>
      <c r="AF152" s="58"/>
      <c r="AG152" s="58"/>
      <c r="AH152" s="58"/>
      <c r="AI152" s="58"/>
      <c r="AJ152" s="58"/>
      <c r="AK152" s="58"/>
      <c r="AL152" s="58"/>
      <c r="AM152" s="58"/>
      <c r="AN152" s="58"/>
      <c r="AO152" s="58"/>
      <c r="AP152" s="58"/>
      <c r="AQ152" s="58"/>
      <c r="AR152" s="58"/>
      <c r="AS152" s="58">
        <v>0</v>
      </c>
      <c r="AT152" s="58"/>
      <c r="AU152" s="58"/>
      <c r="AV152" s="58"/>
      <c r="AW152" s="58"/>
      <c r="AX152" s="58"/>
      <c r="AY152" s="58"/>
      <c r="AZ152" s="58"/>
      <c r="BA152" s="58"/>
      <c r="BB152" s="58"/>
      <c r="BC152" s="58"/>
      <c r="BD152" s="58"/>
      <c r="BE152" s="58"/>
      <c r="BF152" s="58"/>
      <c r="BG152" s="1">
        <f t="shared" si="76"/>
        <v>0</v>
      </c>
      <c r="BH152" s="58"/>
      <c r="BI152" s="58"/>
      <c r="BJ152" s="58"/>
      <c r="BK152" s="61" t="s">
        <v>130</v>
      </c>
      <c r="BL152" s="70" t="s">
        <v>396</v>
      </c>
      <c r="BM152" s="61"/>
      <c r="BN152" s="61" t="s">
        <v>89</v>
      </c>
      <c r="BO152" s="90"/>
      <c r="BP152" s="79" t="s">
        <v>361</v>
      </c>
      <c r="BQ152" s="63" t="s">
        <v>557</v>
      </c>
      <c r="BR152" s="136"/>
      <c r="BS152" s="136"/>
      <c r="BT152" s="136"/>
    </row>
    <row r="153" spans="1:95" s="81" customFormat="1" ht="56.25">
      <c r="A153" s="61">
        <v>3</v>
      </c>
      <c r="B153" s="65" t="s">
        <v>208</v>
      </c>
      <c r="C153" s="62">
        <f t="shared" si="133"/>
        <v>4</v>
      </c>
      <c r="D153" s="63"/>
      <c r="E153" s="1">
        <f t="shared" si="134"/>
        <v>4</v>
      </c>
      <c r="F153" s="1">
        <f t="shared" si="135"/>
        <v>4</v>
      </c>
      <c r="G153" s="58">
        <f t="shared" si="71"/>
        <v>0</v>
      </c>
      <c r="H153" s="58"/>
      <c r="I153" s="58"/>
      <c r="J153" s="58"/>
      <c r="K153" s="58">
        <v>2</v>
      </c>
      <c r="L153" s="58">
        <v>2</v>
      </c>
      <c r="M153" s="58">
        <f t="shared" si="72"/>
        <v>0</v>
      </c>
      <c r="N153" s="58"/>
      <c r="O153" s="58"/>
      <c r="P153" s="58"/>
      <c r="Q153" s="58"/>
      <c r="R153" s="58"/>
      <c r="S153" s="58"/>
      <c r="T153" s="58"/>
      <c r="U153" s="58">
        <f t="shared" si="74"/>
        <v>0</v>
      </c>
      <c r="V153" s="58"/>
      <c r="W153" s="58"/>
      <c r="X153" s="58"/>
      <c r="Y153" s="58"/>
      <c r="Z153" s="58"/>
      <c r="AA153" s="58"/>
      <c r="AB153" s="58"/>
      <c r="AC153" s="58"/>
      <c r="AD153" s="58">
        <f t="shared" si="136"/>
        <v>0</v>
      </c>
      <c r="AE153" s="58"/>
      <c r="AF153" s="58"/>
      <c r="AG153" s="58"/>
      <c r="AH153" s="58"/>
      <c r="AI153" s="58"/>
      <c r="AJ153" s="58"/>
      <c r="AK153" s="58"/>
      <c r="AL153" s="58"/>
      <c r="AM153" s="58"/>
      <c r="AN153" s="58"/>
      <c r="AO153" s="58"/>
      <c r="AP153" s="58"/>
      <c r="AQ153" s="58"/>
      <c r="AR153" s="58"/>
      <c r="AS153" s="58">
        <v>0</v>
      </c>
      <c r="AT153" s="58"/>
      <c r="AU153" s="58"/>
      <c r="AV153" s="58"/>
      <c r="AW153" s="58"/>
      <c r="AX153" s="58"/>
      <c r="AY153" s="58"/>
      <c r="AZ153" s="58"/>
      <c r="BA153" s="58"/>
      <c r="BB153" s="58"/>
      <c r="BC153" s="58"/>
      <c r="BD153" s="58"/>
      <c r="BE153" s="58"/>
      <c r="BF153" s="58"/>
      <c r="BG153" s="1">
        <f t="shared" si="76"/>
        <v>0</v>
      </c>
      <c r="BH153" s="58"/>
      <c r="BI153" s="58"/>
      <c r="BJ153" s="58"/>
      <c r="BK153" s="61" t="s">
        <v>130</v>
      </c>
      <c r="BL153" s="79" t="s">
        <v>316</v>
      </c>
      <c r="BM153" s="61">
        <v>2</v>
      </c>
      <c r="BN153" s="61" t="s">
        <v>89</v>
      </c>
      <c r="BO153" s="90"/>
      <c r="BP153" s="79" t="s">
        <v>361</v>
      </c>
      <c r="BQ153" s="63" t="s">
        <v>557</v>
      </c>
      <c r="BR153" s="136"/>
      <c r="BS153" s="136"/>
      <c r="BT153" s="136"/>
    </row>
    <row r="154" spans="1:95" s="81" customFormat="1" ht="56.25">
      <c r="A154" s="61">
        <v>4</v>
      </c>
      <c r="B154" s="60" t="s">
        <v>208</v>
      </c>
      <c r="C154" s="62">
        <f t="shared" si="133"/>
        <v>0.71</v>
      </c>
      <c r="D154" s="63"/>
      <c r="E154" s="1">
        <f t="shared" si="134"/>
        <v>0.71</v>
      </c>
      <c r="F154" s="1">
        <f t="shared" si="135"/>
        <v>0</v>
      </c>
      <c r="G154" s="58">
        <f t="shared" si="71"/>
        <v>0</v>
      </c>
      <c r="H154" s="58"/>
      <c r="I154" s="58"/>
      <c r="J154" s="58"/>
      <c r="K154" s="59"/>
      <c r="L154" s="59"/>
      <c r="M154" s="58">
        <f t="shared" si="72"/>
        <v>0</v>
      </c>
      <c r="N154" s="58"/>
      <c r="O154" s="58"/>
      <c r="P154" s="61"/>
      <c r="Q154" s="58"/>
      <c r="R154" s="58"/>
      <c r="S154" s="58"/>
      <c r="T154" s="58"/>
      <c r="U154" s="58">
        <f t="shared" si="74"/>
        <v>0.71</v>
      </c>
      <c r="V154" s="58"/>
      <c r="W154" s="58"/>
      <c r="X154" s="58"/>
      <c r="Y154" s="58"/>
      <c r="Z154" s="58"/>
      <c r="AA154" s="58"/>
      <c r="AB154" s="58"/>
      <c r="AC154" s="58"/>
      <c r="AD154" s="58">
        <f t="shared" si="136"/>
        <v>0</v>
      </c>
      <c r="AE154" s="59"/>
      <c r="AF154" s="59"/>
      <c r="AG154" s="58"/>
      <c r="AH154" s="58"/>
      <c r="AI154" s="58"/>
      <c r="AJ154" s="58"/>
      <c r="AK154" s="58"/>
      <c r="AL154" s="58"/>
      <c r="AM154" s="58"/>
      <c r="AN154" s="58"/>
      <c r="AO154" s="58"/>
      <c r="AP154" s="58"/>
      <c r="AQ154" s="58"/>
      <c r="AR154" s="58"/>
      <c r="AS154" s="58">
        <v>0</v>
      </c>
      <c r="AT154" s="58"/>
      <c r="AU154" s="58"/>
      <c r="AV154" s="58"/>
      <c r="AW154" s="58"/>
      <c r="AX154" s="59">
        <v>0.71</v>
      </c>
      <c r="AY154" s="58"/>
      <c r="AZ154" s="58"/>
      <c r="BA154" s="58"/>
      <c r="BB154" s="58"/>
      <c r="BC154" s="58"/>
      <c r="BD154" s="58"/>
      <c r="BE154" s="58"/>
      <c r="BF154" s="58"/>
      <c r="BG154" s="1">
        <f t="shared" si="76"/>
        <v>0</v>
      </c>
      <c r="BH154" s="58"/>
      <c r="BI154" s="59"/>
      <c r="BJ154" s="58"/>
      <c r="BK154" s="61" t="s">
        <v>130</v>
      </c>
      <c r="BL154" s="78" t="s">
        <v>398</v>
      </c>
      <c r="BM154" s="61" t="s">
        <v>209</v>
      </c>
      <c r="BN154" s="61" t="s">
        <v>89</v>
      </c>
      <c r="BO154" s="90"/>
      <c r="BP154" s="79" t="s">
        <v>361</v>
      </c>
      <c r="BQ154" s="63" t="s">
        <v>557</v>
      </c>
      <c r="BR154" s="136"/>
      <c r="BS154" s="136"/>
      <c r="BT154" s="136"/>
    </row>
    <row r="155" spans="1:95" s="81" customFormat="1" ht="56.25">
      <c r="A155" s="61">
        <v>5</v>
      </c>
      <c r="B155" s="60" t="s">
        <v>208</v>
      </c>
      <c r="C155" s="62">
        <f t="shared" si="133"/>
        <v>0.8</v>
      </c>
      <c r="D155" s="63"/>
      <c r="E155" s="1">
        <f t="shared" si="134"/>
        <v>0.8</v>
      </c>
      <c r="F155" s="1">
        <f t="shared" si="135"/>
        <v>0.8</v>
      </c>
      <c r="G155" s="58">
        <f t="shared" si="71"/>
        <v>0</v>
      </c>
      <c r="H155" s="58"/>
      <c r="I155" s="58"/>
      <c r="J155" s="58"/>
      <c r="K155" s="59">
        <v>0.8</v>
      </c>
      <c r="L155" s="59"/>
      <c r="M155" s="58">
        <f t="shared" si="72"/>
        <v>0</v>
      </c>
      <c r="N155" s="58"/>
      <c r="O155" s="58"/>
      <c r="P155" s="61"/>
      <c r="Q155" s="58"/>
      <c r="R155" s="58"/>
      <c r="S155" s="58"/>
      <c r="T155" s="58"/>
      <c r="U155" s="58">
        <f t="shared" si="74"/>
        <v>0</v>
      </c>
      <c r="V155" s="58"/>
      <c r="W155" s="58"/>
      <c r="X155" s="58"/>
      <c r="Y155" s="58"/>
      <c r="Z155" s="58"/>
      <c r="AA155" s="58"/>
      <c r="AB155" s="58"/>
      <c r="AC155" s="58"/>
      <c r="AD155" s="58">
        <f t="shared" si="136"/>
        <v>0</v>
      </c>
      <c r="AE155" s="59"/>
      <c r="AF155" s="59"/>
      <c r="AG155" s="58"/>
      <c r="AH155" s="58"/>
      <c r="AI155" s="58"/>
      <c r="AJ155" s="58"/>
      <c r="AK155" s="58"/>
      <c r="AL155" s="58"/>
      <c r="AM155" s="58"/>
      <c r="AN155" s="58"/>
      <c r="AO155" s="58"/>
      <c r="AP155" s="58"/>
      <c r="AQ155" s="58"/>
      <c r="AR155" s="58"/>
      <c r="AS155" s="58">
        <v>0</v>
      </c>
      <c r="AT155" s="58"/>
      <c r="AU155" s="58"/>
      <c r="AV155" s="58"/>
      <c r="AW155" s="58"/>
      <c r="AX155" s="59"/>
      <c r="AY155" s="58"/>
      <c r="AZ155" s="58"/>
      <c r="BA155" s="58"/>
      <c r="BB155" s="58"/>
      <c r="BC155" s="58"/>
      <c r="BD155" s="58"/>
      <c r="BE155" s="58"/>
      <c r="BF155" s="58"/>
      <c r="BG155" s="1">
        <f t="shared" si="76"/>
        <v>0</v>
      </c>
      <c r="BH155" s="58"/>
      <c r="BI155" s="59"/>
      <c r="BJ155" s="58"/>
      <c r="BK155" s="61" t="s">
        <v>130</v>
      </c>
      <c r="BL155" s="70" t="s">
        <v>399</v>
      </c>
      <c r="BM155" s="61"/>
      <c r="BN155" s="61" t="s">
        <v>89</v>
      </c>
      <c r="BO155" s="90"/>
      <c r="BP155" s="79" t="s">
        <v>361</v>
      </c>
      <c r="BQ155" s="63" t="s">
        <v>557</v>
      </c>
      <c r="BR155" s="136"/>
      <c r="BS155" s="136"/>
      <c r="BT155" s="136"/>
    </row>
    <row r="156" spans="1:95" s="81" customFormat="1" ht="37.5">
      <c r="A156" s="61">
        <v>6</v>
      </c>
      <c r="B156" s="60" t="s">
        <v>208</v>
      </c>
      <c r="C156" s="58">
        <f t="shared" si="133"/>
        <v>0.9</v>
      </c>
      <c r="D156" s="63"/>
      <c r="E156" s="58">
        <f t="shared" si="134"/>
        <v>0.9</v>
      </c>
      <c r="F156" s="58">
        <f t="shared" si="135"/>
        <v>0.9</v>
      </c>
      <c r="G156" s="58">
        <f t="shared" si="71"/>
        <v>0</v>
      </c>
      <c r="H156" s="58"/>
      <c r="I156" s="58"/>
      <c r="J156" s="58"/>
      <c r="K156" s="59">
        <v>0.9</v>
      </c>
      <c r="L156" s="59"/>
      <c r="M156" s="58">
        <f t="shared" si="72"/>
        <v>0</v>
      </c>
      <c r="N156" s="58"/>
      <c r="O156" s="58"/>
      <c r="P156" s="61"/>
      <c r="Q156" s="58"/>
      <c r="R156" s="58"/>
      <c r="S156" s="58"/>
      <c r="T156" s="58"/>
      <c r="U156" s="58">
        <f t="shared" si="74"/>
        <v>0</v>
      </c>
      <c r="V156" s="58"/>
      <c r="W156" s="58"/>
      <c r="X156" s="58"/>
      <c r="Y156" s="58"/>
      <c r="Z156" s="58"/>
      <c r="AA156" s="58"/>
      <c r="AB156" s="58"/>
      <c r="AC156" s="58"/>
      <c r="AD156" s="58">
        <f t="shared" si="136"/>
        <v>0</v>
      </c>
      <c r="AE156" s="59"/>
      <c r="AF156" s="59"/>
      <c r="AG156" s="58"/>
      <c r="AH156" s="58"/>
      <c r="AI156" s="58"/>
      <c r="AJ156" s="58"/>
      <c r="AK156" s="58"/>
      <c r="AL156" s="58"/>
      <c r="AM156" s="58"/>
      <c r="AN156" s="58"/>
      <c r="AO156" s="58"/>
      <c r="AP156" s="58"/>
      <c r="AQ156" s="58"/>
      <c r="AR156" s="58"/>
      <c r="AS156" s="58">
        <v>0</v>
      </c>
      <c r="AT156" s="58"/>
      <c r="AU156" s="58"/>
      <c r="AV156" s="58"/>
      <c r="AW156" s="58"/>
      <c r="AX156" s="59"/>
      <c r="AY156" s="58"/>
      <c r="AZ156" s="58"/>
      <c r="BA156" s="58"/>
      <c r="BB156" s="58"/>
      <c r="BC156" s="58"/>
      <c r="BD156" s="58"/>
      <c r="BE156" s="58"/>
      <c r="BF156" s="58"/>
      <c r="BG156" s="58">
        <f t="shared" si="76"/>
        <v>0</v>
      </c>
      <c r="BH156" s="58"/>
      <c r="BI156" s="59"/>
      <c r="BJ156" s="58"/>
      <c r="BK156" s="61" t="s">
        <v>130</v>
      </c>
      <c r="BL156" s="61" t="s">
        <v>400</v>
      </c>
      <c r="BM156" s="61" t="s">
        <v>177</v>
      </c>
      <c r="BN156" s="61" t="s">
        <v>89</v>
      </c>
      <c r="BO156" s="90"/>
      <c r="BP156" s="79" t="s">
        <v>361</v>
      </c>
      <c r="BQ156" s="63" t="s">
        <v>503</v>
      </c>
      <c r="BR156" s="136"/>
      <c r="BS156" s="136"/>
      <c r="BT156" s="136"/>
      <c r="CA156" s="81" t="s">
        <v>606</v>
      </c>
    </row>
    <row r="157" spans="1:95" s="72" customFormat="1" ht="56.25">
      <c r="A157" s="61">
        <v>7</v>
      </c>
      <c r="B157" s="60" t="s">
        <v>311</v>
      </c>
      <c r="C157" s="58">
        <v>5</v>
      </c>
      <c r="D157" s="58"/>
      <c r="E157" s="1">
        <f t="shared" si="134"/>
        <v>5</v>
      </c>
      <c r="F157" s="1">
        <f t="shared" si="135"/>
        <v>5</v>
      </c>
      <c r="G157" s="58">
        <f t="shared" si="71"/>
        <v>0</v>
      </c>
      <c r="H157" s="58"/>
      <c r="I157" s="58"/>
      <c r="J157" s="58"/>
      <c r="K157" s="58">
        <v>0.5</v>
      </c>
      <c r="L157" s="58">
        <v>4.5</v>
      </c>
      <c r="M157" s="58">
        <f t="shared" si="72"/>
        <v>0</v>
      </c>
      <c r="N157" s="58"/>
      <c r="O157" s="58"/>
      <c r="P157" s="58"/>
      <c r="Q157" s="58"/>
      <c r="R157" s="58"/>
      <c r="S157" s="58"/>
      <c r="T157" s="58"/>
      <c r="U157" s="58">
        <f t="shared" si="74"/>
        <v>0</v>
      </c>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c r="AS157" s="58"/>
      <c r="AT157" s="58"/>
      <c r="AU157" s="58"/>
      <c r="AV157" s="58"/>
      <c r="AW157" s="58"/>
      <c r="AX157" s="58"/>
      <c r="AY157" s="58"/>
      <c r="AZ157" s="58"/>
      <c r="BA157" s="58"/>
      <c r="BB157" s="58"/>
      <c r="BC157" s="58"/>
      <c r="BD157" s="58"/>
      <c r="BE157" s="58"/>
      <c r="BF157" s="58"/>
      <c r="BG157" s="1">
        <f t="shared" si="76"/>
        <v>0</v>
      </c>
      <c r="BH157" s="58"/>
      <c r="BI157" s="58"/>
      <c r="BJ157" s="58"/>
      <c r="BK157" s="61" t="s">
        <v>130</v>
      </c>
      <c r="BL157" s="70" t="s">
        <v>399</v>
      </c>
      <c r="BM157" s="71" t="s">
        <v>325</v>
      </c>
      <c r="BN157" s="63" t="s">
        <v>89</v>
      </c>
      <c r="BO157" s="63"/>
      <c r="BP157" s="304"/>
      <c r="BQ157" s="63" t="s">
        <v>557</v>
      </c>
      <c r="BR157" s="71"/>
      <c r="BS157" s="71"/>
      <c r="BT157" s="71"/>
    </row>
    <row r="158" spans="1:95" s="72" customFormat="1" ht="56.25">
      <c r="A158" s="61">
        <v>8</v>
      </c>
      <c r="B158" s="60" t="s">
        <v>327</v>
      </c>
      <c r="C158" s="62">
        <f t="shared" ref="C158" si="137">D158+E158</f>
        <v>2</v>
      </c>
      <c r="D158" s="58"/>
      <c r="E158" s="1">
        <f t="shared" si="134"/>
        <v>2</v>
      </c>
      <c r="F158" s="1">
        <f t="shared" si="135"/>
        <v>2</v>
      </c>
      <c r="G158" s="58">
        <f t="shared" si="71"/>
        <v>0</v>
      </c>
      <c r="H158" s="5"/>
      <c r="I158" s="5"/>
      <c r="J158" s="5"/>
      <c r="K158" s="58">
        <v>2</v>
      </c>
      <c r="L158" s="58"/>
      <c r="M158" s="58">
        <f t="shared" si="72"/>
        <v>0</v>
      </c>
      <c r="N158" s="58"/>
      <c r="O158" s="5"/>
      <c r="P158" s="58"/>
      <c r="Q158" s="5"/>
      <c r="R158" s="58"/>
      <c r="S158" s="5"/>
      <c r="T158" s="5"/>
      <c r="U158" s="58">
        <f t="shared" si="74"/>
        <v>0</v>
      </c>
      <c r="V158" s="5"/>
      <c r="W158" s="5"/>
      <c r="X158" s="5"/>
      <c r="Y158" s="5"/>
      <c r="Z158" s="5"/>
      <c r="AA158" s="5"/>
      <c r="AB158" s="5"/>
      <c r="AC158" s="5"/>
      <c r="AD158" s="58"/>
      <c r="AE158" s="5"/>
      <c r="AF158" s="5"/>
      <c r="AG158" s="5"/>
      <c r="AH158" s="5"/>
      <c r="AI158" s="5"/>
      <c r="AJ158" s="5"/>
      <c r="AK158" s="5"/>
      <c r="AL158" s="5"/>
      <c r="AM158" s="5"/>
      <c r="AN158" s="5"/>
      <c r="AO158" s="5"/>
      <c r="AP158" s="5"/>
      <c r="AQ158" s="5"/>
      <c r="AR158" s="5"/>
      <c r="AS158" s="5"/>
      <c r="AT158" s="5"/>
      <c r="AU158" s="5"/>
      <c r="AV158" s="5"/>
      <c r="AW158" s="5"/>
      <c r="AX158" s="58"/>
      <c r="AY158" s="5"/>
      <c r="AZ158" s="58"/>
      <c r="BA158" s="58"/>
      <c r="BB158" s="5"/>
      <c r="BC158" s="5"/>
      <c r="BD158" s="58"/>
      <c r="BE158" s="58"/>
      <c r="BF158" s="5"/>
      <c r="BG158" s="1">
        <f t="shared" si="76"/>
        <v>0</v>
      </c>
      <c r="BH158" s="5"/>
      <c r="BI158" s="5"/>
      <c r="BJ158" s="5"/>
      <c r="BK158" s="61" t="s">
        <v>130</v>
      </c>
      <c r="BL158" s="61" t="s">
        <v>396</v>
      </c>
      <c r="BM158" s="91" t="s">
        <v>326</v>
      </c>
      <c r="BN158" s="63" t="s">
        <v>89</v>
      </c>
      <c r="BO158" s="92"/>
      <c r="BP158" s="79" t="s">
        <v>357</v>
      </c>
      <c r="BQ158" s="63" t="s">
        <v>558</v>
      </c>
      <c r="BR158" s="71"/>
      <c r="BS158" s="71"/>
      <c r="BT158" s="71"/>
    </row>
    <row r="159" spans="1:95" s="2" customFormat="1" ht="37.5">
      <c r="A159" s="16" t="s">
        <v>232</v>
      </c>
      <c r="B159" s="23" t="s">
        <v>28</v>
      </c>
      <c r="C159" s="15">
        <f>SUM(C160:C176)</f>
        <v>101.97</v>
      </c>
      <c r="D159" s="15">
        <f>SUM(D160:D176)</f>
        <v>69.490000000000009</v>
      </c>
      <c r="E159" s="15">
        <f>SUM(E160:E176)</f>
        <v>32.479999999999997</v>
      </c>
      <c r="F159" s="15">
        <f>SUM(F160:F176)</f>
        <v>32.199999999999996</v>
      </c>
      <c r="G159" s="58">
        <f t="shared" si="71"/>
        <v>0</v>
      </c>
      <c r="H159" s="15">
        <f>SUM(H160:H176)</f>
        <v>0</v>
      </c>
      <c r="I159" s="15">
        <f>SUM(I160:I176)</f>
        <v>0</v>
      </c>
      <c r="J159" s="15">
        <f>SUM(J160:J176)</f>
        <v>0</v>
      </c>
      <c r="K159" s="15">
        <f>SUM(K160:K176)</f>
        <v>15.7</v>
      </c>
      <c r="L159" s="15">
        <f>SUM(L160:L176)</f>
        <v>16.5</v>
      </c>
      <c r="M159" s="58">
        <f t="shared" si="72"/>
        <v>0</v>
      </c>
      <c r="N159" s="15">
        <f t="shared" ref="N159:T159" si="138">SUM(N160:N176)</f>
        <v>0</v>
      </c>
      <c r="O159" s="15">
        <f t="shared" si="138"/>
        <v>0</v>
      </c>
      <c r="P159" s="15">
        <f t="shared" si="138"/>
        <v>0</v>
      </c>
      <c r="Q159" s="15">
        <f t="shared" si="138"/>
        <v>0</v>
      </c>
      <c r="R159" s="15">
        <f t="shared" si="138"/>
        <v>0</v>
      </c>
      <c r="S159" s="15">
        <f t="shared" si="138"/>
        <v>0</v>
      </c>
      <c r="T159" s="15">
        <f t="shared" si="138"/>
        <v>0</v>
      </c>
      <c r="U159" s="58">
        <f t="shared" si="74"/>
        <v>0</v>
      </c>
      <c r="V159" s="15">
        <f t="shared" ref="V159:BF159" si="139">SUM(V160:V176)</f>
        <v>0</v>
      </c>
      <c r="W159" s="15">
        <f t="shared" si="139"/>
        <v>0</v>
      </c>
      <c r="X159" s="15">
        <f t="shared" si="139"/>
        <v>0</v>
      </c>
      <c r="Y159" s="15">
        <f t="shared" si="139"/>
        <v>0</v>
      </c>
      <c r="Z159" s="15">
        <f t="shared" si="139"/>
        <v>0</v>
      </c>
      <c r="AA159" s="15">
        <f t="shared" si="139"/>
        <v>0</v>
      </c>
      <c r="AB159" s="15">
        <f t="shared" si="139"/>
        <v>0</v>
      </c>
      <c r="AC159" s="15">
        <f t="shared" si="139"/>
        <v>0</v>
      </c>
      <c r="AD159" s="15">
        <f t="shared" si="139"/>
        <v>0</v>
      </c>
      <c r="AE159" s="15">
        <f t="shared" si="139"/>
        <v>0</v>
      </c>
      <c r="AF159" s="15">
        <f t="shared" si="139"/>
        <v>0</v>
      </c>
      <c r="AG159" s="15">
        <f t="shared" si="139"/>
        <v>0</v>
      </c>
      <c r="AH159" s="15">
        <f t="shared" si="139"/>
        <v>0</v>
      </c>
      <c r="AI159" s="15">
        <f t="shared" si="139"/>
        <v>0</v>
      </c>
      <c r="AJ159" s="15">
        <f t="shared" si="139"/>
        <v>0</v>
      </c>
      <c r="AK159" s="15">
        <f t="shared" si="139"/>
        <v>0</v>
      </c>
      <c r="AL159" s="15">
        <f t="shared" si="139"/>
        <v>0</v>
      </c>
      <c r="AM159" s="15">
        <f t="shared" si="139"/>
        <v>0</v>
      </c>
      <c r="AN159" s="15">
        <f t="shared" si="139"/>
        <v>0</v>
      </c>
      <c r="AO159" s="15">
        <f t="shared" si="139"/>
        <v>0</v>
      </c>
      <c r="AP159" s="15">
        <f t="shared" si="139"/>
        <v>0</v>
      </c>
      <c r="AQ159" s="15">
        <f t="shared" si="139"/>
        <v>0</v>
      </c>
      <c r="AR159" s="15">
        <f t="shared" si="139"/>
        <v>0</v>
      </c>
      <c r="AS159" s="15">
        <f t="shared" si="139"/>
        <v>0</v>
      </c>
      <c r="AT159" s="15">
        <f t="shared" si="139"/>
        <v>0</v>
      </c>
      <c r="AU159" s="15">
        <f t="shared" si="139"/>
        <v>0</v>
      </c>
      <c r="AV159" s="15">
        <f t="shared" si="139"/>
        <v>0</v>
      </c>
      <c r="AW159" s="15">
        <f t="shared" si="139"/>
        <v>0</v>
      </c>
      <c r="AX159" s="15">
        <f t="shared" si="139"/>
        <v>0</v>
      </c>
      <c r="AY159" s="15">
        <f t="shared" si="139"/>
        <v>0</v>
      </c>
      <c r="AZ159" s="15">
        <f t="shared" si="139"/>
        <v>0</v>
      </c>
      <c r="BA159" s="15">
        <f t="shared" si="139"/>
        <v>0</v>
      </c>
      <c r="BB159" s="15">
        <f t="shared" si="139"/>
        <v>0</v>
      </c>
      <c r="BC159" s="15">
        <f t="shared" si="139"/>
        <v>0</v>
      </c>
      <c r="BD159" s="15">
        <f t="shared" si="139"/>
        <v>0</v>
      </c>
      <c r="BE159" s="15">
        <f t="shared" si="139"/>
        <v>0</v>
      </c>
      <c r="BF159" s="15">
        <f t="shared" si="139"/>
        <v>0</v>
      </c>
      <c r="BG159" s="1">
        <f t="shared" si="76"/>
        <v>0.28000000000000003</v>
      </c>
      <c r="BH159" s="15">
        <f>SUM(BH160:BH176)</f>
        <v>0</v>
      </c>
      <c r="BI159" s="15">
        <f>SUM(BI160:BI176)</f>
        <v>0.28000000000000003</v>
      </c>
      <c r="BJ159" s="15">
        <f>SUM(BJ160:BJ176)</f>
        <v>0</v>
      </c>
      <c r="BK159" s="9"/>
      <c r="BL159" s="9"/>
      <c r="BM159" s="87"/>
      <c r="BN159" s="16"/>
      <c r="BO159" s="86"/>
      <c r="BP159" s="39"/>
      <c r="BQ159" s="86"/>
      <c r="BR159" s="135"/>
      <c r="BS159" s="135"/>
      <c r="BT159" s="135"/>
      <c r="BU159" s="55"/>
      <c r="BV159" s="55"/>
      <c r="BW159" s="55"/>
      <c r="BX159" s="55"/>
      <c r="BY159" s="55"/>
      <c r="BZ159" s="55"/>
      <c r="CA159" s="55"/>
      <c r="CB159" s="55"/>
      <c r="CC159" s="55"/>
      <c r="CD159" s="55"/>
      <c r="CE159" s="55"/>
      <c r="CF159" s="55"/>
      <c r="CG159" s="55"/>
      <c r="CH159" s="55"/>
      <c r="CI159" s="55"/>
      <c r="CJ159" s="55"/>
      <c r="CK159" s="55"/>
      <c r="CL159" s="55"/>
      <c r="CM159" s="55"/>
      <c r="CN159" s="55"/>
      <c r="CO159" s="55"/>
      <c r="CP159" s="55"/>
      <c r="CQ159" s="55"/>
    </row>
    <row r="160" spans="1:95" s="105" customFormat="1" ht="69" customHeight="1">
      <c r="A160" s="104">
        <v>1</v>
      </c>
      <c r="B160" s="126" t="s">
        <v>482</v>
      </c>
      <c r="C160" s="101">
        <f t="shared" ref="C160:C176" si="140">D160+E160</f>
        <v>2.9699999999999998</v>
      </c>
      <c r="D160" s="101">
        <v>0.49</v>
      </c>
      <c r="E160" s="101">
        <f t="shared" ref="E160:E176" si="141">F160+U160+BG160</f>
        <v>2.4799999999999995</v>
      </c>
      <c r="F160" s="101">
        <f t="shared" ref="F160:F176" si="142">G160+K160+L160+M160+R160+S160+T160</f>
        <v>2.4699999999999998</v>
      </c>
      <c r="G160" s="101">
        <f t="shared" si="71"/>
        <v>0</v>
      </c>
      <c r="H160" s="101"/>
      <c r="I160" s="101"/>
      <c r="J160" s="101"/>
      <c r="K160" s="101">
        <v>1.97</v>
      </c>
      <c r="L160" s="101">
        <v>0.5</v>
      </c>
      <c r="M160" s="101">
        <f t="shared" si="72"/>
        <v>0</v>
      </c>
      <c r="N160" s="101"/>
      <c r="O160" s="101"/>
      <c r="P160" s="101"/>
      <c r="Q160" s="101"/>
      <c r="R160" s="101"/>
      <c r="S160" s="101"/>
      <c r="T160" s="101"/>
      <c r="U160" s="101">
        <f t="shared" si="74"/>
        <v>0</v>
      </c>
      <c r="V160" s="101"/>
      <c r="W160" s="101"/>
      <c r="X160" s="101"/>
      <c r="Y160" s="101"/>
      <c r="Z160" s="101"/>
      <c r="AA160" s="101"/>
      <c r="AB160" s="101"/>
      <c r="AC160" s="101"/>
      <c r="AD160" s="101">
        <f t="shared" ref="AD160:AD176" si="143">SUM(AE160:AT160)</f>
        <v>0</v>
      </c>
      <c r="AE160" s="101"/>
      <c r="AF160" s="101"/>
      <c r="AG160" s="101"/>
      <c r="AH160" s="101"/>
      <c r="AI160" s="101"/>
      <c r="AJ160" s="101"/>
      <c r="AK160" s="101"/>
      <c r="AL160" s="101"/>
      <c r="AM160" s="101"/>
      <c r="AN160" s="101"/>
      <c r="AO160" s="101"/>
      <c r="AP160" s="101"/>
      <c r="AQ160" s="101"/>
      <c r="AR160" s="101"/>
      <c r="AS160" s="101">
        <v>0</v>
      </c>
      <c r="AT160" s="101"/>
      <c r="AU160" s="101"/>
      <c r="AV160" s="101"/>
      <c r="AW160" s="101"/>
      <c r="AX160" s="101"/>
      <c r="AY160" s="101"/>
      <c r="AZ160" s="101"/>
      <c r="BA160" s="101"/>
      <c r="BB160" s="101"/>
      <c r="BC160" s="101"/>
      <c r="BD160" s="101"/>
      <c r="BE160" s="101"/>
      <c r="BF160" s="101"/>
      <c r="BG160" s="101">
        <f t="shared" si="76"/>
        <v>0.01</v>
      </c>
      <c r="BH160" s="101"/>
      <c r="BI160" s="101">
        <v>0.01</v>
      </c>
      <c r="BJ160" s="101"/>
      <c r="BK160" s="104" t="s">
        <v>130</v>
      </c>
      <c r="BL160" s="103" t="s">
        <v>399</v>
      </c>
      <c r="BM160" s="104" t="s">
        <v>215</v>
      </c>
      <c r="BN160" s="104" t="s">
        <v>481</v>
      </c>
      <c r="BO160" s="134" t="s">
        <v>369</v>
      </c>
      <c r="BP160" s="103" t="s">
        <v>363</v>
      </c>
      <c r="BQ160" s="102" t="s">
        <v>558</v>
      </c>
      <c r="BR160" s="138"/>
      <c r="BS160" s="138"/>
      <c r="BT160" s="138"/>
      <c r="CA160" s="105" t="s">
        <v>456</v>
      </c>
    </row>
    <row r="161" spans="1:85" s="81" customFormat="1" ht="75">
      <c r="A161" s="775">
        <v>2</v>
      </c>
      <c r="B161" s="776" t="s">
        <v>483</v>
      </c>
      <c r="C161" s="58">
        <f t="shared" si="140"/>
        <v>10.4</v>
      </c>
      <c r="D161" s="58">
        <v>10</v>
      </c>
      <c r="E161" s="1">
        <f t="shared" si="141"/>
        <v>0.4</v>
      </c>
      <c r="F161" s="1">
        <f t="shared" si="142"/>
        <v>0.4</v>
      </c>
      <c r="G161" s="58">
        <f t="shared" si="71"/>
        <v>0</v>
      </c>
      <c r="H161" s="58"/>
      <c r="I161" s="58"/>
      <c r="J161" s="58"/>
      <c r="K161" s="58">
        <v>0.4</v>
      </c>
      <c r="L161" s="58"/>
      <c r="M161" s="58">
        <f t="shared" si="72"/>
        <v>0</v>
      </c>
      <c r="N161" s="58"/>
      <c r="O161" s="58"/>
      <c r="P161" s="58"/>
      <c r="Q161" s="58"/>
      <c r="R161" s="58"/>
      <c r="S161" s="58"/>
      <c r="T161" s="58"/>
      <c r="U161" s="58">
        <f t="shared" si="74"/>
        <v>0</v>
      </c>
      <c r="V161" s="58"/>
      <c r="W161" s="58"/>
      <c r="X161" s="58"/>
      <c r="Y161" s="58"/>
      <c r="Z161" s="58"/>
      <c r="AA161" s="58"/>
      <c r="AB161" s="58"/>
      <c r="AC161" s="58"/>
      <c r="AD161" s="58">
        <f t="shared" si="143"/>
        <v>0</v>
      </c>
      <c r="AE161" s="58"/>
      <c r="AF161" s="58"/>
      <c r="AG161" s="58"/>
      <c r="AH161" s="58"/>
      <c r="AI161" s="58"/>
      <c r="AJ161" s="58"/>
      <c r="AK161" s="58"/>
      <c r="AL161" s="58"/>
      <c r="AM161" s="58"/>
      <c r="AN161" s="58"/>
      <c r="AO161" s="58"/>
      <c r="AP161" s="58"/>
      <c r="AQ161" s="58"/>
      <c r="AR161" s="58"/>
      <c r="AS161" s="58">
        <v>0</v>
      </c>
      <c r="AT161" s="58"/>
      <c r="AU161" s="58"/>
      <c r="AV161" s="58"/>
      <c r="AW161" s="58"/>
      <c r="AX161" s="58"/>
      <c r="AY161" s="58"/>
      <c r="AZ161" s="58"/>
      <c r="BA161" s="58"/>
      <c r="BB161" s="58"/>
      <c r="BC161" s="58"/>
      <c r="BD161" s="58"/>
      <c r="BE161" s="58"/>
      <c r="BF161" s="58"/>
      <c r="BG161" s="1">
        <f t="shared" si="76"/>
        <v>0</v>
      </c>
      <c r="BH161" s="58"/>
      <c r="BI161" s="58"/>
      <c r="BJ161" s="58"/>
      <c r="BK161" s="61" t="s">
        <v>130</v>
      </c>
      <c r="BL161" s="70" t="s">
        <v>399</v>
      </c>
      <c r="BM161" s="61" t="s">
        <v>215</v>
      </c>
      <c r="BN161" s="61" t="s">
        <v>481</v>
      </c>
      <c r="BO161" s="90"/>
      <c r="BP161" s="79" t="s">
        <v>363</v>
      </c>
      <c r="BQ161" s="63" t="s">
        <v>557</v>
      </c>
      <c r="BR161" s="136"/>
      <c r="BS161" s="136"/>
      <c r="BT161" s="136"/>
      <c r="CA161" s="105" t="s">
        <v>456</v>
      </c>
    </row>
    <row r="162" spans="1:85" s="81" customFormat="1" ht="75">
      <c r="A162" s="775"/>
      <c r="B162" s="776"/>
      <c r="C162" s="62">
        <f t="shared" si="140"/>
        <v>20.399999999999999</v>
      </c>
      <c r="D162" s="58">
        <v>20</v>
      </c>
      <c r="E162" s="1">
        <f t="shared" si="141"/>
        <v>0.4</v>
      </c>
      <c r="F162" s="1">
        <f t="shared" si="142"/>
        <v>0.4</v>
      </c>
      <c r="G162" s="58">
        <f t="shared" si="71"/>
        <v>0</v>
      </c>
      <c r="H162" s="58"/>
      <c r="I162" s="58"/>
      <c r="J162" s="58"/>
      <c r="K162" s="58">
        <v>0.4</v>
      </c>
      <c r="L162" s="58"/>
      <c r="M162" s="58">
        <f t="shared" si="72"/>
        <v>0</v>
      </c>
      <c r="N162" s="58"/>
      <c r="O162" s="58"/>
      <c r="P162" s="58"/>
      <c r="Q162" s="58"/>
      <c r="R162" s="58"/>
      <c r="S162" s="58"/>
      <c r="T162" s="58"/>
      <c r="U162" s="58">
        <f t="shared" si="74"/>
        <v>0</v>
      </c>
      <c r="V162" s="58"/>
      <c r="W162" s="58"/>
      <c r="X162" s="58"/>
      <c r="Y162" s="58"/>
      <c r="Z162" s="58"/>
      <c r="AA162" s="58"/>
      <c r="AB162" s="58"/>
      <c r="AC162" s="58"/>
      <c r="AD162" s="58">
        <f t="shared" si="143"/>
        <v>0</v>
      </c>
      <c r="AE162" s="58"/>
      <c r="AF162" s="58"/>
      <c r="AG162" s="58"/>
      <c r="AH162" s="58"/>
      <c r="AI162" s="58"/>
      <c r="AJ162" s="58"/>
      <c r="AK162" s="58"/>
      <c r="AL162" s="58"/>
      <c r="AM162" s="58"/>
      <c r="AN162" s="58"/>
      <c r="AO162" s="58"/>
      <c r="AP162" s="58"/>
      <c r="AQ162" s="58"/>
      <c r="AR162" s="58"/>
      <c r="AS162" s="58">
        <v>0</v>
      </c>
      <c r="AT162" s="58"/>
      <c r="AU162" s="58"/>
      <c r="AV162" s="58"/>
      <c r="AW162" s="58"/>
      <c r="AX162" s="58"/>
      <c r="AY162" s="58"/>
      <c r="AZ162" s="58"/>
      <c r="BA162" s="58"/>
      <c r="BB162" s="58"/>
      <c r="BC162" s="58"/>
      <c r="BD162" s="58"/>
      <c r="BE162" s="58"/>
      <c r="BF162" s="58"/>
      <c r="BG162" s="1">
        <f t="shared" si="76"/>
        <v>0</v>
      </c>
      <c r="BH162" s="58"/>
      <c r="BI162" s="58"/>
      <c r="BJ162" s="58"/>
      <c r="BK162" s="61" t="s">
        <v>130</v>
      </c>
      <c r="BL162" s="79" t="s">
        <v>131</v>
      </c>
      <c r="BM162" s="61" t="s">
        <v>216</v>
      </c>
      <c r="BN162" s="61" t="s">
        <v>481</v>
      </c>
      <c r="BO162" s="90"/>
      <c r="BP162" s="79" t="s">
        <v>363</v>
      </c>
      <c r="BQ162" s="63" t="s">
        <v>557</v>
      </c>
      <c r="BR162" s="136"/>
      <c r="BS162" s="136"/>
      <c r="BT162" s="136"/>
      <c r="CA162" s="105" t="s">
        <v>456</v>
      </c>
    </row>
    <row r="163" spans="1:85" s="81" customFormat="1" ht="45" customHeight="1">
      <c r="A163" s="775">
        <v>3</v>
      </c>
      <c r="B163" s="776" t="s">
        <v>217</v>
      </c>
      <c r="C163" s="58">
        <f t="shared" si="140"/>
        <v>1.5</v>
      </c>
      <c r="D163" s="58">
        <v>0.75</v>
      </c>
      <c r="E163" s="1">
        <f t="shared" si="141"/>
        <v>0.75</v>
      </c>
      <c r="F163" s="1">
        <f t="shared" si="142"/>
        <v>0.5</v>
      </c>
      <c r="G163" s="58">
        <f t="shared" si="71"/>
        <v>0</v>
      </c>
      <c r="H163" s="58"/>
      <c r="I163" s="58"/>
      <c r="J163" s="58"/>
      <c r="K163" s="58">
        <v>0.2</v>
      </c>
      <c r="L163" s="58">
        <v>0.3</v>
      </c>
      <c r="M163" s="58">
        <f t="shared" si="72"/>
        <v>0</v>
      </c>
      <c r="N163" s="58"/>
      <c r="O163" s="58"/>
      <c r="P163" s="58"/>
      <c r="Q163" s="58"/>
      <c r="R163" s="58"/>
      <c r="S163" s="58"/>
      <c r="T163" s="58"/>
      <c r="U163" s="58">
        <f t="shared" si="74"/>
        <v>0</v>
      </c>
      <c r="V163" s="58"/>
      <c r="W163" s="58"/>
      <c r="X163" s="58"/>
      <c r="Y163" s="58"/>
      <c r="Z163" s="58"/>
      <c r="AA163" s="58"/>
      <c r="AB163" s="58"/>
      <c r="AC163" s="58"/>
      <c r="AD163" s="58">
        <f t="shared" si="143"/>
        <v>0</v>
      </c>
      <c r="AE163" s="58"/>
      <c r="AF163" s="58"/>
      <c r="AG163" s="58"/>
      <c r="AH163" s="58"/>
      <c r="AI163" s="58"/>
      <c r="AJ163" s="58"/>
      <c r="AK163" s="58"/>
      <c r="AL163" s="58"/>
      <c r="AM163" s="58"/>
      <c r="AN163" s="58"/>
      <c r="AO163" s="58"/>
      <c r="AP163" s="58"/>
      <c r="AQ163" s="58"/>
      <c r="AR163" s="58"/>
      <c r="AS163" s="58">
        <v>0</v>
      </c>
      <c r="AT163" s="58"/>
      <c r="AU163" s="58"/>
      <c r="AV163" s="58"/>
      <c r="AW163" s="58"/>
      <c r="AX163" s="58"/>
      <c r="AY163" s="58"/>
      <c r="AZ163" s="58"/>
      <c r="BA163" s="58"/>
      <c r="BB163" s="58"/>
      <c r="BC163" s="58"/>
      <c r="BD163" s="58"/>
      <c r="BE163" s="58"/>
      <c r="BF163" s="58"/>
      <c r="BG163" s="1">
        <f t="shared" si="76"/>
        <v>0.25</v>
      </c>
      <c r="BH163" s="58"/>
      <c r="BI163" s="58">
        <v>0.25</v>
      </c>
      <c r="BJ163" s="58"/>
      <c r="BK163" s="61" t="s">
        <v>130</v>
      </c>
      <c r="BL163" s="79" t="s">
        <v>131</v>
      </c>
      <c r="BM163" s="61" t="s">
        <v>216</v>
      </c>
      <c r="BN163" s="61" t="s">
        <v>481</v>
      </c>
      <c r="BO163" s="128" t="s">
        <v>369</v>
      </c>
      <c r="BP163" s="777" t="s">
        <v>363</v>
      </c>
      <c r="BQ163" s="779" t="s">
        <v>558</v>
      </c>
      <c r="BR163" s="208"/>
      <c r="BS163" s="136"/>
      <c r="BT163" s="136"/>
      <c r="CA163" s="105" t="s">
        <v>456</v>
      </c>
    </row>
    <row r="164" spans="1:85" s="81" customFormat="1" ht="48.6" customHeight="1">
      <c r="A164" s="775"/>
      <c r="B164" s="776"/>
      <c r="C164" s="58">
        <f t="shared" si="140"/>
        <v>1.47</v>
      </c>
      <c r="D164" s="58">
        <v>0.26</v>
      </c>
      <c r="E164" s="1">
        <f t="shared" si="141"/>
        <v>1.21</v>
      </c>
      <c r="F164" s="1">
        <f t="shared" si="142"/>
        <v>1.2</v>
      </c>
      <c r="G164" s="58">
        <f t="shared" si="71"/>
        <v>0</v>
      </c>
      <c r="H164" s="58"/>
      <c r="I164" s="58"/>
      <c r="J164" s="58"/>
      <c r="K164" s="58">
        <v>0.9</v>
      </c>
      <c r="L164" s="58">
        <v>0.3</v>
      </c>
      <c r="M164" s="58">
        <f t="shared" si="72"/>
        <v>0</v>
      </c>
      <c r="N164" s="58"/>
      <c r="O164" s="58"/>
      <c r="P164" s="58"/>
      <c r="Q164" s="58"/>
      <c r="R164" s="58"/>
      <c r="S164" s="58"/>
      <c r="T164" s="58"/>
      <c r="U164" s="58">
        <f t="shared" si="74"/>
        <v>0</v>
      </c>
      <c r="V164" s="58"/>
      <c r="W164" s="58"/>
      <c r="X164" s="58"/>
      <c r="Y164" s="58"/>
      <c r="Z164" s="58"/>
      <c r="AA164" s="58"/>
      <c r="AB164" s="58"/>
      <c r="AC164" s="58"/>
      <c r="AD164" s="58">
        <f t="shared" si="143"/>
        <v>0</v>
      </c>
      <c r="AE164" s="58"/>
      <c r="AF164" s="58"/>
      <c r="AG164" s="58"/>
      <c r="AH164" s="58"/>
      <c r="AI164" s="58"/>
      <c r="AJ164" s="58"/>
      <c r="AK164" s="58"/>
      <c r="AL164" s="58"/>
      <c r="AM164" s="58"/>
      <c r="AN164" s="58"/>
      <c r="AO164" s="58"/>
      <c r="AP164" s="58"/>
      <c r="AQ164" s="58"/>
      <c r="AR164" s="58"/>
      <c r="AS164" s="58">
        <v>0</v>
      </c>
      <c r="AT164" s="58"/>
      <c r="AU164" s="58"/>
      <c r="AV164" s="58"/>
      <c r="AW164" s="58"/>
      <c r="AX164" s="58"/>
      <c r="AY164" s="58"/>
      <c r="AZ164" s="58"/>
      <c r="BA164" s="58"/>
      <c r="BB164" s="58"/>
      <c r="BC164" s="58"/>
      <c r="BD164" s="58"/>
      <c r="BE164" s="58"/>
      <c r="BF164" s="58"/>
      <c r="BG164" s="1">
        <f t="shared" si="76"/>
        <v>0.01</v>
      </c>
      <c r="BH164" s="58"/>
      <c r="BI164" s="58">
        <v>0.01</v>
      </c>
      <c r="BJ164" s="58"/>
      <c r="BK164" s="61" t="s">
        <v>130</v>
      </c>
      <c r="BL164" s="70" t="s">
        <v>399</v>
      </c>
      <c r="BM164" s="61" t="s">
        <v>215</v>
      </c>
      <c r="BN164" s="61" t="s">
        <v>481</v>
      </c>
      <c r="BO164" s="128" t="s">
        <v>370</v>
      </c>
      <c r="BP164" s="778"/>
      <c r="BQ164" s="780"/>
      <c r="BR164" s="136"/>
      <c r="BS164" s="136"/>
      <c r="BT164" s="136"/>
      <c r="CA164" s="105" t="s">
        <v>456</v>
      </c>
    </row>
    <row r="165" spans="1:85" s="81" customFormat="1" ht="168.75">
      <c r="A165" s="61">
        <v>4</v>
      </c>
      <c r="B165" s="68" t="s">
        <v>218</v>
      </c>
      <c r="C165" s="58">
        <f t="shared" si="140"/>
        <v>2.73</v>
      </c>
      <c r="D165" s="58">
        <v>1</v>
      </c>
      <c r="E165" s="1">
        <f t="shared" si="141"/>
        <v>1.73</v>
      </c>
      <c r="F165" s="1">
        <f t="shared" si="142"/>
        <v>1.73</v>
      </c>
      <c r="G165" s="58">
        <f t="shared" si="71"/>
        <v>0</v>
      </c>
      <c r="H165" s="58"/>
      <c r="I165" s="58"/>
      <c r="J165" s="58"/>
      <c r="K165" s="58">
        <v>1.73</v>
      </c>
      <c r="L165" s="58"/>
      <c r="M165" s="58">
        <f t="shared" si="72"/>
        <v>0</v>
      </c>
      <c r="N165" s="58"/>
      <c r="O165" s="58"/>
      <c r="P165" s="58"/>
      <c r="Q165" s="58"/>
      <c r="R165" s="58"/>
      <c r="S165" s="58"/>
      <c r="T165" s="58"/>
      <c r="U165" s="58">
        <f t="shared" si="74"/>
        <v>0</v>
      </c>
      <c r="V165" s="58"/>
      <c r="W165" s="58"/>
      <c r="X165" s="58"/>
      <c r="Y165" s="58"/>
      <c r="Z165" s="58"/>
      <c r="AA165" s="58"/>
      <c r="AB165" s="58"/>
      <c r="AC165" s="58"/>
      <c r="AD165" s="58">
        <f t="shared" si="143"/>
        <v>0</v>
      </c>
      <c r="AE165" s="58"/>
      <c r="AF165" s="58"/>
      <c r="AG165" s="58"/>
      <c r="AH165" s="58"/>
      <c r="AI165" s="58"/>
      <c r="AJ165" s="58"/>
      <c r="AK165" s="58"/>
      <c r="AL165" s="58"/>
      <c r="AM165" s="58"/>
      <c r="AN165" s="58"/>
      <c r="AO165" s="58"/>
      <c r="AP165" s="58"/>
      <c r="AQ165" s="58"/>
      <c r="AR165" s="58"/>
      <c r="AS165" s="58">
        <v>0</v>
      </c>
      <c r="AT165" s="58"/>
      <c r="AU165" s="58"/>
      <c r="AV165" s="58"/>
      <c r="AW165" s="58"/>
      <c r="AX165" s="58"/>
      <c r="AY165" s="58"/>
      <c r="AZ165" s="58"/>
      <c r="BA165" s="58"/>
      <c r="BB165" s="58"/>
      <c r="BC165" s="58"/>
      <c r="BD165" s="58"/>
      <c r="BE165" s="58"/>
      <c r="BF165" s="58"/>
      <c r="BG165" s="1">
        <f t="shared" si="76"/>
        <v>0</v>
      </c>
      <c r="BH165" s="58"/>
      <c r="BI165" s="58"/>
      <c r="BJ165" s="58"/>
      <c r="BK165" s="61" t="s">
        <v>130</v>
      </c>
      <c r="BL165" s="79" t="s">
        <v>131</v>
      </c>
      <c r="BM165" s="61" t="s">
        <v>216</v>
      </c>
      <c r="BN165" s="61" t="s">
        <v>481</v>
      </c>
      <c r="BO165" s="128" t="s">
        <v>370</v>
      </c>
      <c r="BP165" s="79" t="s">
        <v>363</v>
      </c>
      <c r="BQ165" s="63" t="s">
        <v>558</v>
      </c>
      <c r="BR165" s="136"/>
      <c r="BS165" s="136"/>
      <c r="BT165" s="136"/>
    </row>
    <row r="166" spans="1:85" s="77" customFormat="1" ht="168.75">
      <c r="A166" s="61">
        <v>5</v>
      </c>
      <c r="B166" s="68" t="s">
        <v>219</v>
      </c>
      <c r="C166" s="62">
        <f t="shared" si="140"/>
        <v>2.5</v>
      </c>
      <c r="D166" s="58">
        <v>2.29</v>
      </c>
      <c r="E166" s="1">
        <f t="shared" si="141"/>
        <v>0.21000000000000002</v>
      </c>
      <c r="F166" s="1">
        <f t="shared" si="142"/>
        <v>0.2</v>
      </c>
      <c r="G166" s="58">
        <f t="shared" si="71"/>
        <v>0</v>
      </c>
      <c r="H166" s="58"/>
      <c r="I166" s="58"/>
      <c r="J166" s="58"/>
      <c r="K166" s="58">
        <v>0.1</v>
      </c>
      <c r="L166" s="58">
        <v>0.1</v>
      </c>
      <c r="M166" s="58">
        <f t="shared" si="72"/>
        <v>0</v>
      </c>
      <c r="N166" s="58"/>
      <c r="O166" s="58"/>
      <c r="P166" s="58"/>
      <c r="Q166" s="58"/>
      <c r="R166" s="58"/>
      <c r="S166" s="58"/>
      <c r="T166" s="58"/>
      <c r="U166" s="58">
        <f t="shared" si="74"/>
        <v>0</v>
      </c>
      <c r="V166" s="58"/>
      <c r="W166" s="58"/>
      <c r="X166" s="58"/>
      <c r="Y166" s="58"/>
      <c r="Z166" s="58"/>
      <c r="AA166" s="58"/>
      <c r="AB166" s="58"/>
      <c r="AC166" s="58"/>
      <c r="AD166" s="58">
        <f t="shared" si="143"/>
        <v>0</v>
      </c>
      <c r="AE166" s="58"/>
      <c r="AF166" s="58"/>
      <c r="AG166" s="58"/>
      <c r="AH166" s="58"/>
      <c r="AI166" s="58"/>
      <c r="AJ166" s="58"/>
      <c r="AK166" s="58"/>
      <c r="AL166" s="58"/>
      <c r="AM166" s="58"/>
      <c r="AN166" s="58"/>
      <c r="AO166" s="58"/>
      <c r="AP166" s="58"/>
      <c r="AQ166" s="58"/>
      <c r="AR166" s="58"/>
      <c r="AS166" s="58">
        <v>0</v>
      </c>
      <c r="AT166" s="58"/>
      <c r="AU166" s="58"/>
      <c r="AV166" s="58"/>
      <c r="AW166" s="58"/>
      <c r="AX166" s="58"/>
      <c r="AY166" s="58"/>
      <c r="AZ166" s="58"/>
      <c r="BA166" s="58"/>
      <c r="BB166" s="58"/>
      <c r="BC166" s="58"/>
      <c r="BD166" s="58"/>
      <c r="BE166" s="58"/>
      <c r="BF166" s="58"/>
      <c r="BG166" s="1">
        <f t="shared" si="76"/>
        <v>0.01</v>
      </c>
      <c r="BH166" s="58"/>
      <c r="BI166" s="58">
        <v>0.01</v>
      </c>
      <c r="BJ166" s="58"/>
      <c r="BK166" s="61" t="s">
        <v>130</v>
      </c>
      <c r="BL166" s="79" t="s">
        <v>131</v>
      </c>
      <c r="BM166" s="61" t="s">
        <v>216</v>
      </c>
      <c r="BN166" s="61" t="s">
        <v>481</v>
      </c>
      <c r="BO166" s="128" t="s">
        <v>370</v>
      </c>
      <c r="BP166" s="79" t="s">
        <v>363</v>
      </c>
      <c r="BQ166" s="63" t="s">
        <v>558</v>
      </c>
      <c r="BR166" s="140"/>
      <c r="BS166" s="140"/>
      <c r="BT166" s="140"/>
    </row>
    <row r="167" spans="1:85" s="105" customFormat="1" ht="75">
      <c r="A167" s="104">
        <v>6</v>
      </c>
      <c r="B167" s="126" t="s">
        <v>484</v>
      </c>
      <c r="C167" s="101">
        <f t="shared" si="140"/>
        <v>5</v>
      </c>
      <c r="D167" s="101">
        <v>4.5</v>
      </c>
      <c r="E167" s="101">
        <f t="shared" si="141"/>
        <v>0.5</v>
      </c>
      <c r="F167" s="101">
        <f t="shared" si="142"/>
        <v>0.5</v>
      </c>
      <c r="G167" s="101">
        <f t="shared" ref="G167:G185" si="144">H167+I167+J167</f>
        <v>0</v>
      </c>
      <c r="H167" s="101"/>
      <c r="I167" s="101"/>
      <c r="J167" s="101"/>
      <c r="K167" s="101">
        <v>0.5</v>
      </c>
      <c r="L167" s="101"/>
      <c r="M167" s="101">
        <f t="shared" ref="M167:M185" si="145">+N167+O167+P167</f>
        <v>0</v>
      </c>
      <c r="N167" s="101"/>
      <c r="O167" s="101"/>
      <c r="P167" s="101"/>
      <c r="Q167" s="101"/>
      <c r="R167" s="101"/>
      <c r="S167" s="101"/>
      <c r="T167" s="101"/>
      <c r="U167" s="101">
        <f t="shared" ref="U167:U185" si="146">V167+W167+X167+Y167+Z167+AA167+AB167+AC167+AD167+AU167+AV167+AW167+AX167+AY167+AZ167+BA167+BB167+BC167+BD167+BE167+BF167</f>
        <v>0</v>
      </c>
      <c r="V167" s="101"/>
      <c r="W167" s="101"/>
      <c r="X167" s="101"/>
      <c r="Y167" s="101"/>
      <c r="Z167" s="101"/>
      <c r="AA167" s="101"/>
      <c r="AB167" s="101"/>
      <c r="AC167" s="101"/>
      <c r="AD167" s="101">
        <f t="shared" si="143"/>
        <v>0</v>
      </c>
      <c r="AE167" s="101"/>
      <c r="AF167" s="101"/>
      <c r="AG167" s="101"/>
      <c r="AH167" s="101"/>
      <c r="AI167" s="101"/>
      <c r="AJ167" s="101"/>
      <c r="AK167" s="101"/>
      <c r="AL167" s="101"/>
      <c r="AM167" s="101"/>
      <c r="AN167" s="101"/>
      <c r="AO167" s="101"/>
      <c r="AP167" s="101"/>
      <c r="AQ167" s="101"/>
      <c r="AR167" s="101"/>
      <c r="AS167" s="101">
        <v>0</v>
      </c>
      <c r="AT167" s="101"/>
      <c r="AU167" s="101"/>
      <c r="AV167" s="101"/>
      <c r="AW167" s="101"/>
      <c r="AX167" s="101"/>
      <c r="AY167" s="101"/>
      <c r="AZ167" s="101"/>
      <c r="BA167" s="101"/>
      <c r="BB167" s="101"/>
      <c r="BC167" s="101"/>
      <c r="BD167" s="101"/>
      <c r="BE167" s="101"/>
      <c r="BF167" s="101"/>
      <c r="BG167" s="101">
        <f t="shared" ref="BG167:BG185" si="147">BH167+BI167+BJ167</f>
        <v>0</v>
      </c>
      <c r="BH167" s="101"/>
      <c r="BI167" s="101"/>
      <c r="BJ167" s="101"/>
      <c r="BK167" s="104" t="s">
        <v>130</v>
      </c>
      <c r="BL167" s="103" t="s">
        <v>131</v>
      </c>
      <c r="BM167" s="104" t="s">
        <v>216</v>
      </c>
      <c r="BN167" s="104" t="s">
        <v>481</v>
      </c>
      <c r="BO167" s="276"/>
      <c r="BP167" s="103" t="s">
        <v>363</v>
      </c>
      <c r="BQ167" s="102" t="s">
        <v>557</v>
      </c>
      <c r="BR167" s="138"/>
      <c r="BS167" s="138"/>
      <c r="BT167" s="138"/>
    </row>
    <row r="168" spans="1:85" s="105" customFormat="1" ht="168.75">
      <c r="A168" s="104">
        <v>7</v>
      </c>
      <c r="B168" s="145" t="s">
        <v>487</v>
      </c>
      <c r="C168" s="101">
        <f t="shared" si="140"/>
        <v>11.3</v>
      </c>
      <c r="D168" s="101">
        <v>11</v>
      </c>
      <c r="E168" s="101">
        <f t="shared" si="141"/>
        <v>0.3</v>
      </c>
      <c r="F168" s="101">
        <f t="shared" si="142"/>
        <v>0.3</v>
      </c>
      <c r="G168" s="101">
        <f t="shared" si="144"/>
        <v>0</v>
      </c>
      <c r="H168" s="101"/>
      <c r="I168" s="101"/>
      <c r="J168" s="101"/>
      <c r="K168" s="101">
        <v>0.3</v>
      </c>
      <c r="L168" s="101"/>
      <c r="M168" s="101">
        <f t="shared" si="145"/>
        <v>0</v>
      </c>
      <c r="N168" s="101"/>
      <c r="O168" s="101"/>
      <c r="P168" s="101"/>
      <c r="Q168" s="101"/>
      <c r="R168" s="101"/>
      <c r="S168" s="101"/>
      <c r="T168" s="101"/>
      <c r="U168" s="101">
        <f t="shared" si="146"/>
        <v>0</v>
      </c>
      <c r="V168" s="101"/>
      <c r="W168" s="101"/>
      <c r="X168" s="101"/>
      <c r="Y168" s="101"/>
      <c r="Z168" s="101"/>
      <c r="AA168" s="101"/>
      <c r="AB168" s="101"/>
      <c r="AC168" s="101"/>
      <c r="AD168" s="101">
        <f t="shared" si="143"/>
        <v>0</v>
      </c>
      <c r="AE168" s="101"/>
      <c r="AF168" s="101"/>
      <c r="AG168" s="101"/>
      <c r="AH168" s="101"/>
      <c r="AI168" s="101"/>
      <c r="AJ168" s="101"/>
      <c r="AK168" s="101"/>
      <c r="AL168" s="101"/>
      <c r="AM168" s="101"/>
      <c r="AN168" s="101"/>
      <c r="AO168" s="101"/>
      <c r="AP168" s="101"/>
      <c r="AQ168" s="101"/>
      <c r="AR168" s="101"/>
      <c r="AS168" s="101">
        <v>0</v>
      </c>
      <c r="AT168" s="101"/>
      <c r="AU168" s="101"/>
      <c r="AV168" s="101"/>
      <c r="AW168" s="101"/>
      <c r="AX168" s="101"/>
      <c r="AY168" s="101"/>
      <c r="AZ168" s="101"/>
      <c r="BA168" s="101"/>
      <c r="BB168" s="101"/>
      <c r="BC168" s="101"/>
      <c r="BD168" s="101"/>
      <c r="BE168" s="101"/>
      <c r="BF168" s="101"/>
      <c r="BG168" s="101">
        <f t="shared" si="147"/>
        <v>0</v>
      </c>
      <c r="BH168" s="101"/>
      <c r="BI168" s="101"/>
      <c r="BJ168" s="101"/>
      <c r="BK168" s="104" t="s">
        <v>130</v>
      </c>
      <c r="BL168" s="103" t="s">
        <v>131</v>
      </c>
      <c r="BM168" s="104" t="s">
        <v>216</v>
      </c>
      <c r="BN168" s="104" t="s">
        <v>481</v>
      </c>
      <c r="BO168" s="134" t="s">
        <v>369</v>
      </c>
      <c r="BP168" s="103" t="s">
        <v>363</v>
      </c>
      <c r="BQ168" s="102" t="s">
        <v>558</v>
      </c>
      <c r="BR168" s="138"/>
      <c r="BS168" s="138"/>
      <c r="BT168" s="138"/>
      <c r="CA168" s="105" t="s">
        <v>619</v>
      </c>
    </row>
    <row r="169" spans="1:85" s="105" customFormat="1" ht="168.75">
      <c r="A169" s="104">
        <v>8</v>
      </c>
      <c r="B169" s="145" t="s">
        <v>375</v>
      </c>
      <c r="C169" s="101">
        <f t="shared" si="140"/>
        <v>3.5</v>
      </c>
      <c r="D169" s="101">
        <v>3.5</v>
      </c>
      <c r="E169" s="101">
        <f t="shared" si="141"/>
        <v>0</v>
      </c>
      <c r="F169" s="101">
        <f t="shared" si="142"/>
        <v>0</v>
      </c>
      <c r="G169" s="101">
        <f t="shared" si="144"/>
        <v>0</v>
      </c>
      <c r="H169" s="101"/>
      <c r="I169" s="101"/>
      <c r="J169" s="101"/>
      <c r="K169" s="101"/>
      <c r="L169" s="101"/>
      <c r="M169" s="101">
        <f t="shared" si="145"/>
        <v>0</v>
      </c>
      <c r="N169" s="101"/>
      <c r="O169" s="101"/>
      <c r="P169" s="101"/>
      <c r="Q169" s="101"/>
      <c r="R169" s="101"/>
      <c r="S169" s="101"/>
      <c r="T169" s="101"/>
      <c r="U169" s="101">
        <f t="shared" si="146"/>
        <v>0</v>
      </c>
      <c r="V169" s="101"/>
      <c r="W169" s="101"/>
      <c r="X169" s="101"/>
      <c r="Y169" s="101"/>
      <c r="Z169" s="101"/>
      <c r="AA169" s="101"/>
      <c r="AB169" s="101"/>
      <c r="AC169" s="101"/>
      <c r="AD169" s="101">
        <f t="shared" si="143"/>
        <v>0</v>
      </c>
      <c r="AE169" s="101"/>
      <c r="AF169" s="101"/>
      <c r="AG169" s="101"/>
      <c r="AH169" s="101"/>
      <c r="AI169" s="101"/>
      <c r="AJ169" s="101"/>
      <c r="AK169" s="101"/>
      <c r="AL169" s="101"/>
      <c r="AM169" s="101"/>
      <c r="AN169" s="101"/>
      <c r="AO169" s="101"/>
      <c r="AP169" s="101"/>
      <c r="AQ169" s="101"/>
      <c r="AR169" s="101"/>
      <c r="AS169" s="101">
        <v>0</v>
      </c>
      <c r="AT169" s="101"/>
      <c r="AU169" s="101"/>
      <c r="AV169" s="101"/>
      <c r="AW169" s="101"/>
      <c r="AX169" s="101"/>
      <c r="AY169" s="101"/>
      <c r="AZ169" s="101"/>
      <c r="BA169" s="101"/>
      <c r="BB169" s="101"/>
      <c r="BC169" s="101"/>
      <c r="BD169" s="101"/>
      <c r="BE169" s="101"/>
      <c r="BF169" s="101"/>
      <c r="BG169" s="101">
        <f t="shared" si="147"/>
        <v>0</v>
      </c>
      <c r="BH169" s="101"/>
      <c r="BI169" s="101"/>
      <c r="BJ169" s="101"/>
      <c r="BK169" s="104" t="s">
        <v>130</v>
      </c>
      <c r="BL169" s="103" t="s">
        <v>131</v>
      </c>
      <c r="BM169" s="104"/>
      <c r="BN169" s="104" t="s">
        <v>481</v>
      </c>
      <c r="BO169" s="134" t="s">
        <v>369</v>
      </c>
      <c r="BP169" s="103" t="s">
        <v>363</v>
      </c>
      <c r="BQ169" s="102" t="s">
        <v>558</v>
      </c>
      <c r="BR169" s="138"/>
      <c r="BS169" s="138"/>
      <c r="BT169" s="138"/>
      <c r="CA169" s="105" t="s">
        <v>619</v>
      </c>
    </row>
    <row r="170" spans="1:85" s="81" customFormat="1" ht="107.45" customHeight="1">
      <c r="A170" s="61">
        <v>9</v>
      </c>
      <c r="B170" s="149" t="s">
        <v>620</v>
      </c>
      <c r="C170" s="58">
        <f t="shared" si="140"/>
        <v>1.7</v>
      </c>
      <c r="D170" s="58">
        <v>1</v>
      </c>
      <c r="E170" s="1">
        <f t="shared" si="141"/>
        <v>0.7</v>
      </c>
      <c r="F170" s="1">
        <f t="shared" si="142"/>
        <v>0.7</v>
      </c>
      <c r="G170" s="58">
        <f t="shared" si="144"/>
        <v>0</v>
      </c>
      <c r="H170" s="58"/>
      <c r="I170" s="58"/>
      <c r="J170" s="58"/>
      <c r="K170" s="58">
        <v>0.3</v>
      </c>
      <c r="L170" s="58">
        <v>0.4</v>
      </c>
      <c r="M170" s="58">
        <f t="shared" si="145"/>
        <v>0</v>
      </c>
      <c r="N170" s="58"/>
      <c r="O170" s="58"/>
      <c r="P170" s="58"/>
      <c r="Q170" s="58"/>
      <c r="R170" s="58"/>
      <c r="S170" s="58"/>
      <c r="T170" s="58"/>
      <c r="U170" s="58">
        <f t="shared" si="146"/>
        <v>0</v>
      </c>
      <c r="V170" s="58"/>
      <c r="W170" s="58"/>
      <c r="X170" s="58"/>
      <c r="Y170" s="58"/>
      <c r="Z170" s="58"/>
      <c r="AA170" s="58"/>
      <c r="AB170" s="58"/>
      <c r="AC170" s="58"/>
      <c r="AD170" s="58">
        <f t="shared" si="143"/>
        <v>0</v>
      </c>
      <c r="AE170" s="58"/>
      <c r="AF170" s="58"/>
      <c r="AG170" s="58"/>
      <c r="AH170" s="58"/>
      <c r="AI170" s="58"/>
      <c r="AJ170" s="58"/>
      <c r="AK170" s="58"/>
      <c r="AL170" s="58"/>
      <c r="AM170" s="58"/>
      <c r="AN170" s="58"/>
      <c r="AO170" s="58"/>
      <c r="AP170" s="58"/>
      <c r="AQ170" s="58"/>
      <c r="AR170" s="58"/>
      <c r="AS170" s="58">
        <v>0</v>
      </c>
      <c r="AT170" s="58"/>
      <c r="AU170" s="58"/>
      <c r="AV170" s="58"/>
      <c r="AW170" s="58"/>
      <c r="AX170" s="58"/>
      <c r="AY170" s="58"/>
      <c r="AZ170" s="58"/>
      <c r="BA170" s="58"/>
      <c r="BB170" s="58"/>
      <c r="BC170" s="58"/>
      <c r="BD170" s="58"/>
      <c r="BE170" s="58"/>
      <c r="BF170" s="58"/>
      <c r="BG170" s="1">
        <f t="shared" si="147"/>
        <v>0</v>
      </c>
      <c r="BH170" s="58"/>
      <c r="BI170" s="58"/>
      <c r="BJ170" s="58"/>
      <c r="BK170" s="61" t="s">
        <v>130</v>
      </c>
      <c r="BL170" s="79" t="s">
        <v>131</v>
      </c>
      <c r="BM170" s="61"/>
      <c r="BN170" s="61" t="s">
        <v>481</v>
      </c>
      <c r="BO170" s="128" t="s">
        <v>369</v>
      </c>
      <c r="BP170" s="79" t="s">
        <v>363</v>
      </c>
      <c r="BQ170" s="63" t="s">
        <v>558</v>
      </c>
      <c r="BR170" s="136" t="s">
        <v>596</v>
      </c>
      <c r="BS170" s="136"/>
      <c r="BT170" s="136"/>
      <c r="CG170" s="81" t="s">
        <v>597</v>
      </c>
    </row>
    <row r="171" spans="1:85" s="81" customFormat="1" ht="168.75">
      <c r="A171" s="61">
        <v>10</v>
      </c>
      <c r="B171" s="149" t="s">
        <v>377</v>
      </c>
      <c r="C171" s="58">
        <f t="shared" si="140"/>
        <v>0.7</v>
      </c>
      <c r="D171" s="58">
        <v>0.5</v>
      </c>
      <c r="E171" s="1">
        <f t="shared" si="141"/>
        <v>0.2</v>
      </c>
      <c r="F171" s="1">
        <f t="shared" si="142"/>
        <v>0.2</v>
      </c>
      <c r="G171" s="58">
        <f t="shared" si="144"/>
        <v>0</v>
      </c>
      <c r="H171" s="58"/>
      <c r="I171" s="58"/>
      <c r="J171" s="58"/>
      <c r="K171" s="58">
        <v>0.2</v>
      </c>
      <c r="L171" s="58"/>
      <c r="M171" s="58">
        <f t="shared" si="145"/>
        <v>0</v>
      </c>
      <c r="N171" s="58"/>
      <c r="O171" s="58"/>
      <c r="P171" s="58"/>
      <c r="Q171" s="58"/>
      <c r="R171" s="58"/>
      <c r="S171" s="58"/>
      <c r="T171" s="58"/>
      <c r="U171" s="58">
        <f t="shared" si="146"/>
        <v>0</v>
      </c>
      <c r="V171" s="58"/>
      <c r="W171" s="58"/>
      <c r="X171" s="58"/>
      <c r="Y171" s="58"/>
      <c r="Z171" s="58"/>
      <c r="AA171" s="58"/>
      <c r="AB171" s="58"/>
      <c r="AC171" s="58"/>
      <c r="AD171" s="58">
        <f t="shared" si="143"/>
        <v>0</v>
      </c>
      <c r="AE171" s="58"/>
      <c r="AF171" s="58"/>
      <c r="AG171" s="58"/>
      <c r="AH171" s="58"/>
      <c r="AI171" s="58"/>
      <c r="AJ171" s="58"/>
      <c r="AK171" s="58"/>
      <c r="AL171" s="58"/>
      <c r="AM171" s="58"/>
      <c r="AN171" s="58"/>
      <c r="AO171" s="58"/>
      <c r="AP171" s="58"/>
      <c r="AQ171" s="58"/>
      <c r="AR171" s="58"/>
      <c r="AS171" s="58">
        <v>0</v>
      </c>
      <c r="AT171" s="58"/>
      <c r="AU171" s="58"/>
      <c r="AV171" s="58"/>
      <c r="AW171" s="58"/>
      <c r="AX171" s="58"/>
      <c r="AY171" s="58"/>
      <c r="AZ171" s="58"/>
      <c r="BA171" s="58"/>
      <c r="BB171" s="58"/>
      <c r="BC171" s="58"/>
      <c r="BD171" s="58"/>
      <c r="BE171" s="58"/>
      <c r="BF171" s="58"/>
      <c r="BG171" s="1">
        <f t="shared" si="147"/>
        <v>0</v>
      </c>
      <c r="BH171" s="58"/>
      <c r="BI171" s="58"/>
      <c r="BJ171" s="58"/>
      <c r="BK171" s="61" t="s">
        <v>130</v>
      </c>
      <c r="BL171" s="79" t="s">
        <v>131</v>
      </c>
      <c r="BM171" s="61"/>
      <c r="BN171" s="61" t="s">
        <v>481</v>
      </c>
      <c r="BO171" s="128" t="s">
        <v>369</v>
      </c>
      <c r="BP171" s="79" t="s">
        <v>363</v>
      </c>
      <c r="BQ171" s="63" t="s">
        <v>558</v>
      </c>
      <c r="BR171" s="136"/>
      <c r="BS171" s="136"/>
      <c r="BT171" s="136"/>
    </row>
    <row r="172" spans="1:85" s="81" customFormat="1" ht="168.75">
      <c r="A172" s="61">
        <v>11</v>
      </c>
      <c r="B172" s="149" t="s">
        <v>485</v>
      </c>
      <c r="C172" s="58">
        <f t="shared" si="140"/>
        <v>3.1</v>
      </c>
      <c r="D172" s="58"/>
      <c r="E172" s="1">
        <f t="shared" si="141"/>
        <v>3.1</v>
      </c>
      <c r="F172" s="1">
        <f t="shared" si="142"/>
        <v>3.1</v>
      </c>
      <c r="G172" s="58">
        <f t="shared" si="144"/>
        <v>0</v>
      </c>
      <c r="H172" s="58"/>
      <c r="I172" s="58"/>
      <c r="J172" s="58"/>
      <c r="K172" s="58">
        <v>2.7</v>
      </c>
      <c r="L172" s="58">
        <v>0.4</v>
      </c>
      <c r="M172" s="58">
        <f t="shared" si="145"/>
        <v>0</v>
      </c>
      <c r="N172" s="58"/>
      <c r="O172" s="58"/>
      <c r="P172" s="58"/>
      <c r="Q172" s="58"/>
      <c r="R172" s="58"/>
      <c r="S172" s="58"/>
      <c r="T172" s="58"/>
      <c r="U172" s="58">
        <f t="shared" si="146"/>
        <v>0</v>
      </c>
      <c r="V172" s="58"/>
      <c r="W172" s="58"/>
      <c r="X172" s="58"/>
      <c r="Y172" s="58"/>
      <c r="Z172" s="58"/>
      <c r="AA172" s="58"/>
      <c r="AB172" s="58"/>
      <c r="AC172" s="58"/>
      <c r="AD172" s="58">
        <f t="shared" si="143"/>
        <v>0</v>
      </c>
      <c r="AE172" s="58"/>
      <c r="AF172" s="58"/>
      <c r="AG172" s="58"/>
      <c r="AH172" s="58"/>
      <c r="AI172" s="58"/>
      <c r="AJ172" s="58"/>
      <c r="AK172" s="58"/>
      <c r="AL172" s="58"/>
      <c r="AM172" s="58"/>
      <c r="AN172" s="58"/>
      <c r="AO172" s="58"/>
      <c r="AP172" s="58"/>
      <c r="AQ172" s="58"/>
      <c r="AR172" s="58"/>
      <c r="AS172" s="58">
        <v>0</v>
      </c>
      <c r="AT172" s="58"/>
      <c r="AU172" s="58"/>
      <c r="AV172" s="58"/>
      <c r="AW172" s="58"/>
      <c r="AX172" s="58"/>
      <c r="AY172" s="58"/>
      <c r="AZ172" s="58"/>
      <c r="BA172" s="58"/>
      <c r="BB172" s="58"/>
      <c r="BC172" s="58"/>
      <c r="BD172" s="58"/>
      <c r="BE172" s="58"/>
      <c r="BF172" s="58"/>
      <c r="BG172" s="1">
        <f t="shared" si="147"/>
        <v>0</v>
      </c>
      <c r="BH172" s="58"/>
      <c r="BI172" s="58"/>
      <c r="BJ172" s="58"/>
      <c r="BK172" s="61" t="s">
        <v>130</v>
      </c>
      <c r="BL172" s="79" t="s">
        <v>396</v>
      </c>
      <c r="BM172" s="61" t="s">
        <v>220</v>
      </c>
      <c r="BN172" s="61" t="s">
        <v>91</v>
      </c>
      <c r="BO172" s="128" t="s">
        <v>369</v>
      </c>
      <c r="BP172" s="79" t="s">
        <v>363</v>
      </c>
      <c r="BQ172" s="63" t="s">
        <v>558</v>
      </c>
      <c r="BR172" s="136"/>
      <c r="BS172" s="136"/>
      <c r="BT172" s="136"/>
    </row>
    <row r="173" spans="1:85" s="105" customFormat="1" ht="75">
      <c r="A173" s="104">
        <v>12</v>
      </c>
      <c r="B173" s="126" t="s">
        <v>221</v>
      </c>
      <c r="C173" s="101">
        <f t="shared" si="140"/>
        <v>5.7</v>
      </c>
      <c r="D173" s="101">
        <v>5.7</v>
      </c>
      <c r="E173" s="101">
        <f t="shared" si="141"/>
        <v>0</v>
      </c>
      <c r="F173" s="101">
        <f t="shared" si="142"/>
        <v>0</v>
      </c>
      <c r="G173" s="101">
        <f t="shared" si="144"/>
        <v>0</v>
      </c>
      <c r="H173" s="101"/>
      <c r="I173" s="101"/>
      <c r="J173" s="101"/>
      <c r="K173" s="101"/>
      <c r="L173" s="101"/>
      <c r="M173" s="101">
        <f t="shared" si="145"/>
        <v>0</v>
      </c>
      <c r="N173" s="101"/>
      <c r="O173" s="101"/>
      <c r="P173" s="101"/>
      <c r="Q173" s="101"/>
      <c r="R173" s="101"/>
      <c r="S173" s="101"/>
      <c r="T173" s="101"/>
      <c r="U173" s="101">
        <f t="shared" si="146"/>
        <v>0</v>
      </c>
      <c r="V173" s="101"/>
      <c r="W173" s="101"/>
      <c r="X173" s="101"/>
      <c r="Y173" s="101"/>
      <c r="Z173" s="101"/>
      <c r="AA173" s="101"/>
      <c r="AB173" s="101"/>
      <c r="AC173" s="101"/>
      <c r="AD173" s="101">
        <f t="shared" si="143"/>
        <v>0</v>
      </c>
      <c r="AE173" s="101"/>
      <c r="AF173" s="101"/>
      <c r="AG173" s="101"/>
      <c r="AH173" s="101"/>
      <c r="AI173" s="101"/>
      <c r="AJ173" s="101"/>
      <c r="AK173" s="101"/>
      <c r="AL173" s="101"/>
      <c r="AM173" s="101"/>
      <c r="AN173" s="101"/>
      <c r="AO173" s="101"/>
      <c r="AP173" s="101"/>
      <c r="AQ173" s="101"/>
      <c r="AR173" s="101"/>
      <c r="AS173" s="101">
        <v>0</v>
      </c>
      <c r="AT173" s="101"/>
      <c r="AU173" s="101"/>
      <c r="AV173" s="101"/>
      <c r="AW173" s="101"/>
      <c r="AX173" s="101"/>
      <c r="AY173" s="101"/>
      <c r="AZ173" s="101"/>
      <c r="BA173" s="101"/>
      <c r="BB173" s="101"/>
      <c r="BC173" s="101"/>
      <c r="BD173" s="101"/>
      <c r="BE173" s="101"/>
      <c r="BF173" s="101"/>
      <c r="BG173" s="101">
        <f t="shared" si="147"/>
        <v>0</v>
      </c>
      <c r="BH173" s="101"/>
      <c r="BI173" s="101"/>
      <c r="BJ173" s="101"/>
      <c r="BK173" s="104" t="s">
        <v>130</v>
      </c>
      <c r="BL173" s="103" t="s">
        <v>316</v>
      </c>
      <c r="BM173" s="104" t="s">
        <v>222</v>
      </c>
      <c r="BN173" s="104" t="s">
        <v>481</v>
      </c>
      <c r="BO173" s="276"/>
      <c r="BP173" s="103" t="s">
        <v>364</v>
      </c>
      <c r="BQ173" s="102" t="s">
        <v>557</v>
      </c>
      <c r="BR173" s="138"/>
      <c r="BS173" s="138"/>
      <c r="BT173" s="138"/>
    </row>
    <row r="174" spans="1:85" s="81" customFormat="1" ht="56.25">
      <c r="A174" s="61">
        <v>13</v>
      </c>
      <c r="B174" s="60" t="s">
        <v>223</v>
      </c>
      <c r="C174" s="58">
        <f t="shared" si="140"/>
        <v>3.5</v>
      </c>
      <c r="D174" s="63"/>
      <c r="E174" s="58">
        <f t="shared" si="141"/>
        <v>3.5</v>
      </c>
      <c r="F174" s="58">
        <f t="shared" si="142"/>
        <v>3.5</v>
      </c>
      <c r="G174" s="58">
        <f t="shared" si="144"/>
        <v>0</v>
      </c>
      <c r="H174" s="58"/>
      <c r="I174" s="58"/>
      <c r="J174" s="58"/>
      <c r="K174" s="58"/>
      <c r="L174" s="58">
        <v>3.5</v>
      </c>
      <c r="M174" s="58">
        <f t="shared" si="145"/>
        <v>0</v>
      </c>
      <c r="N174" s="58"/>
      <c r="O174" s="58"/>
      <c r="P174" s="58"/>
      <c r="Q174" s="58"/>
      <c r="R174" s="58"/>
      <c r="S174" s="58"/>
      <c r="T174" s="58"/>
      <c r="U174" s="58">
        <f t="shared" si="146"/>
        <v>0</v>
      </c>
      <c r="V174" s="58"/>
      <c r="W174" s="58"/>
      <c r="X174" s="58"/>
      <c r="Y174" s="58"/>
      <c r="Z174" s="58"/>
      <c r="AA174" s="58"/>
      <c r="AB174" s="58"/>
      <c r="AC174" s="58"/>
      <c r="AD174" s="58">
        <f t="shared" si="143"/>
        <v>0</v>
      </c>
      <c r="AE174" s="58"/>
      <c r="AF174" s="58"/>
      <c r="AG174" s="58"/>
      <c r="AH174" s="58"/>
      <c r="AI174" s="58"/>
      <c r="AJ174" s="58"/>
      <c r="AK174" s="58"/>
      <c r="AL174" s="58"/>
      <c r="AM174" s="58"/>
      <c r="AN174" s="58"/>
      <c r="AO174" s="58"/>
      <c r="AP174" s="58"/>
      <c r="AQ174" s="58"/>
      <c r="AR174" s="58"/>
      <c r="AS174" s="58">
        <v>0</v>
      </c>
      <c r="AT174" s="58"/>
      <c r="AU174" s="58"/>
      <c r="AV174" s="58"/>
      <c r="AW174" s="58"/>
      <c r="AX174" s="58"/>
      <c r="AY174" s="58"/>
      <c r="AZ174" s="58"/>
      <c r="BA174" s="58"/>
      <c r="BB174" s="58"/>
      <c r="BC174" s="58"/>
      <c r="BD174" s="58"/>
      <c r="BE174" s="58"/>
      <c r="BF174" s="58"/>
      <c r="BG174" s="58">
        <f t="shared" si="147"/>
        <v>0</v>
      </c>
      <c r="BH174" s="58"/>
      <c r="BI174" s="58"/>
      <c r="BJ174" s="58"/>
      <c r="BK174" s="61" t="s">
        <v>130</v>
      </c>
      <c r="BL174" s="79" t="s">
        <v>397</v>
      </c>
      <c r="BM174" s="61" t="s">
        <v>224</v>
      </c>
      <c r="BN174" s="61" t="s">
        <v>481</v>
      </c>
      <c r="BO174" s="90"/>
      <c r="BP174" s="79" t="s">
        <v>364</v>
      </c>
      <c r="BQ174" s="63" t="s">
        <v>557</v>
      </c>
      <c r="BR174" s="136"/>
      <c r="BS174" s="136"/>
      <c r="BT174" s="136"/>
    </row>
    <row r="175" spans="1:85" s="81" customFormat="1" ht="56.25">
      <c r="A175" s="61">
        <v>14</v>
      </c>
      <c r="B175" s="60" t="s">
        <v>415</v>
      </c>
      <c r="C175" s="58">
        <f t="shared" si="140"/>
        <v>11</v>
      </c>
      <c r="D175" s="63"/>
      <c r="E175" s="58">
        <f t="shared" si="141"/>
        <v>11</v>
      </c>
      <c r="F175" s="58">
        <f t="shared" si="142"/>
        <v>11</v>
      </c>
      <c r="G175" s="58">
        <f t="shared" si="144"/>
        <v>0</v>
      </c>
      <c r="H175" s="58"/>
      <c r="I175" s="58"/>
      <c r="J175" s="58"/>
      <c r="K175" s="58"/>
      <c r="L175" s="58">
        <v>11</v>
      </c>
      <c r="M175" s="58">
        <f t="shared" si="145"/>
        <v>0</v>
      </c>
      <c r="N175" s="58"/>
      <c r="O175" s="58"/>
      <c r="P175" s="58"/>
      <c r="Q175" s="58"/>
      <c r="R175" s="58"/>
      <c r="S175" s="58"/>
      <c r="T175" s="58"/>
      <c r="U175" s="58">
        <f t="shared" si="146"/>
        <v>0</v>
      </c>
      <c r="V175" s="58"/>
      <c r="W175" s="58"/>
      <c r="X175" s="58"/>
      <c r="Y175" s="58"/>
      <c r="Z175" s="58"/>
      <c r="AA175" s="58"/>
      <c r="AB175" s="58"/>
      <c r="AC175" s="58"/>
      <c r="AD175" s="58">
        <f t="shared" si="143"/>
        <v>0</v>
      </c>
      <c r="AE175" s="58"/>
      <c r="AF175" s="58"/>
      <c r="AG175" s="58"/>
      <c r="AH175" s="58"/>
      <c r="AI175" s="58"/>
      <c r="AJ175" s="58"/>
      <c r="AK175" s="58"/>
      <c r="AL175" s="58"/>
      <c r="AM175" s="58"/>
      <c r="AN175" s="58"/>
      <c r="AO175" s="58"/>
      <c r="AP175" s="58"/>
      <c r="AQ175" s="58"/>
      <c r="AR175" s="58"/>
      <c r="AS175" s="58">
        <v>0</v>
      </c>
      <c r="AT175" s="58"/>
      <c r="AU175" s="58"/>
      <c r="AV175" s="58"/>
      <c r="AW175" s="58"/>
      <c r="AX175" s="58"/>
      <c r="AY175" s="58"/>
      <c r="AZ175" s="58"/>
      <c r="BA175" s="58"/>
      <c r="BB175" s="58"/>
      <c r="BC175" s="58"/>
      <c r="BD175" s="58"/>
      <c r="BE175" s="58"/>
      <c r="BF175" s="58"/>
      <c r="BG175" s="58">
        <f t="shared" si="147"/>
        <v>0</v>
      </c>
      <c r="BH175" s="58"/>
      <c r="BI175" s="58"/>
      <c r="BJ175" s="58"/>
      <c r="BK175" s="61" t="s">
        <v>130</v>
      </c>
      <c r="BL175" s="79" t="s">
        <v>397</v>
      </c>
      <c r="BM175" s="61" t="s">
        <v>224</v>
      </c>
      <c r="BN175" s="61" t="s">
        <v>481</v>
      </c>
      <c r="BO175" s="90"/>
      <c r="BP175" s="79" t="s">
        <v>364</v>
      </c>
      <c r="BQ175" s="63" t="s">
        <v>557</v>
      </c>
      <c r="BR175" s="136"/>
      <c r="BS175" s="136"/>
      <c r="BT175" s="136"/>
    </row>
    <row r="176" spans="1:85" s="81" customFormat="1" ht="75">
      <c r="A176" s="61">
        <v>15</v>
      </c>
      <c r="B176" s="60" t="s">
        <v>393</v>
      </c>
      <c r="C176" s="58">
        <f t="shared" si="140"/>
        <v>14.5</v>
      </c>
      <c r="D176" s="63">
        <v>8.5</v>
      </c>
      <c r="E176" s="58">
        <f t="shared" si="141"/>
        <v>6</v>
      </c>
      <c r="F176" s="58">
        <f t="shared" si="142"/>
        <v>6</v>
      </c>
      <c r="G176" s="58">
        <f t="shared" si="144"/>
        <v>0</v>
      </c>
      <c r="H176" s="58"/>
      <c r="I176" s="58"/>
      <c r="J176" s="58"/>
      <c r="K176" s="58">
        <v>6</v>
      </c>
      <c r="L176" s="58"/>
      <c r="M176" s="58">
        <f t="shared" si="145"/>
        <v>0</v>
      </c>
      <c r="N176" s="58"/>
      <c r="O176" s="58"/>
      <c r="P176" s="58"/>
      <c r="Q176" s="58"/>
      <c r="R176" s="58"/>
      <c r="S176" s="58"/>
      <c r="T176" s="58"/>
      <c r="U176" s="58">
        <f t="shared" si="146"/>
        <v>0</v>
      </c>
      <c r="V176" s="58"/>
      <c r="W176" s="58"/>
      <c r="X176" s="58"/>
      <c r="Y176" s="58"/>
      <c r="Z176" s="58"/>
      <c r="AA176" s="58"/>
      <c r="AB176" s="58"/>
      <c r="AC176" s="58"/>
      <c r="AD176" s="58">
        <f t="shared" si="143"/>
        <v>0</v>
      </c>
      <c r="AE176" s="58"/>
      <c r="AF176" s="58"/>
      <c r="AG176" s="58"/>
      <c r="AH176" s="58"/>
      <c r="AI176" s="58"/>
      <c r="AJ176" s="58"/>
      <c r="AK176" s="58"/>
      <c r="AL176" s="58"/>
      <c r="AM176" s="58"/>
      <c r="AN176" s="58"/>
      <c r="AO176" s="58"/>
      <c r="AP176" s="58"/>
      <c r="AQ176" s="58"/>
      <c r="AR176" s="58"/>
      <c r="AS176" s="58">
        <v>0</v>
      </c>
      <c r="AT176" s="58"/>
      <c r="AU176" s="58"/>
      <c r="AV176" s="58"/>
      <c r="AW176" s="58"/>
      <c r="AX176" s="58"/>
      <c r="AY176" s="58"/>
      <c r="AZ176" s="58"/>
      <c r="BA176" s="58"/>
      <c r="BB176" s="58"/>
      <c r="BC176" s="58"/>
      <c r="BD176" s="58"/>
      <c r="BE176" s="58"/>
      <c r="BF176" s="58"/>
      <c r="BG176" s="58">
        <f t="shared" si="147"/>
        <v>0</v>
      </c>
      <c r="BH176" s="58"/>
      <c r="BI176" s="58"/>
      <c r="BJ176" s="58"/>
      <c r="BK176" s="61" t="s">
        <v>130</v>
      </c>
      <c r="BL176" s="79" t="s">
        <v>397</v>
      </c>
      <c r="BM176" s="61" t="s">
        <v>224</v>
      </c>
      <c r="BN176" s="61" t="s">
        <v>481</v>
      </c>
      <c r="BO176" s="90"/>
      <c r="BP176" s="79" t="s">
        <v>364</v>
      </c>
      <c r="BQ176" s="63" t="s">
        <v>557</v>
      </c>
      <c r="BR176" s="136"/>
      <c r="BS176" s="136"/>
      <c r="BT176" s="136"/>
    </row>
    <row r="177" spans="1:95" s="3" customFormat="1">
      <c r="A177" s="16" t="s">
        <v>196</v>
      </c>
      <c r="B177" s="23" t="s">
        <v>463</v>
      </c>
      <c r="C177" s="31">
        <f>D177+E177</f>
        <v>868.96</v>
      </c>
      <c r="D177" s="31">
        <f t="shared" ref="D177:BJ177" si="148">D178+D180+D184</f>
        <v>676.4</v>
      </c>
      <c r="E177" s="31">
        <f t="shared" si="148"/>
        <v>192.56</v>
      </c>
      <c r="F177" s="31">
        <f t="shared" si="148"/>
        <v>177.56</v>
      </c>
      <c r="G177" s="31">
        <f t="shared" si="148"/>
        <v>0</v>
      </c>
      <c r="H177" s="31">
        <f t="shared" si="148"/>
        <v>0</v>
      </c>
      <c r="I177" s="31">
        <f t="shared" si="148"/>
        <v>0</v>
      </c>
      <c r="J177" s="31">
        <f t="shared" si="148"/>
        <v>0</v>
      </c>
      <c r="K177" s="31">
        <f t="shared" si="148"/>
        <v>120.81</v>
      </c>
      <c r="L177" s="31">
        <f t="shared" si="148"/>
        <v>56.75</v>
      </c>
      <c r="M177" s="31">
        <f t="shared" si="148"/>
        <v>0</v>
      </c>
      <c r="N177" s="31">
        <f t="shared" si="148"/>
        <v>0</v>
      </c>
      <c r="O177" s="31">
        <f t="shared" si="148"/>
        <v>0</v>
      </c>
      <c r="P177" s="31">
        <f t="shared" si="148"/>
        <v>0</v>
      </c>
      <c r="Q177" s="31">
        <f t="shared" si="148"/>
        <v>0</v>
      </c>
      <c r="R177" s="31">
        <f t="shared" si="148"/>
        <v>0</v>
      </c>
      <c r="S177" s="31">
        <f t="shared" si="148"/>
        <v>0</v>
      </c>
      <c r="T177" s="31">
        <f t="shared" si="148"/>
        <v>0</v>
      </c>
      <c r="U177" s="31">
        <f t="shared" si="148"/>
        <v>0</v>
      </c>
      <c r="V177" s="31">
        <f t="shared" si="148"/>
        <v>0</v>
      </c>
      <c r="W177" s="31">
        <f t="shared" si="148"/>
        <v>0</v>
      </c>
      <c r="X177" s="31">
        <f t="shared" si="148"/>
        <v>0</v>
      </c>
      <c r="Y177" s="31">
        <f t="shared" si="148"/>
        <v>0</v>
      </c>
      <c r="Z177" s="31">
        <f t="shared" si="148"/>
        <v>0</v>
      </c>
      <c r="AA177" s="31">
        <f t="shared" si="148"/>
        <v>0</v>
      </c>
      <c r="AB177" s="31">
        <f t="shared" si="148"/>
        <v>0</v>
      </c>
      <c r="AC177" s="31">
        <f t="shared" si="148"/>
        <v>0</v>
      </c>
      <c r="AD177" s="31">
        <f t="shared" si="148"/>
        <v>0</v>
      </c>
      <c r="AE177" s="31">
        <f t="shared" si="148"/>
        <v>0</v>
      </c>
      <c r="AF177" s="31">
        <f t="shared" si="148"/>
        <v>0</v>
      </c>
      <c r="AG177" s="31">
        <f t="shared" si="148"/>
        <v>0</v>
      </c>
      <c r="AH177" s="31">
        <f t="shared" si="148"/>
        <v>0</v>
      </c>
      <c r="AI177" s="31">
        <f t="shared" si="148"/>
        <v>0</v>
      </c>
      <c r="AJ177" s="31">
        <f t="shared" si="148"/>
        <v>0</v>
      </c>
      <c r="AK177" s="31">
        <f t="shared" si="148"/>
        <v>0</v>
      </c>
      <c r="AL177" s="31">
        <f t="shared" si="148"/>
        <v>0</v>
      </c>
      <c r="AM177" s="31">
        <f t="shared" si="148"/>
        <v>0</v>
      </c>
      <c r="AN177" s="31">
        <f t="shared" si="148"/>
        <v>0</v>
      </c>
      <c r="AO177" s="31">
        <f t="shared" si="148"/>
        <v>0</v>
      </c>
      <c r="AP177" s="31">
        <f t="shared" si="148"/>
        <v>0</v>
      </c>
      <c r="AQ177" s="31">
        <f t="shared" si="148"/>
        <v>0</v>
      </c>
      <c r="AR177" s="31">
        <f t="shared" si="148"/>
        <v>0</v>
      </c>
      <c r="AS177" s="31">
        <f t="shared" si="148"/>
        <v>0</v>
      </c>
      <c r="AT177" s="31">
        <f t="shared" si="148"/>
        <v>0</v>
      </c>
      <c r="AU177" s="31">
        <f t="shared" si="148"/>
        <v>0</v>
      </c>
      <c r="AV177" s="31">
        <f t="shared" si="148"/>
        <v>0</v>
      </c>
      <c r="AW177" s="31">
        <f t="shared" si="148"/>
        <v>0</v>
      </c>
      <c r="AX177" s="31">
        <f t="shared" si="148"/>
        <v>0</v>
      </c>
      <c r="AY177" s="31">
        <f t="shared" si="148"/>
        <v>0</v>
      </c>
      <c r="AZ177" s="31">
        <f t="shared" si="148"/>
        <v>0</v>
      </c>
      <c r="BA177" s="31">
        <f t="shared" si="148"/>
        <v>0</v>
      </c>
      <c r="BB177" s="31">
        <f t="shared" si="148"/>
        <v>0</v>
      </c>
      <c r="BC177" s="31">
        <f t="shared" si="148"/>
        <v>0</v>
      </c>
      <c r="BD177" s="31">
        <f t="shared" si="148"/>
        <v>0</v>
      </c>
      <c r="BE177" s="31">
        <f t="shared" si="148"/>
        <v>0</v>
      </c>
      <c r="BF177" s="31">
        <f t="shared" si="148"/>
        <v>0</v>
      </c>
      <c r="BG177" s="31">
        <f t="shared" si="148"/>
        <v>15</v>
      </c>
      <c r="BH177" s="31">
        <f t="shared" si="148"/>
        <v>0</v>
      </c>
      <c r="BI177" s="31">
        <f t="shared" si="148"/>
        <v>15</v>
      </c>
      <c r="BJ177" s="31">
        <f t="shared" si="148"/>
        <v>0</v>
      </c>
      <c r="BK177" s="31"/>
      <c r="BL177" s="31"/>
      <c r="BM177" s="9"/>
      <c r="BN177" s="9"/>
      <c r="BO177" s="128"/>
      <c r="BP177" s="9"/>
      <c r="BQ177" s="128"/>
      <c r="BR177" s="212"/>
      <c r="BS177" s="213"/>
      <c r="BT177" s="207"/>
      <c r="BU177" s="69"/>
      <c r="BV177" s="69"/>
      <c r="BW177" s="69"/>
      <c r="BX177" s="69"/>
      <c r="BY177" s="69"/>
    </row>
    <row r="178" spans="1:95" s="2" customFormat="1">
      <c r="A178" s="16" t="s">
        <v>464</v>
      </c>
      <c r="B178" s="23" t="s">
        <v>197</v>
      </c>
      <c r="C178" s="15">
        <f>C179</f>
        <v>19.86</v>
      </c>
      <c r="D178" s="15">
        <f t="shared" ref="D178:BJ178" si="149">D179</f>
        <v>0</v>
      </c>
      <c r="E178" s="15">
        <f t="shared" si="149"/>
        <v>19.86</v>
      </c>
      <c r="F178" s="15">
        <f t="shared" si="149"/>
        <v>19.86</v>
      </c>
      <c r="G178" s="15">
        <f t="shared" si="149"/>
        <v>0</v>
      </c>
      <c r="H178" s="15">
        <f t="shared" si="149"/>
        <v>0</v>
      </c>
      <c r="I178" s="15">
        <f t="shared" si="149"/>
        <v>0</v>
      </c>
      <c r="J178" s="15">
        <f t="shared" si="149"/>
        <v>0</v>
      </c>
      <c r="K178" s="15">
        <f t="shared" si="149"/>
        <v>19.86</v>
      </c>
      <c r="L178" s="15">
        <f t="shared" si="149"/>
        <v>0</v>
      </c>
      <c r="M178" s="15">
        <f t="shared" si="149"/>
        <v>0</v>
      </c>
      <c r="N178" s="15">
        <f t="shared" si="149"/>
        <v>0</v>
      </c>
      <c r="O178" s="15">
        <f t="shared" si="149"/>
        <v>0</v>
      </c>
      <c r="P178" s="15">
        <f t="shared" si="149"/>
        <v>0</v>
      </c>
      <c r="Q178" s="15">
        <f t="shared" si="149"/>
        <v>0</v>
      </c>
      <c r="R178" s="15">
        <f t="shared" si="149"/>
        <v>0</v>
      </c>
      <c r="S178" s="15">
        <f t="shared" si="149"/>
        <v>0</v>
      </c>
      <c r="T178" s="15">
        <f t="shared" si="149"/>
        <v>0</v>
      </c>
      <c r="U178" s="15">
        <f t="shared" si="149"/>
        <v>0</v>
      </c>
      <c r="V178" s="15">
        <f t="shared" si="149"/>
        <v>0</v>
      </c>
      <c r="W178" s="15">
        <f t="shared" si="149"/>
        <v>0</v>
      </c>
      <c r="X178" s="15">
        <f t="shared" si="149"/>
        <v>0</v>
      </c>
      <c r="Y178" s="15">
        <f t="shared" si="149"/>
        <v>0</v>
      </c>
      <c r="Z178" s="15">
        <f t="shared" si="149"/>
        <v>0</v>
      </c>
      <c r="AA178" s="15">
        <f t="shared" si="149"/>
        <v>0</v>
      </c>
      <c r="AB178" s="15">
        <f t="shared" si="149"/>
        <v>0</v>
      </c>
      <c r="AC178" s="15">
        <f t="shared" si="149"/>
        <v>0</v>
      </c>
      <c r="AD178" s="15">
        <f t="shared" si="149"/>
        <v>0</v>
      </c>
      <c r="AE178" s="15">
        <f t="shared" si="149"/>
        <v>0</v>
      </c>
      <c r="AF178" s="15">
        <f t="shared" si="149"/>
        <v>0</v>
      </c>
      <c r="AG178" s="15">
        <f t="shared" si="149"/>
        <v>0</v>
      </c>
      <c r="AH178" s="15">
        <f t="shared" si="149"/>
        <v>0</v>
      </c>
      <c r="AI178" s="15">
        <f t="shared" si="149"/>
        <v>0</v>
      </c>
      <c r="AJ178" s="15">
        <f t="shared" si="149"/>
        <v>0</v>
      </c>
      <c r="AK178" s="15">
        <f t="shared" si="149"/>
        <v>0</v>
      </c>
      <c r="AL178" s="15">
        <f t="shared" si="149"/>
        <v>0</v>
      </c>
      <c r="AM178" s="15">
        <f t="shared" si="149"/>
        <v>0</v>
      </c>
      <c r="AN178" s="15">
        <f t="shared" si="149"/>
        <v>0</v>
      </c>
      <c r="AO178" s="15">
        <f t="shared" si="149"/>
        <v>0</v>
      </c>
      <c r="AP178" s="15">
        <f t="shared" si="149"/>
        <v>0</v>
      </c>
      <c r="AQ178" s="15">
        <f t="shared" si="149"/>
        <v>0</v>
      </c>
      <c r="AR178" s="15">
        <f t="shared" si="149"/>
        <v>0</v>
      </c>
      <c r="AS178" s="15">
        <f t="shared" si="149"/>
        <v>0</v>
      </c>
      <c r="AT178" s="15">
        <f t="shared" si="149"/>
        <v>0</v>
      </c>
      <c r="AU178" s="15">
        <f t="shared" si="149"/>
        <v>0</v>
      </c>
      <c r="AV178" s="15">
        <f t="shared" si="149"/>
        <v>0</v>
      </c>
      <c r="AW178" s="15">
        <f t="shared" si="149"/>
        <v>0</v>
      </c>
      <c r="AX178" s="15">
        <f t="shared" si="149"/>
        <v>0</v>
      </c>
      <c r="AY178" s="15">
        <f t="shared" si="149"/>
        <v>0</v>
      </c>
      <c r="AZ178" s="15">
        <f t="shared" si="149"/>
        <v>0</v>
      </c>
      <c r="BA178" s="15">
        <f t="shared" si="149"/>
        <v>0</v>
      </c>
      <c r="BB178" s="15">
        <f t="shared" si="149"/>
        <v>0</v>
      </c>
      <c r="BC178" s="15">
        <f t="shared" si="149"/>
        <v>0</v>
      </c>
      <c r="BD178" s="15">
        <f t="shared" si="149"/>
        <v>0</v>
      </c>
      <c r="BE178" s="15">
        <f t="shared" si="149"/>
        <v>0</v>
      </c>
      <c r="BF178" s="15">
        <f t="shared" si="149"/>
        <v>0</v>
      </c>
      <c r="BG178" s="15">
        <f t="shared" si="149"/>
        <v>0</v>
      </c>
      <c r="BH178" s="15">
        <f t="shared" si="149"/>
        <v>0</v>
      </c>
      <c r="BI178" s="15">
        <f t="shared" si="149"/>
        <v>0</v>
      </c>
      <c r="BJ178" s="15">
        <f t="shared" si="149"/>
        <v>0</v>
      </c>
      <c r="BK178" s="15"/>
      <c r="BL178" s="15"/>
      <c r="BM178" s="87"/>
      <c r="BN178" s="16"/>
      <c r="BO178" s="86"/>
      <c r="BP178" s="39"/>
      <c r="BQ178" s="86"/>
      <c r="BR178" s="135"/>
      <c r="BS178" s="135"/>
      <c r="BT178" s="135"/>
      <c r="BU178" s="55"/>
      <c r="BV178" s="55"/>
      <c r="BW178" s="55"/>
      <c r="BX178" s="55"/>
      <c r="BY178" s="55"/>
      <c r="BZ178" s="55"/>
      <c r="CA178" s="55"/>
      <c r="CB178" s="55"/>
      <c r="CC178" s="55"/>
      <c r="CD178" s="55"/>
      <c r="CE178" s="55"/>
      <c r="CF178" s="55"/>
      <c r="CG178" s="55"/>
      <c r="CH178" s="55"/>
      <c r="CI178" s="55"/>
      <c r="CJ178" s="55"/>
      <c r="CK178" s="55"/>
      <c r="CL178" s="55"/>
      <c r="CM178" s="55"/>
      <c r="CN178" s="55"/>
      <c r="CO178" s="55"/>
      <c r="CP178" s="55"/>
      <c r="CQ178" s="55"/>
    </row>
    <row r="179" spans="1:95" s="319" customFormat="1" ht="93.75">
      <c r="A179" s="61">
        <v>1</v>
      </c>
      <c r="B179" s="60" t="s">
        <v>146</v>
      </c>
      <c r="C179" s="58">
        <f t="shared" ref="C179" si="150">D179+E179</f>
        <v>19.86</v>
      </c>
      <c r="D179" s="63"/>
      <c r="E179" s="58">
        <f>F179+U179+BG179</f>
        <v>19.86</v>
      </c>
      <c r="F179" s="58">
        <f t="shared" ref="F179" si="151">G179+K179+L179+M179+R179+S179+T179</f>
        <v>19.86</v>
      </c>
      <c r="G179" s="58">
        <f>H179+I179+J179</f>
        <v>0</v>
      </c>
      <c r="H179" s="58"/>
      <c r="I179" s="58"/>
      <c r="J179" s="58"/>
      <c r="K179" s="58">
        <v>19.86</v>
      </c>
      <c r="L179" s="58"/>
      <c r="M179" s="58">
        <f>+N179+O179+P179</f>
        <v>0</v>
      </c>
      <c r="N179" s="58"/>
      <c r="O179" s="58"/>
      <c r="P179" s="58"/>
      <c r="Q179" s="58"/>
      <c r="R179" s="58"/>
      <c r="S179" s="58"/>
      <c r="T179" s="58"/>
      <c r="U179" s="58">
        <f>V179+W179+X179+Y179+Z179+AA179+AB179+AC179+AD179+AU179+AV179+AW179+AX179+AY179+AZ179+BA179+BB179+BC179+BD179+BE179+BF179</f>
        <v>0</v>
      </c>
      <c r="V179" s="58"/>
      <c r="W179" s="58"/>
      <c r="X179" s="58"/>
      <c r="Y179" s="58"/>
      <c r="Z179" s="58"/>
      <c r="AA179" s="58"/>
      <c r="AB179" s="58"/>
      <c r="AC179" s="58"/>
      <c r="AD179" s="58">
        <f t="shared" ref="AD179" si="152">SUM(AE179:AT179)</f>
        <v>0</v>
      </c>
      <c r="AE179" s="58"/>
      <c r="AF179" s="58"/>
      <c r="AG179" s="58"/>
      <c r="AH179" s="58"/>
      <c r="AI179" s="58"/>
      <c r="AJ179" s="58"/>
      <c r="AK179" s="58"/>
      <c r="AL179" s="58"/>
      <c r="AM179" s="58"/>
      <c r="AN179" s="58"/>
      <c r="AO179" s="58"/>
      <c r="AP179" s="58"/>
      <c r="AQ179" s="58"/>
      <c r="AR179" s="58"/>
      <c r="AS179" s="58">
        <v>0</v>
      </c>
      <c r="AT179" s="58"/>
      <c r="AU179" s="58"/>
      <c r="AV179" s="58"/>
      <c r="AW179" s="58"/>
      <c r="AX179" s="58"/>
      <c r="AY179" s="58"/>
      <c r="AZ179" s="58"/>
      <c r="BA179" s="58"/>
      <c r="BB179" s="58"/>
      <c r="BC179" s="58"/>
      <c r="BD179" s="58"/>
      <c r="BE179" s="58"/>
      <c r="BF179" s="58"/>
      <c r="BG179" s="58">
        <f>BH179+BI179+BJ179</f>
        <v>0</v>
      </c>
      <c r="BH179" s="58"/>
      <c r="BI179" s="58"/>
      <c r="BJ179" s="58"/>
      <c r="BK179" s="61" t="s">
        <v>130</v>
      </c>
      <c r="BL179" s="79" t="s">
        <v>396</v>
      </c>
      <c r="BM179" s="61" t="s">
        <v>147</v>
      </c>
      <c r="BN179" s="61" t="s">
        <v>462</v>
      </c>
      <c r="BO179" s="20"/>
      <c r="BP179" s="79" t="s">
        <v>350</v>
      </c>
      <c r="BQ179" s="63" t="s">
        <v>557</v>
      </c>
      <c r="BR179" s="318"/>
      <c r="BS179" s="318"/>
      <c r="BT179" s="318"/>
      <c r="CG179" s="63" t="s">
        <v>598</v>
      </c>
    </row>
    <row r="180" spans="1:95" s="2" customFormat="1">
      <c r="A180" s="16" t="s">
        <v>465</v>
      </c>
      <c r="B180" s="23" t="s">
        <v>17</v>
      </c>
      <c r="C180" s="15">
        <f t="shared" ref="C180:AH180" si="153">SUM(C181:C183)</f>
        <v>849.05</v>
      </c>
      <c r="D180" s="15">
        <f t="shared" si="153"/>
        <v>676.35</v>
      </c>
      <c r="E180" s="15">
        <f t="shared" si="153"/>
        <v>172.7</v>
      </c>
      <c r="F180" s="15">
        <f t="shared" si="153"/>
        <v>157.69999999999999</v>
      </c>
      <c r="G180" s="15">
        <f t="shared" si="153"/>
        <v>0</v>
      </c>
      <c r="H180" s="15">
        <f t="shared" si="153"/>
        <v>0</v>
      </c>
      <c r="I180" s="15">
        <f t="shared" si="153"/>
        <v>0</v>
      </c>
      <c r="J180" s="15">
        <f t="shared" si="153"/>
        <v>0</v>
      </c>
      <c r="K180" s="15">
        <f t="shared" si="153"/>
        <v>100.95</v>
      </c>
      <c r="L180" s="15">
        <f t="shared" si="153"/>
        <v>56.75</v>
      </c>
      <c r="M180" s="15">
        <f t="shared" si="153"/>
        <v>0</v>
      </c>
      <c r="N180" s="15">
        <f t="shared" si="153"/>
        <v>0</v>
      </c>
      <c r="O180" s="15">
        <f t="shared" si="153"/>
        <v>0</v>
      </c>
      <c r="P180" s="15">
        <f t="shared" si="153"/>
        <v>0</v>
      </c>
      <c r="Q180" s="15">
        <f t="shared" si="153"/>
        <v>0</v>
      </c>
      <c r="R180" s="15">
        <f t="shared" si="153"/>
        <v>0</v>
      </c>
      <c r="S180" s="15">
        <f t="shared" si="153"/>
        <v>0</v>
      </c>
      <c r="T180" s="15">
        <f t="shared" si="153"/>
        <v>0</v>
      </c>
      <c r="U180" s="15">
        <f t="shared" si="153"/>
        <v>0</v>
      </c>
      <c r="V180" s="15">
        <f t="shared" si="153"/>
        <v>0</v>
      </c>
      <c r="W180" s="15">
        <f t="shared" si="153"/>
        <v>0</v>
      </c>
      <c r="X180" s="15">
        <f t="shared" si="153"/>
        <v>0</v>
      </c>
      <c r="Y180" s="15">
        <f t="shared" si="153"/>
        <v>0</v>
      </c>
      <c r="Z180" s="15">
        <f t="shared" si="153"/>
        <v>0</v>
      </c>
      <c r="AA180" s="15">
        <f t="shared" si="153"/>
        <v>0</v>
      </c>
      <c r="AB180" s="15">
        <f t="shared" si="153"/>
        <v>0</v>
      </c>
      <c r="AC180" s="15">
        <f t="shared" si="153"/>
        <v>0</v>
      </c>
      <c r="AD180" s="15">
        <f t="shared" si="153"/>
        <v>0</v>
      </c>
      <c r="AE180" s="15">
        <f t="shared" si="153"/>
        <v>0</v>
      </c>
      <c r="AF180" s="15">
        <f t="shared" si="153"/>
        <v>0</v>
      </c>
      <c r="AG180" s="15">
        <f t="shared" si="153"/>
        <v>0</v>
      </c>
      <c r="AH180" s="15">
        <f t="shared" si="153"/>
        <v>0</v>
      </c>
      <c r="AI180" s="15">
        <f t="shared" ref="AI180:BJ180" si="154">SUM(AI181:AI183)</f>
        <v>0</v>
      </c>
      <c r="AJ180" s="15">
        <f t="shared" si="154"/>
        <v>0</v>
      </c>
      <c r="AK180" s="15">
        <f t="shared" si="154"/>
        <v>0</v>
      </c>
      <c r="AL180" s="15">
        <f t="shared" si="154"/>
        <v>0</v>
      </c>
      <c r="AM180" s="15">
        <f t="shared" si="154"/>
        <v>0</v>
      </c>
      <c r="AN180" s="15">
        <f t="shared" si="154"/>
        <v>0</v>
      </c>
      <c r="AO180" s="15">
        <f t="shared" si="154"/>
        <v>0</v>
      </c>
      <c r="AP180" s="15">
        <f t="shared" si="154"/>
        <v>0</v>
      </c>
      <c r="AQ180" s="15">
        <f t="shared" si="154"/>
        <v>0</v>
      </c>
      <c r="AR180" s="15">
        <f t="shared" si="154"/>
        <v>0</v>
      </c>
      <c r="AS180" s="15">
        <f t="shared" si="154"/>
        <v>0</v>
      </c>
      <c r="AT180" s="15">
        <f t="shared" si="154"/>
        <v>0</v>
      </c>
      <c r="AU180" s="15">
        <f t="shared" si="154"/>
        <v>0</v>
      </c>
      <c r="AV180" s="15">
        <f t="shared" si="154"/>
        <v>0</v>
      </c>
      <c r="AW180" s="15">
        <f t="shared" si="154"/>
        <v>0</v>
      </c>
      <c r="AX180" s="15">
        <f t="shared" si="154"/>
        <v>0</v>
      </c>
      <c r="AY180" s="15">
        <f t="shared" si="154"/>
        <v>0</v>
      </c>
      <c r="AZ180" s="15">
        <f t="shared" si="154"/>
        <v>0</v>
      </c>
      <c r="BA180" s="15">
        <f t="shared" si="154"/>
        <v>0</v>
      </c>
      <c r="BB180" s="15">
        <f t="shared" si="154"/>
        <v>0</v>
      </c>
      <c r="BC180" s="15">
        <f t="shared" si="154"/>
        <v>0</v>
      </c>
      <c r="BD180" s="15">
        <f t="shared" si="154"/>
        <v>0</v>
      </c>
      <c r="BE180" s="15">
        <f t="shared" si="154"/>
        <v>0</v>
      </c>
      <c r="BF180" s="15">
        <f t="shared" si="154"/>
        <v>0</v>
      </c>
      <c r="BG180" s="15">
        <f t="shared" si="154"/>
        <v>15</v>
      </c>
      <c r="BH180" s="15">
        <f t="shared" si="154"/>
        <v>0</v>
      </c>
      <c r="BI180" s="15">
        <f t="shared" si="154"/>
        <v>15</v>
      </c>
      <c r="BJ180" s="15">
        <f t="shared" si="154"/>
        <v>0</v>
      </c>
      <c r="BK180" s="20"/>
      <c r="BL180" s="9"/>
      <c r="BM180" s="87"/>
      <c r="BN180" s="16"/>
      <c r="BO180" s="86"/>
      <c r="BP180" s="39"/>
      <c r="BQ180" s="86"/>
      <c r="BR180" s="135"/>
      <c r="BS180" s="135"/>
      <c r="BT180" s="135"/>
      <c r="BU180" s="55"/>
      <c r="BV180" s="55"/>
      <c r="BW180" s="55"/>
      <c r="BX180" s="55"/>
      <c r="BY180" s="55"/>
      <c r="BZ180" s="55"/>
      <c r="CA180" s="55"/>
      <c r="CB180" s="55"/>
      <c r="CC180" s="55"/>
      <c r="CD180" s="55"/>
      <c r="CE180" s="55"/>
      <c r="CF180" s="55"/>
      <c r="CG180" s="55"/>
      <c r="CH180" s="55"/>
      <c r="CI180" s="55"/>
      <c r="CJ180" s="55"/>
      <c r="CK180" s="55"/>
      <c r="CL180" s="55"/>
      <c r="CM180" s="55"/>
      <c r="CN180" s="55"/>
      <c r="CO180" s="55"/>
      <c r="CP180" s="55"/>
      <c r="CQ180" s="55"/>
    </row>
    <row r="181" spans="1:95" s="146" customFormat="1" ht="93.75">
      <c r="A181" s="27">
        <v>1</v>
      </c>
      <c r="B181" s="154" t="s">
        <v>292</v>
      </c>
      <c r="C181" s="1">
        <f t="shared" ref="C181:C183" si="155">D181+E181</f>
        <v>77.5</v>
      </c>
      <c r="D181" s="26"/>
      <c r="E181" s="1">
        <f t="shared" ref="E181:E183" si="156">F181+U181+BG181</f>
        <v>77.5</v>
      </c>
      <c r="F181" s="1">
        <f t="shared" ref="F181:F183" si="157">G181+K181+L181+M181+R181+S181+T181</f>
        <v>77.5</v>
      </c>
      <c r="G181" s="1">
        <f t="shared" si="144"/>
        <v>0</v>
      </c>
      <c r="H181" s="56"/>
      <c r="I181" s="1"/>
      <c r="J181" s="1"/>
      <c r="K181" s="56">
        <v>77.5</v>
      </c>
      <c r="L181" s="56"/>
      <c r="M181" s="1">
        <f t="shared" si="145"/>
        <v>0</v>
      </c>
      <c r="N181" s="56"/>
      <c r="O181" s="1"/>
      <c r="P181" s="56"/>
      <c r="Q181" s="1"/>
      <c r="R181" s="1"/>
      <c r="S181" s="1"/>
      <c r="T181" s="1"/>
      <c r="U181" s="1">
        <f t="shared" si="146"/>
        <v>0</v>
      </c>
      <c r="V181" s="1"/>
      <c r="W181" s="1"/>
      <c r="X181" s="1"/>
      <c r="Y181" s="1"/>
      <c r="Z181" s="1"/>
      <c r="AA181" s="1"/>
      <c r="AB181" s="1"/>
      <c r="AC181" s="1"/>
      <c r="AD181" s="1">
        <f t="shared" ref="AD181:AD183" si="158">SUM(AE181:AT181)</f>
        <v>0</v>
      </c>
      <c r="AE181" s="56"/>
      <c r="AF181" s="56"/>
      <c r="AG181" s="1"/>
      <c r="AH181" s="1"/>
      <c r="AI181" s="1"/>
      <c r="AJ181" s="1"/>
      <c r="AK181" s="1"/>
      <c r="AL181" s="1"/>
      <c r="AM181" s="1"/>
      <c r="AN181" s="1"/>
      <c r="AO181" s="1"/>
      <c r="AP181" s="1"/>
      <c r="AQ181" s="1"/>
      <c r="AR181" s="1"/>
      <c r="AS181" s="1">
        <v>0</v>
      </c>
      <c r="AT181" s="1"/>
      <c r="AU181" s="1"/>
      <c r="AV181" s="1"/>
      <c r="AW181" s="1"/>
      <c r="AX181" s="1"/>
      <c r="AY181" s="1"/>
      <c r="AZ181" s="1"/>
      <c r="BA181" s="1"/>
      <c r="BB181" s="1"/>
      <c r="BC181" s="1"/>
      <c r="BD181" s="56"/>
      <c r="BE181" s="1"/>
      <c r="BF181" s="1"/>
      <c r="BG181" s="1">
        <f t="shared" si="147"/>
        <v>0</v>
      </c>
      <c r="BH181" s="1"/>
      <c r="BI181" s="56"/>
      <c r="BJ181" s="1"/>
      <c r="BK181" s="27" t="s">
        <v>130</v>
      </c>
      <c r="BL181" s="70" t="s">
        <v>399</v>
      </c>
      <c r="BM181" s="27"/>
      <c r="BN181" s="27" t="s">
        <v>78</v>
      </c>
      <c r="BO181" s="155"/>
      <c r="BP181" s="70" t="s">
        <v>358</v>
      </c>
      <c r="BQ181" s="63" t="s">
        <v>557</v>
      </c>
    </row>
    <row r="182" spans="1:95" s="146" customFormat="1" ht="93.75">
      <c r="A182" s="27">
        <v>2</v>
      </c>
      <c r="B182" s="154" t="s">
        <v>292</v>
      </c>
      <c r="C182" s="1">
        <f t="shared" si="155"/>
        <v>95.2</v>
      </c>
      <c r="D182" s="26"/>
      <c r="E182" s="1">
        <f t="shared" si="156"/>
        <v>95.2</v>
      </c>
      <c r="F182" s="1">
        <f t="shared" si="157"/>
        <v>80.2</v>
      </c>
      <c r="G182" s="58">
        <f t="shared" si="144"/>
        <v>0</v>
      </c>
      <c r="H182" s="56"/>
      <c r="I182" s="1"/>
      <c r="J182" s="1"/>
      <c r="K182" s="56">
        <f>85-61.55</f>
        <v>23.450000000000003</v>
      </c>
      <c r="L182" s="56">
        <v>56.75</v>
      </c>
      <c r="M182" s="58">
        <f t="shared" si="145"/>
        <v>0</v>
      </c>
      <c r="N182" s="56"/>
      <c r="O182" s="1"/>
      <c r="P182" s="56"/>
      <c r="Q182" s="1"/>
      <c r="R182" s="1"/>
      <c r="S182" s="1"/>
      <c r="T182" s="1"/>
      <c r="U182" s="58">
        <f t="shared" si="146"/>
        <v>0</v>
      </c>
      <c r="V182" s="1"/>
      <c r="W182" s="1"/>
      <c r="X182" s="1"/>
      <c r="Y182" s="1"/>
      <c r="Z182" s="1"/>
      <c r="AA182" s="1"/>
      <c r="AB182" s="1"/>
      <c r="AC182" s="1"/>
      <c r="AD182" s="1">
        <f t="shared" si="158"/>
        <v>0</v>
      </c>
      <c r="AE182" s="56"/>
      <c r="AF182" s="56"/>
      <c r="AG182" s="1"/>
      <c r="AH182" s="1"/>
      <c r="AI182" s="1"/>
      <c r="AJ182" s="1"/>
      <c r="AK182" s="1"/>
      <c r="AL182" s="1"/>
      <c r="AM182" s="1"/>
      <c r="AN182" s="1"/>
      <c r="AO182" s="1"/>
      <c r="AP182" s="1"/>
      <c r="AQ182" s="1"/>
      <c r="AR182" s="1"/>
      <c r="AS182" s="1">
        <v>0</v>
      </c>
      <c r="AT182" s="1"/>
      <c r="AU182" s="1"/>
      <c r="AV182" s="1"/>
      <c r="AW182" s="1"/>
      <c r="AX182" s="1"/>
      <c r="AY182" s="1"/>
      <c r="AZ182" s="1"/>
      <c r="BA182" s="1"/>
      <c r="BB182" s="1"/>
      <c r="BC182" s="1"/>
      <c r="BD182" s="56"/>
      <c r="BE182" s="1"/>
      <c r="BF182" s="1"/>
      <c r="BG182" s="1">
        <f t="shared" si="147"/>
        <v>15</v>
      </c>
      <c r="BH182" s="1"/>
      <c r="BI182" s="56">
        <v>15</v>
      </c>
      <c r="BJ182" s="1"/>
      <c r="BK182" s="61" t="s">
        <v>130</v>
      </c>
      <c r="BL182" s="297" t="s">
        <v>249</v>
      </c>
      <c r="BM182" s="27"/>
      <c r="BN182" s="27" t="s">
        <v>78</v>
      </c>
      <c r="BO182" s="155"/>
      <c r="BP182" s="70" t="s">
        <v>358</v>
      </c>
      <c r="BQ182" s="63" t="s">
        <v>557</v>
      </c>
    </row>
    <row r="183" spans="1:95" s="146" customFormat="1" ht="75">
      <c r="A183" s="27">
        <v>3</v>
      </c>
      <c r="B183" s="154" t="s">
        <v>601</v>
      </c>
      <c r="C183" s="1">
        <f t="shared" si="155"/>
        <v>676.35</v>
      </c>
      <c r="D183" s="26">
        <v>676.35</v>
      </c>
      <c r="E183" s="1">
        <f t="shared" si="156"/>
        <v>0</v>
      </c>
      <c r="F183" s="1">
        <f t="shared" si="157"/>
        <v>0</v>
      </c>
      <c r="G183" s="1">
        <f t="shared" si="144"/>
        <v>0</v>
      </c>
      <c r="H183" s="56"/>
      <c r="I183" s="1"/>
      <c r="J183" s="1"/>
      <c r="K183" s="56"/>
      <c r="L183" s="56"/>
      <c r="M183" s="1">
        <f t="shared" si="145"/>
        <v>0</v>
      </c>
      <c r="N183" s="56"/>
      <c r="O183" s="1"/>
      <c r="P183" s="56"/>
      <c r="Q183" s="1"/>
      <c r="R183" s="1"/>
      <c r="S183" s="1"/>
      <c r="T183" s="1"/>
      <c r="U183" s="1">
        <f t="shared" si="146"/>
        <v>0</v>
      </c>
      <c r="V183" s="1"/>
      <c r="W183" s="1"/>
      <c r="X183" s="1"/>
      <c r="Y183" s="1"/>
      <c r="Z183" s="1"/>
      <c r="AA183" s="1"/>
      <c r="AB183" s="1"/>
      <c r="AC183" s="1"/>
      <c r="AD183" s="1">
        <f t="shared" si="158"/>
        <v>0</v>
      </c>
      <c r="AE183" s="56"/>
      <c r="AF183" s="56"/>
      <c r="AG183" s="1"/>
      <c r="AH183" s="1"/>
      <c r="AI183" s="1"/>
      <c r="AJ183" s="1"/>
      <c r="AK183" s="1"/>
      <c r="AL183" s="1"/>
      <c r="AM183" s="1"/>
      <c r="AN183" s="1"/>
      <c r="AO183" s="1"/>
      <c r="AP183" s="1"/>
      <c r="AQ183" s="1"/>
      <c r="AR183" s="1"/>
      <c r="AS183" s="1">
        <v>0</v>
      </c>
      <c r="AT183" s="1"/>
      <c r="AU183" s="1"/>
      <c r="AV183" s="1"/>
      <c r="AW183" s="1"/>
      <c r="AX183" s="1"/>
      <c r="AY183" s="1"/>
      <c r="AZ183" s="1"/>
      <c r="BA183" s="1"/>
      <c r="BB183" s="1"/>
      <c r="BC183" s="1"/>
      <c r="BD183" s="56"/>
      <c r="BE183" s="1"/>
      <c r="BF183" s="1"/>
      <c r="BG183" s="1">
        <f t="shared" si="147"/>
        <v>0</v>
      </c>
      <c r="BH183" s="1"/>
      <c r="BI183" s="56"/>
      <c r="BJ183" s="1"/>
      <c r="BK183" s="27" t="s">
        <v>130</v>
      </c>
      <c r="BL183" s="297" t="s">
        <v>602</v>
      </c>
      <c r="BM183" s="27"/>
      <c r="BN183" s="27" t="s">
        <v>78</v>
      </c>
      <c r="BO183" s="155"/>
      <c r="BP183" s="70" t="s">
        <v>603</v>
      </c>
      <c r="BQ183" s="63" t="s">
        <v>503</v>
      </c>
      <c r="CA183" s="146" t="s">
        <v>604</v>
      </c>
    </row>
    <row r="184" spans="1:95" s="2" customFormat="1">
      <c r="A184" s="16" t="s">
        <v>465</v>
      </c>
      <c r="B184" s="25" t="s">
        <v>58</v>
      </c>
      <c r="C184" s="15">
        <f>C185</f>
        <v>0.05</v>
      </c>
      <c r="D184" s="15">
        <f t="shared" ref="D184:BJ184" si="159">D185</f>
        <v>0.05</v>
      </c>
      <c r="E184" s="15">
        <f t="shared" si="159"/>
        <v>0</v>
      </c>
      <c r="F184" s="15">
        <f t="shared" si="159"/>
        <v>0</v>
      </c>
      <c r="G184" s="15">
        <f t="shared" si="159"/>
        <v>0</v>
      </c>
      <c r="H184" s="15">
        <f t="shared" si="159"/>
        <v>0</v>
      </c>
      <c r="I184" s="15">
        <f t="shared" si="159"/>
        <v>0</v>
      </c>
      <c r="J184" s="15">
        <f t="shared" si="159"/>
        <v>0</v>
      </c>
      <c r="K184" s="15">
        <f t="shared" si="159"/>
        <v>0</v>
      </c>
      <c r="L184" s="15">
        <f t="shared" si="159"/>
        <v>0</v>
      </c>
      <c r="M184" s="15">
        <f t="shared" si="159"/>
        <v>0</v>
      </c>
      <c r="N184" s="15">
        <f t="shared" si="159"/>
        <v>0</v>
      </c>
      <c r="O184" s="15">
        <f t="shared" si="159"/>
        <v>0</v>
      </c>
      <c r="P184" s="15">
        <f t="shared" si="159"/>
        <v>0</v>
      </c>
      <c r="Q184" s="15">
        <f t="shared" si="159"/>
        <v>0</v>
      </c>
      <c r="R184" s="15">
        <f t="shared" si="159"/>
        <v>0</v>
      </c>
      <c r="S184" s="15">
        <f t="shared" si="159"/>
        <v>0</v>
      </c>
      <c r="T184" s="15">
        <f t="shared" si="159"/>
        <v>0</v>
      </c>
      <c r="U184" s="15">
        <f t="shared" si="159"/>
        <v>0</v>
      </c>
      <c r="V184" s="15">
        <f t="shared" si="159"/>
        <v>0</v>
      </c>
      <c r="W184" s="15">
        <f t="shared" si="159"/>
        <v>0</v>
      </c>
      <c r="X184" s="15">
        <f t="shared" si="159"/>
        <v>0</v>
      </c>
      <c r="Y184" s="15">
        <f t="shared" si="159"/>
        <v>0</v>
      </c>
      <c r="Z184" s="15">
        <f t="shared" si="159"/>
        <v>0</v>
      </c>
      <c r="AA184" s="15">
        <f t="shared" si="159"/>
        <v>0</v>
      </c>
      <c r="AB184" s="15">
        <f t="shared" si="159"/>
        <v>0</v>
      </c>
      <c r="AC184" s="15">
        <f t="shared" si="159"/>
        <v>0</v>
      </c>
      <c r="AD184" s="15">
        <f t="shared" si="159"/>
        <v>0</v>
      </c>
      <c r="AE184" s="15">
        <f t="shared" si="159"/>
        <v>0</v>
      </c>
      <c r="AF184" s="15">
        <f t="shared" si="159"/>
        <v>0</v>
      </c>
      <c r="AG184" s="15">
        <f t="shared" si="159"/>
        <v>0</v>
      </c>
      <c r="AH184" s="15">
        <f t="shared" si="159"/>
        <v>0</v>
      </c>
      <c r="AI184" s="15">
        <f t="shared" si="159"/>
        <v>0</v>
      </c>
      <c r="AJ184" s="15">
        <f t="shared" si="159"/>
        <v>0</v>
      </c>
      <c r="AK184" s="15">
        <f t="shared" si="159"/>
        <v>0</v>
      </c>
      <c r="AL184" s="15">
        <f t="shared" si="159"/>
        <v>0</v>
      </c>
      <c r="AM184" s="15">
        <f t="shared" si="159"/>
        <v>0</v>
      </c>
      <c r="AN184" s="15">
        <f t="shared" si="159"/>
        <v>0</v>
      </c>
      <c r="AO184" s="15">
        <f t="shared" si="159"/>
        <v>0</v>
      </c>
      <c r="AP184" s="15">
        <f t="shared" si="159"/>
        <v>0</v>
      </c>
      <c r="AQ184" s="15">
        <f t="shared" si="159"/>
        <v>0</v>
      </c>
      <c r="AR184" s="15">
        <f t="shared" si="159"/>
        <v>0</v>
      </c>
      <c r="AS184" s="15">
        <f t="shared" si="159"/>
        <v>0</v>
      </c>
      <c r="AT184" s="15">
        <f t="shared" si="159"/>
        <v>0</v>
      </c>
      <c r="AU184" s="15">
        <f t="shared" si="159"/>
        <v>0</v>
      </c>
      <c r="AV184" s="15">
        <f t="shared" si="159"/>
        <v>0</v>
      </c>
      <c r="AW184" s="15">
        <f t="shared" si="159"/>
        <v>0</v>
      </c>
      <c r="AX184" s="15">
        <f t="shared" si="159"/>
        <v>0</v>
      </c>
      <c r="AY184" s="15">
        <f t="shared" si="159"/>
        <v>0</v>
      </c>
      <c r="AZ184" s="15">
        <f t="shared" si="159"/>
        <v>0</v>
      </c>
      <c r="BA184" s="15">
        <f t="shared" si="159"/>
        <v>0</v>
      </c>
      <c r="BB184" s="15">
        <f t="shared" si="159"/>
        <v>0</v>
      </c>
      <c r="BC184" s="15">
        <f t="shared" si="159"/>
        <v>0</v>
      </c>
      <c r="BD184" s="15">
        <f t="shared" si="159"/>
        <v>0</v>
      </c>
      <c r="BE184" s="15">
        <f t="shared" si="159"/>
        <v>0</v>
      </c>
      <c r="BF184" s="15">
        <f t="shared" si="159"/>
        <v>0</v>
      </c>
      <c r="BG184" s="15">
        <f t="shared" si="159"/>
        <v>0</v>
      </c>
      <c r="BH184" s="15">
        <f t="shared" si="159"/>
        <v>0</v>
      </c>
      <c r="BI184" s="15">
        <f t="shared" si="159"/>
        <v>0</v>
      </c>
      <c r="BJ184" s="15">
        <f t="shared" si="159"/>
        <v>0</v>
      </c>
      <c r="BK184" s="15"/>
      <c r="BL184" s="15"/>
      <c r="BM184" s="87"/>
      <c r="BN184" s="24"/>
      <c r="BO184" s="86"/>
      <c r="BP184" s="39"/>
      <c r="BQ184" s="86"/>
      <c r="BR184" s="135"/>
      <c r="BS184" s="135"/>
      <c r="BT184" s="135"/>
      <c r="BU184" s="55"/>
      <c r="BV184" s="55"/>
      <c r="BW184" s="55"/>
      <c r="BX184" s="55"/>
      <c r="BY184" s="55"/>
      <c r="BZ184" s="55"/>
      <c r="CA184" s="55"/>
      <c r="CB184" s="55"/>
      <c r="CC184" s="55"/>
      <c r="CD184" s="55"/>
      <c r="CE184" s="55"/>
      <c r="CF184" s="55"/>
      <c r="CG184" s="55"/>
      <c r="CH184" s="55"/>
      <c r="CI184" s="55"/>
      <c r="CJ184" s="55"/>
      <c r="CK184" s="55"/>
      <c r="CL184" s="55"/>
      <c r="CM184" s="55"/>
      <c r="CN184" s="55"/>
      <c r="CO184" s="55"/>
      <c r="CP184" s="55"/>
      <c r="CQ184" s="55"/>
    </row>
    <row r="185" spans="1:95" s="77" customFormat="1" ht="87.6" customHeight="1">
      <c r="A185" s="61">
        <v>1</v>
      </c>
      <c r="B185" s="85" t="s">
        <v>599</v>
      </c>
      <c r="C185" s="62">
        <f>D185+E185</f>
        <v>0.05</v>
      </c>
      <c r="D185" s="63">
        <v>0.05</v>
      </c>
      <c r="E185" s="1">
        <f t="shared" ref="E185" si="160">F185+U185+BG185</f>
        <v>0</v>
      </c>
      <c r="F185" s="1">
        <f t="shared" ref="F185" si="161">G185+K185+L185+M185+R185+S185+T185</f>
        <v>0</v>
      </c>
      <c r="G185" s="58">
        <f t="shared" si="144"/>
        <v>0</v>
      </c>
      <c r="H185" s="58"/>
      <c r="I185" s="58"/>
      <c r="J185" s="58"/>
      <c r="K185" s="58"/>
      <c r="L185" s="58"/>
      <c r="M185" s="58">
        <f t="shared" si="145"/>
        <v>0</v>
      </c>
      <c r="N185" s="58"/>
      <c r="O185" s="58"/>
      <c r="P185" s="58"/>
      <c r="Q185" s="58"/>
      <c r="R185" s="58"/>
      <c r="S185" s="58"/>
      <c r="T185" s="58"/>
      <c r="U185" s="58">
        <f t="shared" si="146"/>
        <v>0</v>
      </c>
      <c r="V185" s="58"/>
      <c r="W185" s="58"/>
      <c r="X185" s="58"/>
      <c r="Y185" s="58"/>
      <c r="Z185" s="58"/>
      <c r="AA185" s="58"/>
      <c r="AB185" s="58"/>
      <c r="AC185" s="58"/>
      <c r="AD185" s="58">
        <f>SUM(AE185:AT185)</f>
        <v>0</v>
      </c>
      <c r="AE185" s="58"/>
      <c r="AF185" s="58"/>
      <c r="AG185" s="58"/>
      <c r="AH185" s="58"/>
      <c r="AI185" s="58"/>
      <c r="AJ185" s="58"/>
      <c r="AK185" s="58"/>
      <c r="AL185" s="58"/>
      <c r="AM185" s="58"/>
      <c r="AN185" s="58"/>
      <c r="AO185" s="58"/>
      <c r="AP185" s="58"/>
      <c r="AQ185" s="58"/>
      <c r="AR185" s="58"/>
      <c r="AS185" s="58">
        <v>0</v>
      </c>
      <c r="AT185" s="58"/>
      <c r="AU185" s="58"/>
      <c r="AV185" s="58"/>
      <c r="AW185" s="58"/>
      <c r="AX185" s="58"/>
      <c r="AY185" s="58"/>
      <c r="AZ185" s="58"/>
      <c r="BA185" s="58"/>
      <c r="BB185" s="58"/>
      <c r="BC185" s="58"/>
      <c r="BD185" s="58"/>
      <c r="BE185" s="58"/>
      <c r="BF185" s="58"/>
      <c r="BG185" s="1">
        <f t="shared" si="147"/>
        <v>0</v>
      </c>
      <c r="BH185" s="58"/>
      <c r="BI185" s="58"/>
      <c r="BJ185" s="58"/>
      <c r="BK185" s="61" t="s">
        <v>130</v>
      </c>
      <c r="BL185" s="70" t="s">
        <v>396</v>
      </c>
      <c r="BM185" s="61" t="s">
        <v>181</v>
      </c>
      <c r="BN185" s="61" t="s">
        <v>99</v>
      </c>
      <c r="BO185" s="128" t="s">
        <v>369</v>
      </c>
      <c r="BP185" s="94" t="s">
        <v>347</v>
      </c>
      <c r="BQ185" s="63" t="s">
        <v>558</v>
      </c>
      <c r="BR185" s="140"/>
      <c r="BS185" s="140"/>
      <c r="BT185" s="140"/>
      <c r="BU185" s="81"/>
      <c r="CG185" s="77" t="s">
        <v>591</v>
      </c>
      <c r="CH185" s="77" t="s">
        <v>600</v>
      </c>
    </row>
    <row r="186" spans="1:95" s="2" customFormat="1" ht="25.15" customHeight="1">
      <c r="A186" s="29"/>
      <c r="B186" s="30" t="s">
        <v>225</v>
      </c>
      <c r="C186" s="31">
        <f t="shared" ref="C186:BJ186" si="162">C10+C24</f>
        <v>2130.6132099999995</v>
      </c>
      <c r="D186" s="31">
        <f t="shared" si="162"/>
        <v>761.09</v>
      </c>
      <c r="E186" s="31">
        <f t="shared" si="162"/>
        <v>1369.5232099999998</v>
      </c>
      <c r="F186" s="31">
        <f t="shared" si="162"/>
        <v>1296.21208</v>
      </c>
      <c r="G186" s="31">
        <f t="shared" si="162"/>
        <v>14.163320000000002</v>
      </c>
      <c r="H186" s="31">
        <f t="shared" si="162"/>
        <v>11.096020000000001</v>
      </c>
      <c r="I186" s="31">
        <f t="shared" si="162"/>
        <v>3.0672999999999999</v>
      </c>
      <c r="J186" s="31">
        <f t="shared" si="162"/>
        <v>0</v>
      </c>
      <c r="K186" s="31">
        <f t="shared" si="162"/>
        <v>725.08304999999996</v>
      </c>
      <c r="L186" s="31">
        <f t="shared" si="162"/>
        <v>423.14</v>
      </c>
      <c r="M186" s="31">
        <f t="shared" si="162"/>
        <v>132.70301000000001</v>
      </c>
      <c r="N186" s="31">
        <f t="shared" si="162"/>
        <v>0</v>
      </c>
      <c r="O186" s="31">
        <f t="shared" si="162"/>
        <v>0</v>
      </c>
      <c r="P186" s="31">
        <f t="shared" si="162"/>
        <v>132.70301000000001</v>
      </c>
      <c r="Q186" s="31">
        <f t="shared" si="162"/>
        <v>0</v>
      </c>
      <c r="R186" s="31">
        <f t="shared" si="162"/>
        <v>1.1300000000000001</v>
      </c>
      <c r="S186" s="31">
        <f t="shared" si="162"/>
        <v>0</v>
      </c>
      <c r="T186" s="31">
        <f t="shared" si="162"/>
        <v>0</v>
      </c>
      <c r="U186" s="31">
        <f t="shared" si="162"/>
        <v>42.329230000000003</v>
      </c>
      <c r="V186" s="31">
        <f t="shared" si="162"/>
        <v>0</v>
      </c>
      <c r="W186" s="31">
        <f t="shared" si="162"/>
        <v>0</v>
      </c>
      <c r="X186" s="31">
        <f t="shared" si="162"/>
        <v>0</v>
      </c>
      <c r="Y186" s="31">
        <f t="shared" si="162"/>
        <v>0</v>
      </c>
      <c r="Z186" s="31">
        <f t="shared" si="162"/>
        <v>0</v>
      </c>
      <c r="AA186" s="31">
        <f t="shared" si="162"/>
        <v>0</v>
      </c>
      <c r="AB186" s="31">
        <f t="shared" si="162"/>
        <v>0</v>
      </c>
      <c r="AC186" s="31">
        <f t="shared" si="162"/>
        <v>0</v>
      </c>
      <c r="AD186" s="31">
        <f t="shared" si="162"/>
        <v>9.1692299999999989</v>
      </c>
      <c r="AE186" s="31">
        <f t="shared" si="162"/>
        <v>8.290989999999999</v>
      </c>
      <c r="AF186" s="31">
        <f t="shared" si="162"/>
        <v>0.59677999999999998</v>
      </c>
      <c r="AG186" s="31">
        <f t="shared" si="162"/>
        <v>0</v>
      </c>
      <c r="AH186" s="31">
        <f t="shared" si="162"/>
        <v>0</v>
      </c>
      <c r="AI186" s="31">
        <f t="shared" si="162"/>
        <v>0</v>
      </c>
      <c r="AJ186" s="31">
        <f t="shared" si="162"/>
        <v>0</v>
      </c>
      <c r="AK186" s="31">
        <f t="shared" si="162"/>
        <v>0.28145999999999999</v>
      </c>
      <c r="AL186" s="31">
        <f t="shared" si="162"/>
        <v>0</v>
      </c>
      <c r="AM186" s="31">
        <f t="shared" si="162"/>
        <v>0</v>
      </c>
      <c r="AN186" s="31">
        <f t="shared" si="162"/>
        <v>0</v>
      </c>
      <c r="AO186" s="31">
        <f t="shared" si="162"/>
        <v>0</v>
      </c>
      <c r="AP186" s="31">
        <f t="shared" si="162"/>
        <v>0</v>
      </c>
      <c r="AQ186" s="31">
        <f t="shared" si="162"/>
        <v>0</v>
      </c>
      <c r="AR186" s="31">
        <f t="shared" si="162"/>
        <v>0</v>
      </c>
      <c r="AS186" s="31">
        <f t="shared" si="162"/>
        <v>0</v>
      </c>
      <c r="AT186" s="31">
        <f t="shared" si="162"/>
        <v>0</v>
      </c>
      <c r="AU186" s="31">
        <f t="shared" si="162"/>
        <v>0</v>
      </c>
      <c r="AV186" s="31">
        <f t="shared" si="162"/>
        <v>0</v>
      </c>
      <c r="AW186" s="31">
        <f t="shared" si="162"/>
        <v>0</v>
      </c>
      <c r="AX186" s="31">
        <f t="shared" si="162"/>
        <v>2.64</v>
      </c>
      <c r="AY186" s="31">
        <f t="shared" si="162"/>
        <v>0</v>
      </c>
      <c r="AZ186" s="31">
        <f t="shared" si="162"/>
        <v>1.2</v>
      </c>
      <c r="BA186" s="31">
        <f t="shared" si="162"/>
        <v>0</v>
      </c>
      <c r="BB186" s="31">
        <f t="shared" si="162"/>
        <v>0</v>
      </c>
      <c r="BC186" s="31">
        <f t="shared" si="162"/>
        <v>0</v>
      </c>
      <c r="BD186" s="31">
        <f t="shared" si="162"/>
        <v>29.32</v>
      </c>
      <c r="BE186" s="31">
        <f t="shared" si="162"/>
        <v>0</v>
      </c>
      <c r="BF186" s="31">
        <f t="shared" si="162"/>
        <v>0</v>
      </c>
      <c r="BG186" s="31">
        <f t="shared" si="162"/>
        <v>30.9819</v>
      </c>
      <c r="BH186" s="31">
        <f t="shared" si="162"/>
        <v>0</v>
      </c>
      <c r="BI186" s="31">
        <f t="shared" si="162"/>
        <v>30.9819</v>
      </c>
      <c r="BJ186" s="31">
        <f t="shared" si="162"/>
        <v>0</v>
      </c>
      <c r="BK186" s="9"/>
      <c r="BL186" s="9"/>
      <c r="BM186" s="9"/>
      <c r="BN186" s="29"/>
      <c r="BO186" s="129"/>
      <c r="BP186" s="39"/>
      <c r="BQ186" s="129"/>
      <c r="BR186" s="135"/>
      <c r="BS186" s="135"/>
      <c r="BT186" s="135"/>
      <c r="BU186" s="55"/>
      <c r="BV186" s="55"/>
      <c r="BW186" s="55"/>
      <c r="BX186" s="55"/>
      <c r="BY186" s="55"/>
      <c r="BZ186" s="55"/>
      <c r="CA186" s="55"/>
      <c r="CB186" s="55"/>
      <c r="CC186" s="55"/>
      <c r="CD186" s="55"/>
      <c r="CE186" s="55"/>
      <c r="CF186" s="55"/>
      <c r="CG186" s="55"/>
      <c r="CH186" s="55"/>
      <c r="CI186" s="55"/>
      <c r="CJ186" s="55"/>
      <c r="CK186" s="55"/>
      <c r="CL186" s="55"/>
      <c r="CM186" s="55"/>
      <c r="CN186" s="55"/>
      <c r="CO186" s="55"/>
      <c r="CP186" s="55"/>
      <c r="CQ186" s="55"/>
    </row>
  </sheetData>
  <mergeCells count="80">
    <mergeCell ref="A1:BO1"/>
    <mergeCell ref="A2:BP2"/>
    <mergeCell ref="A3:BP3"/>
    <mergeCell ref="A4:BQ4"/>
    <mergeCell ref="A5:A8"/>
    <mergeCell ref="B5:B8"/>
    <mergeCell ref="C5:C8"/>
    <mergeCell ref="D5:D8"/>
    <mergeCell ref="E5:E8"/>
    <mergeCell ref="F5:BJ5"/>
    <mergeCell ref="AD7:AD8"/>
    <mergeCell ref="S7:S8"/>
    <mergeCell ref="T7:T8"/>
    <mergeCell ref="U7:U8"/>
    <mergeCell ref="V7:V8"/>
    <mergeCell ref="W7:W8"/>
    <mergeCell ref="BR5:BT8"/>
    <mergeCell ref="F6:T6"/>
    <mergeCell ref="U6:BF6"/>
    <mergeCell ref="BG6:BJ6"/>
    <mergeCell ref="F7:F8"/>
    <mergeCell ref="G7:J7"/>
    <mergeCell ref="K7:K8"/>
    <mergeCell ref="L7:L8"/>
    <mergeCell ref="M7:Q7"/>
    <mergeCell ref="R7:R8"/>
    <mergeCell ref="BK5:BK8"/>
    <mergeCell ref="BL5:BL8"/>
    <mergeCell ref="BM5:BM8"/>
    <mergeCell ref="BN5:BN8"/>
    <mergeCell ref="BP5:BP8"/>
    <mergeCell ref="BQ5:BQ8"/>
    <mergeCell ref="BG7:BG8"/>
    <mergeCell ref="BH7:BH8"/>
    <mergeCell ref="BI7:BI8"/>
    <mergeCell ref="BJ7:BJ8"/>
    <mergeCell ref="AC7:AC8"/>
    <mergeCell ref="BE7:BE8"/>
    <mergeCell ref="AE7:AT7"/>
    <mergeCell ref="AU7:AU8"/>
    <mergeCell ref="AV7:AV8"/>
    <mergeCell ref="AW7:AW8"/>
    <mergeCell ref="AX7:AX8"/>
    <mergeCell ref="AY7:AY8"/>
    <mergeCell ref="AZ7:AZ8"/>
    <mergeCell ref="BA7:BA8"/>
    <mergeCell ref="BB7:BB8"/>
    <mergeCell ref="BC7:BC8"/>
    <mergeCell ref="A89:A90"/>
    <mergeCell ref="B89:B90"/>
    <mergeCell ref="A123:A124"/>
    <mergeCell ref="B123:B124"/>
    <mergeCell ref="BF7:BF8"/>
    <mergeCell ref="BD7:BD8"/>
    <mergeCell ref="X7:X8"/>
    <mergeCell ref="Y7:Y8"/>
    <mergeCell ref="Z7:Z8"/>
    <mergeCell ref="AA7:AA8"/>
    <mergeCell ref="AB7:AB8"/>
    <mergeCell ref="A75:A77"/>
    <mergeCell ref="B75:B77"/>
    <mergeCell ref="BP75:BP77"/>
    <mergeCell ref="BQ75:BQ77"/>
    <mergeCell ref="A44:A45"/>
    <mergeCell ref="B44:B45"/>
    <mergeCell ref="BP44:BP45"/>
    <mergeCell ref="A51:A53"/>
    <mergeCell ref="B51:B53"/>
    <mergeCell ref="BP51:BP53"/>
    <mergeCell ref="BQ51:BQ53"/>
    <mergeCell ref="BP123:BP124"/>
    <mergeCell ref="BP163:BP164"/>
    <mergeCell ref="BQ163:BQ164"/>
    <mergeCell ref="A147:A148"/>
    <mergeCell ref="B147:B148"/>
    <mergeCell ref="A161:A162"/>
    <mergeCell ref="B161:B162"/>
    <mergeCell ref="A163:A164"/>
    <mergeCell ref="B163:B164"/>
    <mergeCell ref="BQ123:BQ124"/>
  </mergeCells>
  <conditionalFormatting sqref="B69">
    <cfRule type="duplicateValues" dxfId="12" priority="5" stopIfTrue="1"/>
  </conditionalFormatting>
  <conditionalFormatting sqref="D69 B69">
    <cfRule type="duplicateValues" dxfId="11" priority="6" stopIfTrue="1"/>
  </conditionalFormatting>
  <conditionalFormatting sqref="K39">
    <cfRule type="duplicateValues" dxfId="10" priority="7" stopIfTrue="1"/>
  </conditionalFormatting>
  <conditionalFormatting sqref="K69:L69">
    <cfRule type="duplicateValues" dxfId="9" priority="4" stopIfTrue="1"/>
  </conditionalFormatting>
  <conditionalFormatting sqref="N69">
    <cfRule type="duplicateValues" dxfId="8" priority="3" stopIfTrue="1"/>
  </conditionalFormatting>
  <conditionalFormatting sqref="AE69:BF69 V69:AC69 BH69:BJ69 H69:L69 N69:T69">
    <cfRule type="duplicateValues" dxfId="7" priority="2" stopIfTrue="1"/>
  </conditionalFormatting>
  <conditionalFormatting sqref="BL69">
    <cfRule type="duplicateValues" dxfId="6" priority="1" stopIfTrue="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34"/>
  <sheetViews>
    <sheetView showZeros="0" zoomScale="68" zoomScaleNormal="68" workbookViewId="0">
      <selection activeCell="CJ34" sqref="A5:CJ34"/>
    </sheetView>
  </sheetViews>
  <sheetFormatPr defaultColWidth="8.88671875" defaultRowHeight="18.75"/>
  <cols>
    <col min="1" max="1" width="8.44140625" style="55" customWidth="1"/>
    <col min="2" max="2" width="32.44140625" style="55" customWidth="1"/>
    <col min="3" max="3" width="9.33203125" style="55" customWidth="1"/>
    <col min="4" max="4" width="9.21875" style="55" customWidth="1"/>
    <col min="5" max="5" width="9" style="55" customWidth="1"/>
    <col min="6" max="6" width="10.5546875" style="55" hidden="1" customWidth="1"/>
    <col min="7" max="7" width="6.6640625" style="55" hidden="1" customWidth="1"/>
    <col min="8" max="10" width="7.6640625" style="55" hidden="1" customWidth="1"/>
    <col min="11" max="11" width="9" style="55" hidden="1" customWidth="1"/>
    <col min="12" max="12" width="7.5546875" style="55" hidden="1" customWidth="1"/>
    <col min="13" max="13" width="9" style="55" hidden="1" customWidth="1"/>
    <col min="14" max="14" width="6.88671875" style="55" hidden="1" customWidth="1"/>
    <col min="15" max="15" width="9" style="55" hidden="1" customWidth="1"/>
    <col min="16" max="16" width="7.6640625" style="55" hidden="1" customWidth="1"/>
    <col min="17" max="17" width="9" style="55" hidden="1" customWidth="1"/>
    <col min="18" max="19" width="6.33203125" style="55" hidden="1" customWidth="1"/>
    <col min="20" max="20" width="6.21875" style="55" hidden="1" customWidth="1"/>
    <col min="21" max="62" width="9" style="55" hidden="1" customWidth="1"/>
    <col min="63" max="63" width="13.77734375" style="55" hidden="1" customWidth="1"/>
    <col min="64" max="64" width="13.77734375" style="55" customWidth="1"/>
    <col min="65" max="65" width="13.77734375" style="55" hidden="1" customWidth="1"/>
    <col min="66" max="66" width="7.21875" style="55" customWidth="1"/>
    <col min="67" max="67" width="12.21875" style="131" hidden="1" customWidth="1"/>
    <col min="68" max="68" width="23.33203125" style="55" hidden="1" customWidth="1"/>
    <col min="69" max="69" width="15.21875" style="55" hidden="1" customWidth="1"/>
    <col min="70" max="87" width="8.88671875" style="55" hidden="1" customWidth="1"/>
    <col min="88" max="88" width="14.5546875" style="55" customWidth="1"/>
    <col min="89" max="89" width="10.6640625" style="55" customWidth="1"/>
    <col min="90" max="95" width="8.88671875" style="55" customWidth="1"/>
    <col min="96" max="16384" width="8.88671875" style="55"/>
  </cols>
  <sheetData>
    <row r="1" spans="1:89" ht="19.5" customHeight="1">
      <c r="A1" s="769" t="s">
        <v>331</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809"/>
    </row>
    <row r="2" spans="1:89" ht="19.5" customHeight="1">
      <c r="A2" s="770" t="s">
        <v>371</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c r="AZ2" s="770"/>
      <c r="BA2" s="770"/>
      <c r="BB2" s="770"/>
      <c r="BC2" s="770"/>
      <c r="BD2" s="770"/>
      <c r="BE2" s="770"/>
      <c r="BF2" s="770"/>
      <c r="BG2" s="770"/>
      <c r="BH2" s="770"/>
      <c r="BI2" s="770"/>
      <c r="BJ2" s="770"/>
      <c r="BK2" s="770"/>
      <c r="BL2" s="770"/>
      <c r="BM2" s="770"/>
      <c r="BN2" s="770"/>
      <c r="BO2" s="770"/>
      <c r="BP2" s="770"/>
    </row>
    <row r="3" spans="1:89" ht="19.5" customHeight="1">
      <c r="A3" s="771" t="s">
        <v>0</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771"/>
      <c r="AR3" s="771"/>
      <c r="AS3" s="771"/>
      <c r="AT3" s="771"/>
      <c r="AU3" s="771"/>
      <c r="AV3" s="771"/>
      <c r="AW3" s="771"/>
      <c r="AX3" s="771"/>
      <c r="AY3" s="771"/>
      <c r="AZ3" s="771"/>
      <c r="BA3" s="771"/>
      <c r="BB3" s="771"/>
      <c r="BC3" s="771"/>
      <c r="BD3" s="771"/>
      <c r="BE3" s="771"/>
      <c r="BF3" s="771"/>
      <c r="BG3" s="771"/>
      <c r="BH3" s="771"/>
      <c r="BI3" s="771"/>
      <c r="BJ3" s="771"/>
      <c r="BK3" s="771"/>
      <c r="BL3" s="771"/>
      <c r="BM3" s="771"/>
      <c r="BN3" s="771"/>
      <c r="BO3" s="771"/>
      <c r="BP3" s="771"/>
    </row>
    <row r="4" spans="1:89" ht="19.5" customHeight="1">
      <c r="A4" s="887" t="s">
        <v>330</v>
      </c>
      <c r="B4" s="887"/>
      <c r="C4" s="887"/>
      <c r="D4" s="887"/>
      <c r="E4" s="887"/>
      <c r="F4" s="887"/>
      <c r="G4" s="887"/>
      <c r="H4" s="887"/>
      <c r="I4" s="887"/>
      <c r="J4" s="887"/>
      <c r="K4" s="887"/>
      <c r="L4" s="887"/>
      <c r="M4" s="887"/>
      <c r="N4" s="887"/>
      <c r="O4" s="887"/>
      <c r="P4" s="887"/>
      <c r="Q4" s="887"/>
      <c r="R4" s="887"/>
      <c r="S4" s="887"/>
      <c r="T4" s="887"/>
      <c r="U4" s="887"/>
      <c r="V4" s="887"/>
      <c r="W4" s="887"/>
      <c r="X4" s="887"/>
      <c r="Y4" s="887"/>
      <c r="Z4" s="887"/>
      <c r="AA4" s="887"/>
      <c r="AB4" s="887"/>
      <c r="AC4" s="887"/>
      <c r="AD4" s="887"/>
      <c r="AE4" s="887"/>
      <c r="AF4" s="887"/>
      <c r="AG4" s="887"/>
      <c r="AH4" s="887"/>
      <c r="AI4" s="887"/>
      <c r="AJ4" s="887"/>
      <c r="AK4" s="887"/>
      <c r="AL4" s="887"/>
      <c r="AM4" s="887"/>
      <c r="AN4" s="887"/>
      <c r="AO4" s="887"/>
      <c r="AP4" s="887"/>
      <c r="AQ4" s="887"/>
      <c r="AR4" s="887"/>
      <c r="AS4" s="887"/>
      <c r="AT4" s="887"/>
      <c r="AU4" s="887"/>
      <c r="AV4" s="887"/>
      <c r="AW4" s="887"/>
      <c r="AX4" s="887"/>
      <c r="AY4" s="887"/>
      <c r="AZ4" s="887"/>
      <c r="BA4" s="887"/>
      <c r="BB4" s="887"/>
      <c r="BC4" s="887"/>
      <c r="BD4" s="887"/>
      <c r="BE4" s="887"/>
      <c r="BF4" s="887"/>
      <c r="BG4" s="887"/>
      <c r="BH4" s="887"/>
      <c r="BI4" s="887"/>
      <c r="BJ4" s="887"/>
      <c r="BK4" s="887"/>
      <c r="BL4" s="887"/>
      <c r="BM4" s="887"/>
      <c r="BN4" s="887"/>
      <c r="BO4" s="887"/>
      <c r="BP4" s="887"/>
    </row>
    <row r="5" spans="1:89" ht="20.100000000000001" customHeight="1">
      <c r="A5" s="765" t="s">
        <v>1</v>
      </c>
      <c r="B5" s="773" t="s">
        <v>2</v>
      </c>
      <c r="C5" s="765" t="s">
        <v>3</v>
      </c>
      <c r="D5" s="765" t="s">
        <v>4</v>
      </c>
      <c r="E5" s="765" t="s">
        <v>5</v>
      </c>
      <c r="F5" s="765" t="s">
        <v>6</v>
      </c>
      <c r="G5" s="774"/>
      <c r="H5" s="774"/>
      <c r="I5" s="774"/>
      <c r="J5" s="774"/>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c r="AL5" s="765"/>
      <c r="AM5" s="765"/>
      <c r="AN5" s="765"/>
      <c r="AO5" s="765"/>
      <c r="AP5" s="765"/>
      <c r="AQ5" s="765"/>
      <c r="AR5" s="765"/>
      <c r="AS5" s="765"/>
      <c r="AT5" s="765"/>
      <c r="AU5" s="765"/>
      <c r="AV5" s="765"/>
      <c r="AW5" s="765"/>
      <c r="AX5" s="765"/>
      <c r="AY5" s="765"/>
      <c r="AZ5" s="765"/>
      <c r="BA5" s="765"/>
      <c r="BB5" s="765"/>
      <c r="BC5" s="765"/>
      <c r="BD5" s="765"/>
      <c r="BE5" s="765"/>
      <c r="BF5" s="765"/>
      <c r="BG5" s="765"/>
      <c r="BH5" s="765"/>
      <c r="BI5" s="765"/>
      <c r="BJ5" s="765"/>
      <c r="BK5" s="765" t="s">
        <v>329</v>
      </c>
      <c r="BL5" s="765" t="s">
        <v>7</v>
      </c>
      <c r="BM5" s="765" t="s">
        <v>9</v>
      </c>
      <c r="BN5" s="765" t="s">
        <v>8</v>
      </c>
      <c r="BO5" s="129"/>
      <c r="BP5" s="765" t="s">
        <v>339</v>
      </c>
      <c r="BQ5" s="135"/>
      <c r="BR5" s="135"/>
      <c r="BS5" s="135"/>
      <c r="BT5" s="135"/>
      <c r="BU5" s="135"/>
      <c r="BV5" s="135"/>
      <c r="BW5" s="135"/>
      <c r="BX5" s="135"/>
      <c r="BY5" s="135"/>
      <c r="BZ5" s="135"/>
      <c r="CA5" s="135"/>
      <c r="CB5" s="135"/>
      <c r="CC5" s="135"/>
      <c r="CD5" s="135"/>
      <c r="CE5" s="135"/>
      <c r="CF5" s="135"/>
      <c r="CG5" s="135"/>
      <c r="CH5" s="135"/>
      <c r="CI5" s="135"/>
      <c r="CJ5" s="765" t="s">
        <v>372</v>
      </c>
    </row>
    <row r="6" spans="1:89" ht="20.100000000000001" hidden="1" customHeight="1">
      <c r="A6" s="765"/>
      <c r="B6" s="773"/>
      <c r="C6" s="765"/>
      <c r="D6" s="765"/>
      <c r="E6" s="765"/>
      <c r="F6" s="765" t="s">
        <v>10</v>
      </c>
      <c r="G6" s="774"/>
      <c r="H6" s="765"/>
      <c r="I6" s="765"/>
      <c r="J6" s="765"/>
      <c r="K6" s="765"/>
      <c r="L6" s="765"/>
      <c r="M6" s="765"/>
      <c r="N6" s="765"/>
      <c r="O6" s="765"/>
      <c r="P6" s="765"/>
      <c r="Q6" s="765"/>
      <c r="R6" s="765"/>
      <c r="S6" s="765"/>
      <c r="T6" s="765"/>
      <c r="U6" s="765" t="s">
        <v>11</v>
      </c>
      <c r="V6" s="765"/>
      <c r="W6" s="765"/>
      <c r="X6" s="765"/>
      <c r="Y6" s="765"/>
      <c r="Z6" s="765"/>
      <c r="AA6" s="765"/>
      <c r="AB6" s="765"/>
      <c r="AC6" s="765"/>
      <c r="AD6" s="765"/>
      <c r="AE6" s="765"/>
      <c r="AF6" s="765"/>
      <c r="AG6" s="765"/>
      <c r="AH6" s="765"/>
      <c r="AI6" s="765"/>
      <c r="AJ6" s="765"/>
      <c r="AK6" s="765"/>
      <c r="AL6" s="765"/>
      <c r="AM6" s="765"/>
      <c r="AN6" s="765"/>
      <c r="AO6" s="765"/>
      <c r="AP6" s="765"/>
      <c r="AQ6" s="765"/>
      <c r="AR6" s="765"/>
      <c r="AS6" s="765"/>
      <c r="AT6" s="765"/>
      <c r="AU6" s="765"/>
      <c r="AV6" s="765"/>
      <c r="AW6" s="765"/>
      <c r="AX6" s="765"/>
      <c r="AY6" s="765"/>
      <c r="AZ6" s="765"/>
      <c r="BA6" s="765"/>
      <c r="BB6" s="765"/>
      <c r="BC6" s="765"/>
      <c r="BD6" s="765"/>
      <c r="BE6" s="765"/>
      <c r="BF6" s="765"/>
      <c r="BG6" s="765" t="s">
        <v>12</v>
      </c>
      <c r="BH6" s="765"/>
      <c r="BI6" s="765"/>
      <c r="BJ6" s="765"/>
      <c r="BK6" s="765"/>
      <c r="BL6" s="765"/>
      <c r="BM6" s="765"/>
      <c r="BN6" s="765"/>
      <c r="BO6" s="86"/>
      <c r="BP6" s="765"/>
      <c r="BQ6" s="135"/>
      <c r="BR6" s="135"/>
      <c r="BS6" s="135"/>
      <c r="BT6" s="135"/>
      <c r="BU6" s="135"/>
      <c r="BV6" s="135"/>
      <c r="BW6" s="135"/>
      <c r="BX6" s="135"/>
      <c r="BY6" s="135"/>
      <c r="BZ6" s="135"/>
      <c r="CA6" s="135"/>
      <c r="CB6" s="135"/>
      <c r="CC6" s="135"/>
      <c r="CD6" s="135"/>
      <c r="CE6" s="135"/>
      <c r="CF6" s="135"/>
      <c r="CG6" s="135"/>
      <c r="CH6" s="135"/>
      <c r="CI6" s="135"/>
      <c r="CJ6" s="765"/>
    </row>
    <row r="7" spans="1:89" ht="20.100000000000001" hidden="1" customHeight="1">
      <c r="A7" s="765"/>
      <c r="B7" s="773"/>
      <c r="C7" s="765"/>
      <c r="D7" s="765"/>
      <c r="E7" s="765"/>
      <c r="F7" s="765" t="s">
        <v>13</v>
      </c>
      <c r="G7" s="774" t="s">
        <v>14</v>
      </c>
      <c r="H7" s="765"/>
      <c r="I7" s="765"/>
      <c r="J7" s="765"/>
      <c r="K7" s="765" t="s">
        <v>15</v>
      </c>
      <c r="L7" s="765" t="s">
        <v>16</v>
      </c>
      <c r="M7" s="765" t="s">
        <v>17</v>
      </c>
      <c r="N7" s="765"/>
      <c r="O7" s="765"/>
      <c r="P7" s="765"/>
      <c r="Q7" s="765"/>
      <c r="R7" s="765" t="s">
        <v>18</v>
      </c>
      <c r="S7" s="765" t="s">
        <v>19</v>
      </c>
      <c r="T7" s="765" t="s">
        <v>20</v>
      </c>
      <c r="U7" s="765" t="s">
        <v>11</v>
      </c>
      <c r="V7" s="765" t="s">
        <v>21</v>
      </c>
      <c r="W7" s="765" t="s">
        <v>22</v>
      </c>
      <c r="X7" s="765" t="s">
        <v>23</v>
      </c>
      <c r="Y7" s="765" t="s">
        <v>24</v>
      </c>
      <c r="Z7" s="765" t="s">
        <v>25</v>
      </c>
      <c r="AA7" s="765" t="s">
        <v>26</v>
      </c>
      <c r="AB7" s="765" t="s">
        <v>27</v>
      </c>
      <c r="AC7" s="760" t="s">
        <v>28</v>
      </c>
      <c r="AD7" s="765" t="s">
        <v>13</v>
      </c>
      <c r="AE7" s="765" t="s">
        <v>29</v>
      </c>
      <c r="AF7" s="765"/>
      <c r="AG7" s="765"/>
      <c r="AH7" s="765"/>
      <c r="AI7" s="765"/>
      <c r="AJ7" s="765"/>
      <c r="AK7" s="765"/>
      <c r="AL7" s="765"/>
      <c r="AM7" s="765"/>
      <c r="AN7" s="765"/>
      <c r="AO7" s="765"/>
      <c r="AP7" s="765"/>
      <c r="AQ7" s="765"/>
      <c r="AR7" s="765"/>
      <c r="AS7" s="765"/>
      <c r="AT7" s="765"/>
      <c r="AU7" s="760" t="s">
        <v>30</v>
      </c>
      <c r="AV7" s="765" t="s">
        <v>31</v>
      </c>
      <c r="AW7" s="765" t="s">
        <v>32</v>
      </c>
      <c r="AX7" s="765" t="s">
        <v>33</v>
      </c>
      <c r="AY7" s="765" t="s">
        <v>34</v>
      </c>
      <c r="AZ7" s="765" t="s">
        <v>35</v>
      </c>
      <c r="BA7" s="765" t="s">
        <v>36</v>
      </c>
      <c r="BB7" s="765" t="s">
        <v>37</v>
      </c>
      <c r="BC7" s="765" t="s">
        <v>38</v>
      </c>
      <c r="BD7" s="765" t="s">
        <v>39</v>
      </c>
      <c r="BE7" s="765" t="s">
        <v>40</v>
      </c>
      <c r="BF7" s="765" t="s">
        <v>41</v>
      </c>
      <c r="BG7" s="765" t="s">
        <v>12</v>
      </c>
      <c r="BH7" s="765" t="s">
        <v>42</v>
      </c>
      <c r="BI7" s="765" t="s">
        <v>43</v>
      </c>
      <c r="BJ7" s="765" t="s">
        <v>44</v>
      </c>
      <c r="BK7" s="765"/>
      <c r="BL7" s="765"/>
      <c r="BM7" s="765"/>
      <c r="BN7" s="765"/>
      <c r="BO7" s="86"/>
      <c r="BP7" s="765"/>
      <c r="BQ7" s="135"/>
      <c r="BR7" s="135"/>
      <c r="BS7" s="135"/>
      <c r="BT7" s="135"/>
      <c r="BU7" s="135"/>
      <c r="BV7" s="135"/>
      <c r="BW7" s="135"/>
      <c r="BX7" s="135"/>
      <c r="BY7" s="135"/>
      <c r="BZ7" s="135"/>
      <c r="CA7" s="135"/>
      <c r="CB7" s="135"/>
      <c r="CC7" s="135"/>
      <c r="CD7" s="135"/>
      <c r="CE7" s="135"/>
      <c r="CF7" s="135"/>
      <c r="CG7" s="135"/>
      <c r="CH7" s="135"/>
      <c r="CI7" s="135"/>
      <c r="CJ7" s="765"/>
    </row>
    <row r="8" spans="1:89" ht="98.25" customHeight="1">
      <c r="A8" s="765"/>
      <c r="B8" s="773"/>
      <c r="C8" s="765"/>
      <c r="D8" s="765"/>
      <c r="E8" s="765"/>
      <c r="F8" s="765"/>
      <c r="G8" s="83" t="s">
        <v>14</v>
      </c>
      <c r="H8" s="83" t="s">
        <v>45</v>
      </c>
      <c r="I8" s="83" t="s">
        <v>46</v>
      </c>
      <c r="J8" s="83" t="s">
        <v>47</v>
      </c>
      <c r="K8" s="765"/>
      <c r="L8" s="765"/>
      <c r="M8" s="9" t="s">
        <v>13</v>
      </c>
      <c r="N8" s="9" t="s">
        <v>48</v>
      </c>
      <c r="O8" s="9" t="s">
        <v>49</v>
      </c>
      <c r="P8" s="9" t="s">
        <v>50</v>
      </c>
      <c r="Q8" s="6" t="s">
        <v>51</v>
      </c>
      <c r="R8" s="765"/>
      <c r="S8" s="765"/>
      <c r="T8" s="765"/>
      <c r="U8" s="765"/>
      <c r="V8" s="765"/>
      <c r="W8" s="765"/>
      <c r="X8" s="765"/>
      <c r="Y8" s="765"/>
      <c r="Z8" s="765"/>
      <c r="AA8" s="765"/>
      <c r="AB8" s="765"/>
      <c r="AC8" s="760"/>
      <c r="AD8" s="765"/>
      <c r="AE8" s="9" t="s">
        <v>52</v>
      </c>
      <c r="AF8" s="9" t="s">
        <v>53</v>
      </c>
      <c r="AG8" s="9" t="s">
        <v>54</v>
      </c>
      <c r="AH8" s="9" t="s">
        <v>55</v>
      </c>
      <c r="AI8" s="9" t="s">
        <v>56</v>
      </c>
      <c r="AJ8" s="9" t="s">
        <v>57</v>
      </c>
      <c r="AK8" s="9" t="s">
        <v>58</v>
      </c>
      <c r="AL8" s="9" t="s">
        <v>59</v>
      </c>
      <c r="AM8" s="6" t="s">
        <v>60</v>
      </c>
      <c r="AN8" s="9" t="s">
        <v>61</v>
      </c>
      <c r="AO8" s="9" t="s">
        <v>62</v>
      </c>
      <c r="AP8" s="9" t="s">
        <v>63</v>
      </c>
      <c r="AQ8" s="9" t="s">
        <v>64</v>
      </c>
      <c r="AR8" s="9" t="s">
        <v>65</v>
      </c>
      <c r="AS8" s="9" t="s">
        <v>66</v>
      </c>
      <c r="AT8" s="9" t="s">
        <v>67</v>
      </c>
      <c r="AU8" s="760"/>
      <c r="AV8" s="765"/>
      <c r="AW8" s="765"/>
      <c r="AX8" s="765"/>
      <c r="AY8" s="765"/>
      <c r="AZ8" s="765"/>
      <c r="BA8" s="765"/>
      <c r="BB8" s="765"/>
      <c r="BC8" s="765"/>
      <c r="BD8" s="765"/>
      <c r="BE8" s="765"/>
      <c r="BF8" s="765"/>
      <c r="BG8" s="765"/>
      <c r="BH8" s="765"/>
      <c r="BI8" s="765"/>
      <c r="BJ8" s="765"/>
      <c r="BK8" s="765"/>
      <c r="BL8" s="765"/>
      <c r="BM8" s="765"/>
      <c r="BN8" s="765"/>
      <c r="BO8" s="129"/>
      <c r="BP8" s="765"/>
      <c r="BQ8" s="135"/>
      <c r="BR8" s="135"/>
      <c r="BS8" s="135"/>
      <c r="BT8" s="135"/>
      <c r="BU8" s="135"/>
      <c r="BV8" s="135"/>
      <c r="BW8" s="135"/>
      <c r="BX8" s="135"/>
      <c r="BY8" s="135"/>
      <c r="BZ8" s="135"/>
      <c r="CA8" s="135"/>
      <c r="CB8" s="135"/>
      <c r="CC8" s="135"/>
      <c r="CD8" s="135"/>
      <c r="CE8" s="135"/>
      <c r="CF8" s="135"/>
      <c r="CG8" s="135"/>
      <c r="CH8" s="135"/>
      <c r="CI8" s="135"/>
      <c r="CJ8" s="765"/>
    </row>
    <row r="9" spans="1:89" s="100" customFormat="1" ht="37.5">
      <c r="A9" s="98">
        <v>1</v>
      </c>
      <c r="B9" s="115" t="s">
        <v>246</v>
      </c>
      <c r="C9" s="96">
        <f t="shared" ref="C9" si="0">D9+E9</f>
        <v>2.5</v>
      </c>
      <c r="D9" s="106">
        <v>0.5</v>
      </c>
      <c r="E9" s="96">
        <f t="shared" ref="E9" si="1">F9+U9+BG9</f>
        <v>2</v>
      </c>
      <c r="F9" s="58">
        <f t="shared" ref="F9" si="2">G9+K9+L9+M9+R9+S9+T9</f>
        <v>1.95</v>
      </c>
      <c r="G9" s="58">
        <f t="shared" ref="G9" si="3">H9+I9+J9</f>
        <v>0</v>
      </c>
      <c r="H9" s="57"/>
      <c r="I9" s="57"/>
      <c r="J9" s="57"/>
      <c r="K9" s="57">
        <v>1.8</v>
      </c>
      <c r="L9" s="57">
        <v>0.15</v>
      </c>
      <c r="M9" s="58">
        <f t="shared" ref="M9" si="4">+N9+O9+P9</f>
        <v>0</v>
      </c>
      <c r="N9" s="57"/>
      <c r="O9" s="57"/>
      <c r="P9" s="57"/>
      <c r="Q9" s="57"/>
      <c r="R9" s="57"/>
      <c r="S9" s="57"/>
      <c r="T9" s="57"/>
      <c r="U9" s="58">
        <f t="shared" ref="U9" si="5">V9+W9+X9+Y9+Z9+AA9+AB9+AC9+AD9+AU9+AV9+AW9+AX9+AY9+AZ9+BA9+BB9+BC9+BD9+BE9+BF9</f>
        <v>0</v>
      </c>
      <c r="V9" s="57"/>
      <c r="W9" s="57"/>
      <c r="X9" s="57"/>
      <c r="Y9" s="57"/>
      <c r="Z9" s="57"/>
      <c r="AA9" s="57"/>
      <c r="AB9" s="57"/>
      <c r="AC9" s="57"/>
      <c r="AD9" s="58">
        <f t="shared" ref="AD9" si="6">SUM(AE9:AT9)</f>
        <v>0</v>
      </c>
      <c r="AE9" s="57"/>
      <c r="AF9" s="57"/>
      <c r="AG9" s="57"/>
      <c r="AH9" s="57"/>
      <c r="AI9" s="57"/>
      <c r="AJ9" s="57"/>
      <c r="AK9" s="57"/>
      <c r="AL9" s="57"/>
      <c r="AM9" s="57"/>
      <c r="AN9" s="57"/>
      <c r="AO9" s="57"/>
      <c r="AP9" s="57"/>
      <c r="AQ9" s="57"/>
      <c r="AR9" s="57"/>
      <c r="AS9" s="57">
        <f t="shared" ref="AS9" si="7">AT9+AU9</f>
        <v>0</v>
      </c>
      <c r="AT9" s="57"/>
      <c r="AU9" s="57"/>
      <c r="AV9" s="57"/>
      <c r="AW9" s="57"/>
      <c r="AX9" s="57"/>
      <c r="AY9" s="57"/>
      <c r="AZ9" s="57"/>
      <c r="BA9" s="57"/>
      <c r="BB9" s="57"/>
      <c r="BC9" s="57"/>
      <c r="BD9" s="57"/>
      <c r="BE9" s="57"/>
      <c r="BF9" s="57"/>
      <c r="BG9" s="58">
        <f t="shared" ref="BG9" si="8">BH9+BI9+BJ9</f>
        <v>0.05</v>
      </c>
      <c r="BH9" s="57"/>
      <c r="BI9" s="57">
        <v>0.05</v>
      </c>
      <c r="BJ9" s="57"/>
      <c r="BK9" s="61" t="s">
        <v>130</v>
      </c>
      <c r="BL9" s="98" t="s">
        <v>247</v>
      </c>
      <c r="BM9" s="79" t="s">
        <v>160</v>
      </c>
      <c r="BN9" s="98" t="s">
        <v>93</v>
      </c>
      <c r="BO9" s="128" t="s">
        <v>369</v>
      </c>
      <c r="BP9" s="116" t="s">
        <v>340</v>
      </c>
      <c r="BQ9" s="136"/>
      <c r="BR9" s="136"/>
      <c r="BS9" s="136"/>
      <c r="BT9" s="136"/>
      <c r="BU9" s="136"/>
      <c r="BV9" s="136"/>
      <c r="BW9" s="136"/>
      <c r="BX9" s="136"/>
      <c r="BY9" s="136"/>
      <c r="BZ9" s="136"/>
      <c r="CA9" s="136"/>
      <c r="CB9" s="136"/>
      <c r="CC9" s="136"/>
      <c r="CD9" s="136"/>
      <c r="CE9" s="136"/>
      <c r="CF9" s="136"/>
      <c r="CG9" s="136"/>
      <c r="CH9" s="136"/>
      <c r="CI9" s="136"/>
      <c r="CJ9" s="116" t="s">
        <v>373</v>
      </c>
      <c r="CK9" s="142">
        <f>'[2]CHUYÊN TIEP'!$H$7</f>
        <v>0.8</v>
      </c>
    </row>
    <row r="10" spans="1:89" s="105" customFormat="1" ht="37.5">
      <c r="A10" s="98">
        <v>2</v>
      </c>
      <c r="B10" s="111" t="s">
        <v>297</v>
      </c>
      <c r="C10" s="101">
        <v>9.42</v>
      </c>
      <c r="D10" s="104">
        <v>2.58</v>
      </c>
      <c r="E10" s="101">
        <v>6.84</v>
      </c>
      <c r="F10" s="58"/>
      <c r="G10" s="58"/>
      <c r="H10" s="57"/>
      <c r="I10" s="57"/>
      <c r="J10" s="57"/>
      <c r="K10" s="57">
        <v>3.02</v>
      </c>
      <c r="L10" s="57">
        <v>0.03</v>
      </c>
      <c r="M10" s="58"/>
      <c r="N10" s="57"/>
      <c r="O10" s="57"/>
      <c r="P10" s="57">
        <v>3.55</v>
      </c>
      <c r="Q10" s="57"/>
      <c r="R10" s="57"/>
      <c r="S10" s="57"/>
      <c r="T10" s="57"/>
      <c r="U10" s="58"/>
      <c r="V10" s="57"/>
      <c r="W10" s="57"/>
      <c r="X10" s="57"/>
      <c r="Y10" s="57"/>
      <c r="Z10" s="57"/>
      <c r="AA10" s="57"/>
      <c r="AB10" s="57"/>
      <c r="AC10" s="57"/>
      <c r="AD10" s="58"/>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v>0.24</v>
      </c>
      <c r="BG10" s="58"/>
      <c r="BH10" s="57"/>
      <c r="BI10" s="57"/>
      <c r="BJ10" s="57"/>
      <c r="BK10" s="61" t="s">
        <v>314</v>
      </c>
      <c r="BL10" s="103" t="s">
        <v>247</v>
      </c>
      <c r="BM10" s="79" t="s">
        <v>313</v>
      </c>
      <c r="BN10" s="103" t="s">
        <v>93</v>
      </c>
      <c r="BO10" s="90" t="s">
        <v>369</v>
      </c>
      <c r="BP10" s="112" t="s">
        <v>356</v>
      </c>
      <c r="BQ10" s="136"/>
      <c r="BR10" s="136"/>
      <c r="BS10" s="136"/>
      <c r="BT10" s="136"/>
      <c r="BU10" s="136"/>
      <c r="BV10" s="136"/>
      <c r="BW10" s="136"/>
      <c r="BX10" s="136"/>
      <c r="BY10" s="136"/>
      <c r="BZ10" s="136"/>
      <c r="CA10" s="136"/>
      <c r="CB10" s="136"/>
      <c r="CC10" s="136"/>
      <c r="CD10" s="136"/>
      <c r="CE10" s="136"/>
      <c r="CF10" s="136"/>
      <c r="CG10" s="136"/>
      <c r="CH10" s="136"/>
      <c r="CI10" s="136"/>
      <c r="CJ10" s="138"/>
    </row>
    <row r="11" spans="1:89" s="105" customFormat="1" ht="75">
      <c r="A11" s="98">
        <v>3</v>
      </c>
      <c r="B11" s="111" t="s">
        <v>298</v>
      </c>
      <c r="C11" s="101">
        <v>3.8</v>
      </c>
      <c r="D11" s="104"/>
      <c r="E11" s="101">
        <v>3.8</v>
      </c>
      <c r="F11" s="58"/>
      <c r="G11" s="58"/>
      <c r="H11" s="57"/>
      <c r="I11" s="57"/>
      <c r="J11" s="57"/>
      <c r="K11" s="57">
        <v>1.6</v>
      </c>
      <c r="L11" s="57">
        <v>2</v>
      </c>
      <c r="M11" s="58"/>
      <c r="N11" s="57"/>
      <c r="O11" s="57"/>
      <c r="P11" s="57"/>
      <c r="Q11" s="57"/>
      <c r="R11" s="57"/>
      <c r="S11" s="57"/>
      <c r="T11" s="57"/>
      <c r="U11" s="58"/>
      <c r="V11" s="57"/>
      <c r="W11" s="57"/>
      <c r="X11" s="57"/>
      <c r="Y11" s="57"/>
      <c r="Z11" s="57"/>
      <c r="AA11" s="57"/>
      <c r="AB11" s="57"/>
      <c r="AC11" s="57"/>
      <c r="AD11" s="58"/>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v>0.2</v>
      </c>
      <c r="BG11" s="58"/>
      <c r="BH11" s="57"/>
      <c r="BI11" s="57"/>
      <c r="BJ11" s="57"/>
      <c r="BK11" s="61" t="s">
        <v>315</v>
      </c>
      <c r="BL11" s="103" t="s">
        <v>131</v>
      </c>
      <c r="BM11" s="79" t="s">
        <v>312</v>
      </c>
      <c r="BN11" s="103" t="s">
        <v>93</v>
      </c>
      <c r="BO11" s="128" t="s">
        <v>369</v>
      </c>
      <c r="BP11" s="114" t="s">
        <v>342</v>
      </c>
      <c r="BQ11" s="136"/>
      <c r="BR11" s="136"/>
      <c r="BS11" s="136"/>
      <c r="BT11" s="136"/>
      <c r="BU11" s="136"/>
      <c r="BV11" s="136"/>
      <c r="BW11" s="136"/>
      <c r="BX11" s="136"/>
      <c r="BY11" s="136"/>
      <c r="BZ11" s="136"/>
      <c r="CA11" s="136"/>
      <c r="CB11" s="136"/>
      <c r="CC11" s="136"/>
      <c r="CD11" s="136"/>
      <c r="CE11" s="136"/>
      <c r="CF11" s="136"/>
      <c r="CG11" s="136"/>
      <c r="CH11" s="136"/>
      <c r="CI11" s="136"/>
      <c r="CJ11" s="116" t="s">
        <v>373</v>
      </c>
      <c r="CK11" s="143">
        <f>'[2]CHUYÊN TIEP'!$H$11</f>
        <v>3</v>
      </c>
    </row>
    <row r="12" spans="1:89" s="100" customFormat="1" ht="56.25">
      <c r="A12" s="885">
        <v>4</v>
      </c>
      <c r="B12" s="884" t="s">
        <v>334</v>
      </c>
      <c r="C12" s="96">
        <v>11.3</v>
      </c>
      <c r="D12" s="97"/>
      <c r="E12" s="96">
        <v>11.3</v>
      </c>
      <c r="F12" s="58"/>
      <c r="G12" s="58">
        <v>1</v>
      </c>
      <c r="H12" s="58"/>
      <c r="I12" s="58"/>
      <c r="J12" s="58"/>
      <c r="K12" s="58">
        <v>7.55</v>
      </c>
      <c r="L12" s="58">
        <v>1.94</v>
      </c>
      <c r="M12" s="58"/>
      <c r="N12" s="58"/>
      <c r="O12" s="58"/>
      <c r="P12" s="58"/>
      <c r="Q12" s="58"/>
      <c r="R12" s="58"/>
      <c r="S12" s="58"/>
      <c r="T12" s="58"/>
      <c r="U12" s="58">
        <v>0.67</v>
      </c>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v>0.14000000000000001</v>
      </c>
      <c r="BH12" s="58"/>
      <c r="BI12" s="58"/>
      <c r="BJ12" s="58"/>
      <c r="BK12" s="61" t="s">
        <v>130</v>
      </c>
      <c r="BL12" s="98" t="s">
        <v>247</v>
      </c>
      <c r="BM12" s="27" t="s">
        <v>317</v>
      </c>
      <c r="BN12" s="106" t="s">
        <v>94</v>
      </c>
      <c r="BO12" s="128" t="s">
        <v>370</v>
      </c>
      <c r="BP12" s="113" t="s">
        <v>344</v>
      </c>
      <c r="BQ12" s="136"/>
      <c r="BR12" s="136"/>
      <c r="BS12" s="136"/>
      <c r="BT12" s="136"/>
      <c r="BU12" s="136"/>
      <c r="BV12" s="136"/>
      <c r="BW12" s="136"/>
      <c r="BX12" s="136"/>
      <c r="BY12" s="136"/>
      <c r="BZ12" s="136"/>
      <c r="CA12" s="136"/>
      <c r="CB12" s="136"/>
      <c r="CC12" s="136"/>
      <c r="CD12" s="136"/>
      <c r="CE12" s="136"/>
      <c r="CF12" s="136"/>
      <c r="CG12" s="136"/>
      <c r="CH12" s="136"/>
      <c r="CI12" s="136"/>
      <c r="CJ12" s="137"/>
    </row>
    <row r="13" spans="1:89" s="100" customFormat="1" ht="56.25">
      <c r="A13" s="761"/>
      <c r="B13" s="783"/>
      <c r="C13" s="96">
        <v>53.19</v>
      </c>
      <c r="D13" s="97"/>
      <c r="E13" s="96">
        <v>53.19</v>
      </c>
      <c r="F13" s="96"/>
      <c r="G13" s="96">
        <v>1</v>
      </c>
      <c r="H13" s="96"/>
      <c r="I13" s="96"/>
      <c r="J13" s="96"/>
      <c r="K13" s="96">
        <v>45.48</v>
      </c>
      <c r="L13" s="96">
        <v>2.2599999999999998</v>
      </c>
      <c r="M13" s="96"/>
      <c r="N13" s="96"/>
      <c r="O13" s="96"/>
      <c r="P13" s="96"/>
      <c r="Q13" s="96"/>
      <c r="R13" s="96">
        <v>0.04</v>
      </c>
      <c r="S13" s="96"/>
      <c r="T13" s="96"/>
      <c r="U13" s="96">
        <v>4</v>
      </c>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v>0.41</v>
      </c>
      <c r="BH13" s="96"/>
      <c r="BI13" s="96"/>
      <c r="BJ13" s="96"/>
      <c r="BK13" s="106" t="s">
        <v>130</v>
      </c>
      <c r="BL13" s="98" t="s">
        <v>316</v>
      </c>
      <c r="BM13" s="106" t="s">
        <v>318</v>
      </c>
      <c r="BN13" s="106" t="s">
        <v>94</v>
      </c>
      <c r="BO13" s="132" t="s">
        <v>370</v>
      </c>
      <c r="BP13" s="113" t="s">
        <v>344</v>
      </c>
      <c r="BQ13" s="137"/>
      <c r="BR13" s="137"/>
      <c r="BS13" s="137"/>
      <c r="BT13" s="137"/>
      <c r="BU13" s="137"/>
      <c r="BV13" s="137"/>
      <c r="BW13" s="137"/>
      <c r="BX13" s="137"/>
      <c r="BY13" s="137"/>
      <c r="BZ13" s="137"/>
      <c r="CA13" s="137"/>
      <c r="CB13" s="137"/>
      <c r="CC13" s="137"/>
      <c r="CD13" s="137"/>
      <c r="CE13" s="137"/>
      <c r="CF13" s="137"/>
      <c r="CG13" s="137"/>
      <c r="CH13" s="137"/>
      <c r="CI13" s="137"/>
      <c r="CJ13" s="137"/>
    </row>
    <row r="14" spans="1:89" s="100" customFormat="1" ht="56.25">
      <c r="A14" s="885"/>
      <c r="B14" s="884"/>
      <c r="C14" s="96">
        <v>21.28</v>
      </c>
      <c r="D14" s="97"/>
      <c r="E14" s="96">
        <v>21.28</v>
      </c>
      <c r="F14" s="58"/>
      <c r="G14" s="58">
        <v>1</v>
      </c>
      <c r="H14" s="58"/>
      <c r="I14" s="58"/>
      <c r="J14" s="58"/>
      <c r="K14" s="58">
        <v>8.1999999999999993</v>
      </c>
      <c r="L14" s="58">
        <v>7.63</v>
      </c>
      <c r="M14" s="58"/>
      <c r="N14" s="58"/>
      <c r="O14" s="58"/>
      <c r="P14" s="58">
        <v>0.39</v>
      </c>
      <c r="Q14" s="58"/>
      <c r="R14" s="58"/>
      <c r="S14" s="58"/>
      <c r="T14" s="58"/>
      <c r="U14" s="58">
        <v>4.04</v>
      </c>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v>0.02</v>
      </c>
      <c r="BH14" s="58"/>
      <c r="BI14" s="58"/>
      <c r="BJ14" s="58"/>
      <c r="BK14" s="61" t="s">
        <v>130</v>
      </c>
      <c r="BL14" s="98" t="s">
        <v>249</v>
      </c>
      <c r="BM14" s="27" t="s">
        <v>319</v>
      </c>
      <c r="BN14" s="106" t="s">
        <v>94</v>
      </c>
      <c r="BO14" s="128" t="s">
        <v>370</v>
      </c>
      <c r="BP14" s="113" t="s">
        <v>344</v>
      </c>
      <c r="BQ14" s="136"/>
      <c r="BR14" s="136"/>
      <c r="BS14" s="136"/>
      <c r="BT14" s="136"/>
      <c r="BU14" s="136"/>
      <c r="BV14" s="136"/>
      <c r="BW14" s="136"/>
      <c r="BX14" s="136"/>
      <c r="BY14" s="136"/>
      <c r="BZ14" s="136"/>
      <c r="CA14" s="136"/>
      <c r="CB14" s="136"/>
      <c r="CC14" s="136"/>
      <c r="CD14" s="136"/>
      <c r="CE14" s="136"/>
      <c r="CF14" s="136"/>
      <c r="CG14" s="136"/>
      <c r="CH14" s="136"/>
      <c r="CI14" s="136"/>
      <c r="CJ14" s="137"/>
    </row>
    <row r="15" spans="1:89" s="119" customFormat="1" ht="37.5">
      <c r="A15" s="104">
        <v>5</v>
      </c>
      <c r="B15" s="117" t="s">
        <v>300</v>
      </c>
      <c r="C15" s="101">
        <v>2.1</v>
      </c>
      <c r="D15" s="101"/>
      <c r="E15" s="101">
        <v>2.1</v>
      </c>
      <c r="F15" s="5"/>
      <c r="G15" s="58"/>
      <c r="H15" s="5"/>
      <c r="I15" s="5"/>
      <c r="J15" s="5"/>
      <c r="K15" s="58">
        <v>2.1</v>
      </c>
      <c r="L15" s="58"/>
      <c r="M15" s="5"/>
      <c r="N15" s="58"/>
      <c r="O15" s="5"/>
      <c r="P15" s="58"/>
      <c r="Q15" s="5"/>
      <c r="R15" s="58"/>
      <c r="S15" s="5"/>
      <c r="T15" s="5"/>
      <c r="U15" s="58"/>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8"/>
      <c r="BH15" s="5"/>
      <c r="BI15" s="5"/>
      <c r="BJ15" s="5"/>
      <c r="BK15" s="61" t="s">
        <v>130</v>
      </c>
      <c r="BL15" s="103" t="s">
        <v>249</v>
      </c>
      <c r="BM15" s="91"/>
      <c r="BN15" s="104" t="s">
        <v>97</v>
      </c>
      <c r="BO15" s="128" t="s">
        <v>369</v>
      </c>
      <c r="BP15" s="124"/>
      <c r="BQ15" s="71"/>
      <c r="BR15" s="71"/>
      <c r="BS15" s="71"/>
      <c r="BT15" s="71"/>
      <c r="BU15" s="71"/>
      <c r="BV15" s="71"/>
      <c r="BW15" s="71"/>
      <c r="BX15" s="71"/>
      <c r="BY15" s="71"/>
      <c r="BZ15" s="71"/>
      <c r="CA15" s="71"/>
      <c r="CB15" s="71"/>
      <c r="CC15" s="71"/>
      <c r="CD15" s="71"/>
      <c r="CE15" s="71"/>
      <c r="CF15" s="71"/>
      <c r="CG15" s="71"/>
      <c r="CH15" s="71"/>
      <c r="CI15" s="71"/>
      <c r="CJ15" s="139"/>
    </row>
    <row r="16" spans="1:89" s="100" customFormat="1" ht="131.25">
      <c r="A16" s="104">
        <v>6</v>
      </c>
      <c r="B16" s="127" t="s">
        <v>178</v>
      </c>
      <c r="C16" s="96">
        <f>D16+E16</f>
        <v>20.78</v>
      </c>
      <c r="D16" s="97"/>
      <c r="E16" s="96">
        <f>F16+U16+BG16</f>
        <v>20.78</v>
      </c>
      <c r="F16" s="58">
        <f>G16+K16+L16+M16+R16+S16+T16</f>
        <v>11.17</v>
      </c>
      <c r="G16" s="58">
        <f>H16+I16+J16</f>
        <v>0</v>
      </c>
      <c r="H16" s="58"/>
      <c r="I16" s="58"/>
      <c r="J16" s="58"/>
      <c r="K16" s="58">
        <v>5.01</v>
      </c>
      <c r="L16" s="58">
        <v>6.16</v>
      </c>
      <c r="M16" s="58">
        <f>+N16+O16+P16</f>
        <v>0</v>
      </c>
      <c r="N16" s="58"/>
      <c r="O16" s="58"/>
      <c r="P16" s="58"/>
      <c r="Q16" s="58"/>
      <c r="R16" s="58"/>
      <c r="S16" s="58"/>
      <c r="T16" s="58"/>
      <c r="U16" s="58">
        <f>V16+W16+X16+Y16+Z16+AA16+AB16+AC16+AD16+AU16+AV16+AW16+AX16+AY16+AZ16+BA16+BB16+BC16+BD16+BE16+BF16</f>
        <v>6.61</v>
      </c>
      <c r="V16" s="58"/>
      <c r="W16" s="58"/>
      <c r="X16" s="58"/>
      <c r="Y16" s="58"/>
      <c r="Z16" s="58"/>
      <c r="AA16" s="58"/>
      <c r="AB16" s="58"/>
      <c r="AC16" s="58"/>
      <c r="AD16" s="58">
        <f>SUM(AE16:AT16)</f>
        <v>0</v>
      </c>
      <c r="AE16" s="58"/>
      <c r="AF16" s="58"/>
      <c r="AG16" s="58"/>
      <c r="AH16" s="58"/>
      <c r="AI16" s="58"/>
      <c r="AJ16" s="58"/>
      <c r="AK16" s="58"/>
      <c r="AL16" s="58"/>
      <c r="AM16" s="58"/>
      <c r="AN16" s="58"/>
      <c r="AO16" s="58"/>
      <c r="AP16" s="58"/>
      <c r="AQ16" s="58"/>
      <c r="AR16" s="58"/>
      <c r="AS16" s="58">
        <v>0</v>
      </c>
      <c r="AT16" s="58"/>
      <c r="AU16" s="58"/>
      <c r="AV16" s="58"/>
      <c r="AW16" s="58"/>
      <c r="AX16" s="58"/>
      <c r="AY16" s="58"/>
      <c r="AZ16" s="58"/>
      <c r="BA16" s="58"/>
      <c r="BB16" s="58"/>
      <c r="BC16" s="58"/>
      <c r="BD16" s="58">
        <v>6.61</v>
      </c>
      <c r="BE16" s="58"/>
      <c r="BF16" s="58"/>
      <c r="BG16" s="58">
        <f>BH16+BI16+BJ16</f>
        <v>3</v>
      </c>
      <c r="BH16" s="58"/>
      <c r="BI16" s="58">
        <v>3</v>
      </c>
      <c r="BJ16" s="58"/>
      <c r="BK16" s="61" t="s">
        <v>130</v>
      </c>
      <c r="BL16" s="98" t="s">
        <v>249</v>
      </c>
      <c r="BM16" s="61" t="s">
        <v>179</v>
      </c>
      <c r="BN16" s="106" t="s">
        <v>99</v>
      </c>
      <c r="BO16" s="128" t="s">
        <v>370</v>
      </c>
      <c r="BP16" s="113" t="s">
        <v>345</v>
      </c>
      <c r="BQ16" s="136"/>
      <c r="BR16" s="136"/>
      <c r="BS16" s="136"/>
      <c r="BT16" s="136"/>
      <c r="BU16" s="136"/>
      <c r="BV16" s="136"/>
      <c r="BW16" s="136"/>
      <c r="BX16" s="136"/>
      <c r="BY16" s="136"/>
      <c r="BZ16" s="136"/>
      <c r="CA16" s="136"/>
      <c r="CB16" s="136"/>
      <c r="CC16" s="136"/>
      <c r="CD16" s="136"/>
      <c r="CE16" s="136"/>
      <c r="CF16" s="136"/>
      <c r="CG16" s="136"/>
      <c r="CH16" s="136"/>
      <c r="CI16" s="136"/>
      <c r="CJ16" s="137"/>
    </row>
    <row r="17" spans="1:89" s="110" customFormat="1" ht="112.5">
      <c r="A17" s="104">
        <v>7</v>
      </c>
      <c r="B17" s="107" t="s">
        <v>180</v>
      </c>
      <c r="C17" s="108">
        <f t="shared" ref="C17" si="9">D17+E17</f>
        <v>0.6</v>
      </c>
      <c r="D17" s="102"/>
      <c r="E17" s="101">
        <f t="shared" ref="E17" si="10">F17+U17+BG17</f>
        <v>0.6</v>
      </c>
      <c r="F17" s="58">
        <f t="shared" ref="F17" si="11">G17+K17+L17+M17+R17+S17+T17</f>
        <v>0.6</v>
      </c>
      <c r="G17" s="58">
        <f t="shared" ref="G17" si="12">H17+I17+J17</f>
        <v>0</v>
      </c>
      <c r="H17" s="58"/>
      <c r="I17" s="58"/>
      <c r="J17" s="58"/>
      <c r="K17" s="58"/>
      <c r="L17" s="58"/>
      <c r="M17" s="58">
        <f t="shared" ref="M17" si="13">+N17+O17+P17</f>
        <v>0.6</v>
      </c>
      <c r="N17" s="58"/>
      <c r="O17" s="58"/>
      <c r="P17" s="58">
        <v>0.6</v>
      </c>
      <c r="Q17" s="58"/>
      <c r="R17" s="58"/>
      <c r="S17" s="58"/>
      <c r="T17" s="58"/>
      <c r="U17" s="58">
        <f t="shared" ref="U17" si="14">V17+W17+X17+Y17+Z17+AA17+AB17+AC17+AD17+AU17+AV17+AW17+AX17+AY17+AZ17+BA17+BB17+BC17+BD17+BE17+BF17</f>
        <v>0</v>
      </c>
      <c r="V17" s="58"/>
      <c r="W17" s="58"/>
      <c r="X17" s="58"/>
      <c r="Y17" s="58"/>
      <c r="Z17" s="58"/>
      <c r="AA17" s="58"/>
      <c r="AB17" s="58"/>
      <c r="AC17" s="58"/>
      <c r="AD17" s="58">
        <f t="shared" ref="AD17" si="15">SUM(AE17:AT17)</f>
        <v>0</v>
      </c>
      <c r="AE17" s="58"/>
      <c r="AF17" s="58"/>
      <c r="AG17" s="58"/>
      <c r="AH17" s="58"/>
      <c r="AI17" s="58"/>
      <c r="AJ17" s="58"/>
      <c r="AK17" s="58"/>
      <c r="AL17" s="58"/>
      <c r="AM17" s="58"/>
      <c r="AN17" s="58"/>
      <c r="AO17" s="58"/>
      <c r="AP17" s="58"/>
      <c r="AQ17" s="58"/>
      <c r="AR17" s="58"/>
      <c r="AS17" s="58">
        <v>0</v>
      </c>
      <c r="AT17" s="58"/>
      <c r="AU17" s="58"/>
      <c r="AV17" s="58"/>
      <c r="AW17" s="58"/>
      <c r="AX17" s="58"/>
      <c r="AY17" s="58"/>
      <c r="AZ17" s="58"/>
      <c r="BA17" s="58"/>
      <c r="BB17" s="58"/>
      <c r="BC17" s="58"/>
      <c r="BD17" s="58"/>
      <c r="BE17" s="58"/>
      <c r="BF17" s="58"/>
      <c r="BG17" s="58">
        <f t="shared" ref="BG17" si="16">BH17+BI17+BJ17</f>
        <v>0</v>
      </c>
      <c r="BH17" s="58"/>
      <c r="BI17" s="58"/>
      <c r="BJ17" s="58"/>
      <c r="BK17" s="61" t="s">
        <v>130</v>
      </c>
      <c r="BL17" s="98" t="s">
        <v>247</v>
      </c>
      <c r="BM17" s="61" t="s">
        <v>181</v>
      </c>
      <c r="BN17" s="104" t="s">
        <v>99</v>
      </c>
      <c r="BO17" s="128" t="s">
        <v>369</v>
      </c>
      <c r="BP17" s="114" t="s">
        <v>347</v>
      </c>
      <c r="BQ17" s="886"/>
      <c r="BR17" s="140"/>
      <c r="BS17" s="140"/>
      <c r="BT17" s="140"/>
      <c r="BU17" s="140"/>
      <c r="BV17" s="140"/>
      <c r="BW17" s="140"/>
      <c r="BX17" s="140"/>
      <c r="BY17" s="140"/>
      <c r="BZ17" s="140"/>
      <c r="CA17" s="140"/>
      <c r="CB17" s="140"/>
      <c r="CC17" s="140"/>
      <c r="CD17" s="140"/>
      <c r="CE17" s="140"/>
      <c r="CF17" s="140"/>
      <c r="CG17" s="140"/>
      <c r="CH17" s="140"/>
      <c r="CI17" s="140"/>
      <c r="CJ17" s="141"/>
    </row>
    <row r="18" spans="1:89" s="110" customFormat="1" ht="56.25">
      <c r="A18" s="104">
        <v>8</v>
      </c>
      <c r="B18" s="107" t="s">
        <v>302</v>
      </c>
      <c r="C18" s="108">
        <v>4.01</v>
      </c>
      <c r="D18" s="102"/>
      <c r="E18" s="101">
        <v>4.01</v>
      </c>
      <c r="F18" s="58"/>
      <c r="G18" s="58"/>
      <c r="H18" s="58"/>
      <c r="I18" s="58"/>
      <c r="J18" s="58"/>
      <c r="K18" s="58"/>
      <c r="L18" s="58"/>
      <c r="M18" s="58"/>
      <c r="N18" s="58">
        <v>1.4</v>
      </c>
      <c r="O18" s="58"/>
      <c r="P18" s="58">
        <v>2.61</v>
      </c>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61" t="s">
        <v>130</v>
      </c>
      <c r="BL18" s="98" t="s">
        <v>250</v>
      </c>
      <c r="BM18" s="61" t="s">
        <v>321</v>
      </c>
      <c r="BN18" s="104" t="s">
        <v>99</v>
      </c>
      <c r="BO18" s="128" t="s">
        <v>370</v>
      </c>
      <c r="BP18" s="109" t="s">
        <v>348</v>
      </c>
      <c r="BQ18" s="886"/>
      <c r="BR18" s="140"/>
      <c r="BS18" s="140"/>
      <c r="BT18" s="140"/>
      <c r="BU18" s="140"/>
      <c r="BV18" s="140"/>
      <c r="BW18" s="140"/>
      <c r="BX18" s="140"/>
      <c r="BY18" s="140"/>
      <c r="BZ18" s="140"/>
      <c r="CA18" s="140"/>
      <c r="CB18" s="140"/>
      <c r="CC18" s="140"/>
      <c r="CD18" s="140"/>
      <c r="CE18" s="140"/>
      <c r="CF18" s="140"/>
      <c r="CG18" s="140"/>
      <c r="CH18" s="140"/>
      <c r="CI18" s="140"/>
      <c r="CJ18" s="141"/>
    </row>
    <row r="19" spans="1:89" s="119" customFormat="1" ht="37.5">
      <c r="A19" s="104">
        <v>9</v>
      </c>
      <c r="B19" s="117" t="s">
        <v>306</v>
      </c>
      <c r="C19" s="101">
        <v>0.15</v>
      </c>
      <c r="D19" s="101"/>
      <c r="E19" s="101">
        <v>0.15</v>
      </c>
      <c r="F19" s="133"/>
      <c r="G19" s="101"/>
      <c r="H19" s="133"/>
      <c r="I19" s="133"/>
      <c r="J19" s="133"/>
      <c r="K19" s="101">
        <v>0.15</v>
      </c>
      <c r="L19" s="101"/>
      <c r="M19" s="133"/>
      <c r="N19" s="101"/>
      <c r="O19" s="133"/>
      <c r="P19" s="101"/>
      <c r="Q19" s="133"/>
      <c r="R19" s="101"/>
      <c r="S19" s="133"/>
      <c r="T19" s="133"/>
      <c r="U19" s="101"/>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01"/>
      <c r="BH19" s="133"/>
      <c r="BI19" s="133"/>
      <c r="BJ19" s="133"/>
      <c r="BK19" s="104" t="s">
        <v>130</v>
      </c>
      <c r="BL19" s="103" t="s">
        <v>131</v>
      </c>
      <c r="BM19" s="124" t="s">
        <v>322</v>
      </c>
      <c r="BN19" s="104" t="s">
        <v>100</v>
      </c>
      <c r="BO19" s="134" t="s">
        <v>370</v>
      </c>
      <c r="BP19" s="124"/>
      <c r="BQ19" s="139"/>
      <c r="BR19" s="139"/>
      <c r="BS19" s="139"/>
      <c r="BT19" s="139"/>
      <c r="BU19" s="139"/>
      <c r="BV19" s="139"/>
      <c r="BW19" s="139"/>
      <c r="BX19" s="139"/>
      <c r="BY19" s="139"/>
      <c r="BZ19" s="139"/>
      <c r="CA19" s="139"/>
      <c r="CB19" s="139"/>
      <c r="CC19" s="139"/>
      <c r="CD19" s="139"/>
      <c r="CE19" s="139"/>
      <c r="CF19" s="139"/>
      <c r="CG19" s="139"/>
      <c r="CH19" s="139"/>
      <c r="CI19" s="139"/>
      <c r="CJ19" s="116" t="s">
        <v>373</v>
      </c>
      <c r="CK19" s="144">
        <f>'[2]CHUYÊN TIEP'!$H$16</f>
        <v>0.25019999999999998</v>
      </c>
    </row>
    <row r="20" spans="1:89" s="119" customFormat="1" ht="37.5">
      <c r="A20" s="104">
        <v>10</v>
      </c>
      <c r="B20" s="117" t="s">
        <v>368</v>
      </c>
      <c r="C20" s="101">
        <v>0.2</v>
      </c>
      <c r="D20" s="101"/>
      <c r="E20" s="101">
        <v>0.2</v>
      </c>
      <c r="F20" s="5"/>
      <c r="G20" s="58"/>
      <c r="H20" s="5"/>
      <c r="I20" s="5"/>
      <c r="J20" s="5"/>
      <c r="K20" s="58">
        <v>0.2</v>
      </c>
      <c r="L20" s="58"/>
      <c r="M20" s="5"/>
      <c r="N20" s="58"/>
      <c r="O20" s="5"/>
      <c r="P20" s="58"/>
      <c r="Q20" s="5"/>
      <c r="R20" s="58"/>
      <c r="S20" s="5"/>
      <c r="T20" s="5"/>
      <c r="U20" s="58"/>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8"/>
      <c r="BH20" s="5"/>
      <c r="BI20" s="5"/>
      <c r="BJ20" s="5"/>
      <c r="BK20" s="61" t="s">
        <v>130</v>
      </c>
      <c r="BL20" s="103" t="s">
        <v>131</v>
      </c>
      <c r="BM20" s="91"/>
      <c r="BN20" s="104" t="s">
        <v>100</v>
      </c>
      <c r="BO20" s="128" t="s">
        <v>369</v>
      </c>
      <c r="BP20" s="124"/>
      <c r="BQ20" s="71"/>
      <c r="BR20" s="71"/>
      <c r="BS20" s="71"/>
      <c r="BT20" s="71"/>
      <c r="BU20" s="71"/>
      <c r="BV20" s="71"/>
      <c r="BW20" s="71"/>
      <c r="BX20" s="71"/>
      <c r="BY20" s="71"/>
      <c r="BZ20" s="71"/>
      <c r="CA20" s="71"/>
      <c r="CB20" s="71"/>
      <c r="CC20" s="71"/>
      <c r="CD20" s="71"/>
      <c r="CE20" s="71"/>
      <c r="CF20" s="71"/>
      <c r="CG20" s="71"/>
      <c r="CH20" s="71"/>
      <c r="CI20" s="71"/>
      <c r="CJ20" s="139"/>
    </row>
    <row r="21" spans="1:89" s="119" customFormat="1" ht="75">
      <c r="A21" s="104">
        <v>11</v>
      </c>
      <c r="B21" s="117" t="s">
        <v>307</v>
      </c>
      <c r="C21" s="101">
        <v>0.83</v>
      </c>
      <c r="D21" s="101"/>
      <c r="E21" s="101">
        <v>0.83</v>
      </c>
      <c r="F21" s="5"/>
      <c r="G21" s="58">
        <v>0.1</v>
      </c>
      <c r="H21" s="5"/>
      <c r="I21" s="5"/>
      <c r="J21" s="5"/>
      <c r="K21" s="58">
        <v>0.73</v>
      </c>
      <c r="L21" s="58"/>
      <c r="M21" s="5"/>
      <c r="N21" s="58"/>
      <c r="O21" s="5"/>
      <c r="P21" s="58"/>
      <c r="Q21" s="5"/>
      <c r="R21" s="58"/>
      <c r="S21" s="5"/>
      <c r="T21" s="5"/>
      <c r="U21" s="58"/>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8"/>
      <c r="BH21" s="5"/>
      <c r="BI21" s="5"/>
      <c r="BJ21" s="5"/>
      <c r="BK21" s="20"/>
      <c r="BL21" s="104" t="s">
        <v>247</v>
      </c>
      <c r="BM21" s="91" t="s">
        <v>324</v>
      </c>
      <c r="BN21" s="104" t="s">
        <v>108</v>
      </c>
      <c r="BO21" s="128" t="s">
        <v>370</v>
      </c>
      <c r="BP21" s="118" t="s">
        <v>355</v>
      </c>
      <c r="BQ21" s="71"/>
      <c r="BR21" s="71"/>
      <c r="BS21" s="71"/>
      <c r="BT21" s="71"/>
      <c r="BU21" s="71"/>
      <c r="BV21" s="71"/>
      <c r="BW21" s="71"/>
      <c r="BX21" s="71"/>
      <c r="BY21" s="71"/>
      <c r="BZ21" s="71"/>
      <c r="CA21" s="71"/>
      <c r="CB21" s="71"/>
      <c r="CC21" s="71"/>
      <c r="CD21" s="71"/>
      <c r="CE21" s="71"/>
      <c r="CF21" s="71"/>
      <c r="CG21" s="71"/>
      <c r="CH21" s="71"/>
      <c r="CI21" s="71"/>
      <c r="CJ21" s="116" t="s">
        <v>373</v>
      </c>
      <c r="CK21" s="144">
        <f>'[2]CHUYÊN TIEP'!$H$21</f>
        <v>1.2000000000000002</v>
      </c>
    </row>
    <row r="22" spans="1:89" s="100" customFormat="1" ht="75">
      <c r="A22" s="104">
        <v>12</v>
      </c>
      <c r="B22" s="120" t="s">
        <v>194</v>
      </c>
      <c r="C22" s="96">
        <f t="shared" ref="C22:C23" si="17">D22+E22</f>
        <v>9</v>
      </c>
      <c r="D22" s="97"/>
      <c r="E22" s="96">
        <f t="shared" ref="E22:E23" si="18">F22+U22+BG22</f>
        <v>9</v>
      </c>
      <c r="F22" s="58">
        <f t="shared" ref="F22:F23" si="19">G22+K22+L22+M22+R22+S22+T22</f>
        <v>9</v>
      </c>
      <c r="G22" s="58">
        <f t="shared" ref="G22:G23" si="20">H22+I22+J22</f>
        <v>0</v>
      </c>
      <c r="H22" s="58"/>
      <c r="I22" s="58"/>
      <c r="J22" s="58"/>
      <c r="K22" s="58">
        <v>8</v>
      </c>
      <c r="L22" s="58">
        <v>1</v>
      </c>
      <c r="M22" s="58">
        <f>+N22+O22+P22</f>
        <v>0</v>
      </c>
      <c r="N22" s="58"/>
      <c r="O22" s="58"/>
      <c r="P22" s="58"/>
      <c r="Q22" s="58"/>
      <c r="R22" s="58"/>
      <c r="S22" s="58"/>
      <c r="T22" s="58"/>
      <c r="U22" s="58">
        <f>V22+W22+X22+Y22+Z22+AA22+AB22+AC22+AD22+AU22+AV22+AW22+AX22+AY22+AZ22+BA22+BB22+BC22+BD22+BE22+BF22</f>
        <v>0</v>
      </c>
      <c r="V22" s="58"/>
      <c r="W22" s="58"/>
      <c r="X22" s="58"/>
      <c r="Y22" s="58"/>
      <c r="Z22" s="58"/>
      <c r="AA22" s="58"/>
      <c r="AB22" s="58"/>
      <c r="AC22" s="58"/>
      <c r="AD22" s="58">
        <f>SUM(AE22:AT22)</f>
        <v>0</v>
      </c>
      <c r="AE22" s="58"/>
      <c r="AF22" s="58"/>
      <c r="AG22" s="58"/>
      <c r="AH22" s="58"/>
      <c r="AI22" s="58"/>
      <c r="AJ22" s="58"/>
      <c r="AK22" s="58"/>
      <c r="AL22" s="58"/>
      <c r="AM22" s="58"/>
      <c r="AN22" s="58"/>
      <c r="AO22" s="58"/>
      <c r="AP22" s="58"/>
      <c r="AQ22" s="58"/>
      <c r="AR22" s="58"/>
      <c r="AS22" s="58">
        <v>0</v>
      </c>
      <c r="AT22" s="58"/>
      <c r="AU22" s="58"/>
      <c r="AV22" s="58"/>
      <c r="AW22" s="58"/>
      <c r="AX22" s="58"/>
      <c r="AY22" s="58"/>
      <c r="AZ22" s="58"/>
      <c r="BA22" s="58"/>
      <c r="BB22" s="58"/>
      <c r="BC22" s="58"/>
      <c r="BD22" s="58"/>
      <c r="BE22" s="58"/>
      <c r="BF22" s="58"/>
      <c r="BG22" s="58">
        <f>BH22+BI22+BJ22</f>
        <v>0</v>
      </c>
      <c r="BH22" s="58"/>
      <c r="BI22" s="58"/>
      <c r="BJ22" s="58"/>
      <c r="BK22" s="61" t="s">
        <v>130</v>
      </c>
      <c r="BL22" s="98" t="s">
        <v>247</v>
      </c>
      <c r="BM22" s="61" t="s">
        <v>195</v>
      </c>
      <c r="BN22" s="106" t="s">
        <v>113</v>
      </c>
      <c r="BO22" s="128" t="s">
        <v>369</v>
      </c>
      <c r="BP22" s="121" t="s">
        <v>352</v>
      </c>
      <c r="BQ22" s="136"/>
      <c r="BR22" s="136"/>
      <c r="BS22" s="136"/>
      <c r="BT22" s="136"/>
      <c r="BU22" s="136"/>
      <c r="BV22" s="136"/>
      <c r="BW22" s="136"/>
      <c r="BX22" s="136"/>
      <c r="BY22" s="136"/>
      <c r="BZ22" s="136"/>
      <c r="CA22" s="136"/>
      <c r="CB22" s="136"/>
      <c r="CC22" s="136"/>
      <c r="CD22" s="136"/>
      <c r="CE22" s="136"/>
      <c r="CF22" s="136"/>
      <c r="CG22" s="136"/>
      <c r="CH22" s="136"/>
      <c r="CI22" s="136"/>
      <c r="CJ22" s="137"/>
    </row>
    <row r="23" spans="1:89" s="100" customFormat="1" ht="75">
      <c r="A23" s="104">
        <v>13</v>
      </c>
      <c r="B23" s="95" t="s">
        <v>296</v>
      </c>
      <c r="C23" s="96">
        <f t="shared" si="17"/>
        <v>1.2</v>
      </c>
      <c r="D23" s="97"/>
      <c r="E23" s="96">
        <f t="shared" si="18"/>
        <v>1.2</v>
      </c>
      <c r="F23" s="58">
        <f t="shared" si="19"/>
        <v>0</v>
      </c>
      <c r="G23" s="58">
        <f t="shared" si="20"/>
        <v>0</v>
      </c>
      <c r="H23" s="59"/>
      <c r="I23" s="58"/>
      <c r="J23" s="58"/>
      <c r="K23" s="56"/>
      <c r="L23" s="56"/>
      <c r="M23" s="58">
        <f>+N23+O23+P23</f>
        <v>0</v>
      </c>
      <c r="N23" s="59"/>
      <c r="O23" s="58"/>
      <c r="P23" s="59"/>
      <c r="Q23" s="58"/>
      <c r="R23" s="58"/>
      <c r="S23" s="58"/>
      <c r="T23" s="58"/>
      <c r="U23" s="58">
        <f>V23+W23+X23+Y23+Z23+AA23+AB23+AC23+AD23+AU23+AV23+AW23+AX23+AY23+AZ23+BA23+BB23+BC23+BD23+BE23+BF23</f>
        <v>1.2</v>
      </c>
      <c r="V23" s="58"/>
      <c r="W23" s="58"/>
      <c r="X23" s="58"/>
      <c r="Y23" s="58"/>
      <c r="Z23" s="58"/>
      <c r="AA23" s="58"/>
      <c r="AB23" s="58"/>
      <c r="AC23" s="58"/>
      <c r="AD23" s="58">
        <f>SUM(AE23:AT23)</f>
        <v>0</v>
      </c>
      <c r="AE23" s="59"/>
      <c r="AF23" s="59"/>
      <c r="AG23" s="58"/>
      <c r="AH23" s="58"/>
      <c r="AI23" s="58"/>
      <c r="AJ23" s="58"/>
      <c r="AK23" s="58"/>
      <c r="AL23" s="58"/>
      <c r="AM23" s="58"/>
      <c r="AN23" s="58"/>
      <c r="AO23" s="58"/>
      <c r="AP23" s="58"/>
      <c r="AQ23" s="58"/>
      <c r="AR23" s="58"/>
      <c r="AS23" s="58">
        <v>0</v>
      </c>
      <c r="AT23" s="58"/>
      <c r="AU23" s="58"/>
      <c r="AV23" s="58"/>
      <c r="AW23" s="58"/>
      <c r="AX23" s="58"/>
      <c r="AY23" s="58"/>
      <c r="AZ23" s="58">
        <v>1.2</v>
      </c>
      <c r="BA23" s="58"/>
      <c r="BB23" s="58"/>
      <c r="BC23" s="58"/>
      <c r="BD23" s="59"/>
      <c r="BE23" s="58"/>
      <c r="BF23" s="58"/>
      <c r="BG23" s="58">
        <f>BH23+BI23+BJ23</f>
        <v>0</v>
      </c>
      <c r="BH23" s="58"/>
      <c r="BI23" s="56"/>
      <c r="BJ23" s="58"/>
      <c r="BK23" s="61" t="s">
        <v>130</v>
      </c>
      <c r="BL23" s="98" t="s">
        <v>248</v>
      </c>
      <c r="BM23" s="61" t="s">
        <v>113</v>
      </c>
      <c r="BN23" s="106" t="s">
        <v>113</v>
      </c>
      <c r="BO23" s="128" t="s">
        <v>370</v>
      </c>
      <c r="BP23" s="99" t="s">
        <v>353</v>
      </c>
      <c r="BQ23" s="136"/>
      <c r="BR23" s="136"/>
      <c r="BS23" s="136"/>
      <c r="BT23" s="136"/>
      <c r="BU23" s="136"/>
      <c r="BV23" s="136"/>
      <c r="BW23" s="136"/>
      <c r="BX23" s="136"/>
      <c r="BY23" s="136"/>
      <c r="BZ23" s="136"/>
      <c r="CA23" s="136"/>
      <c r="CB23" s="136"/>
      <c r="CC23" s="136"/>
      <c r="CD23" s="136"/>
      <c r="CE23" s="136"/>
      <c r="CF23" s="136"/>
      <c r="CG23" s="136"/>
      <c r="CH23" s="136"/>
      <c r="CI23" s="136"/>
      <c r="CJ23" s="137"/>
    </row>
    <row r="24" spans="1:89" s="105" customFormat="1" ht="75">
      <c r="A24" s="104">
        <v>14</v>
      </c>
      <c r="B24" s="126" t="s">
        <v>213</v>
      </c>
      <c r="C24" s="101">
        <f>D24+E24</f>
        <v>1.4</v>
      </c>
      <c r="D24" s="102"/>
      <c r="E24" s="101">
        <f>F24+U24+BG24</f>
        <v>1.4</v>
      </c>
      <c r="F24" s="58">
        <f>G24+K24+L24+M24+R24+S24+T24</f>
        <v>1.4</v>
      </c>
      <c r="G24" s="58">
        <f>H24+I24+J24</f>
        <v>0</v>
      </c>
      <c r="H24" s="58"/>
      <c r="I24" s="58"/>
      <c r="J24" s="58"/>
      <c r="K24" s="58">
        <v>0.4</v>
      </c>
      <c r="L24" s="58">
        <v>1</v>
      </c>
      <c r="M24" s="58">
        <f>+N24+O24+P24</f>
        <v>0</v>
      </c>
      <c r="N24" s="58"/>
      <c r="O24" s="58"/>
      <c r="P24" s="58"/>
      <c r="Q24" s="58"/>
      <c r="R24" s="58"/>
      <c r="S24" s="58"/>
      <c r="T24" s="58"/>
      <c r="U24" s="58">
        <f>V24+W24+X24+Y24+Z24+AA24+AB24+AC24+AD24+AU24+AV24+AW24+AX24+AY24+AZ24+BA24+BB24+BC24+BD24+BE24+BF24</f>
        <v>0</v>
      </c>
      <c r="V24" s="58"/>
      <c r="W24" s="58"/>
      <c r="X24" s="58"/>
      <c r="Y24" s="58"/>
      <c r="Z24" s="58"/>
      <c r="AA24" s="58"/>
      <c r="AB24" s="58"/>
      <c r="AC24" s="58"/>
      <c r="AD24" s="58">
        <f>SUM(AE24:AT24)</f>
        <v>0</v>
      </c>
      <c r="AE24" s="58"/>
      <c r="AF24" s="58"/>
      <c r="AG24" s="58"/>
      <c r="AH24" s="58"/>
      <c r="AI24" s="58"/>
      <c r="AJ24" s="58"/>
      <c r="AK24" s="58"/>
      <c r="AL24" s="58"/>
      <c r="AM24" s="58"/>
      <c r="AN24" s="58"/>
      <c r="AO24" s="58"/>
      <c r="AP24" s="58"/>
      <c r="AQ24" s="58"/>
      <c r="AR24" s="58"/>
      <c r="AS24" s="58">
        <v>0</v>
      </c>
      <c r="AT24" s="58"/>
      <c r="AU24" s="58"/>
      <c r="AV24" s="58"/>
      <c r="AW24" s="58"/>
      <c r="AX24" s="58"/>
      <c r="AY24" s="58"/>
      <c r="AZ24" s="58"/>
      <c r="BA24" s="58"/>
      <c r="BB24" s="58"/>
      <c r="BC24" s="58"/>
      <c r="BD24" s="58"/>
      <c r="BE24" s="58"/>
      <c r="BF24" s="58"/>
      <c r="BG24" s="58">
        <f>BH24+BI24+BJ24</f>
        <v>0</v>
      </c>
      <c r="BH24" s="58"/>
      <c r="BI24" s="58"/>
      <c r="BJ24" s="58"/>
      <c r="BK24" s="61" t="s">
        <v>130</v>
      </c>
      <c r="BL24" s="103" t="s">
        <v>131</v>
      </c>
      <c r="BM24" s="61" t="s">
        <v>214</v>
      </c>
      <c r="BN24" s="104" t="s">
        <v>89</v>
      </c>
      <c r="BO24" s="128" t="s">
        <v>370</v>
      </c>
      <c r="BP24" s="112" t="s">
        <v>357</v>
      </c>
      <c r="BQ24" s="136" t="s">
        <v>310</v>
      </c>
      <c r="BR24" s="136"/>
      <c r="BS24" s="136"/>
      <c r="BT24" s="136"/>
      <c r="BU24" s="136"/>
      <c r="BV24" s="136"/>
      <c r="BW24" s="136"/>
      <c r="BX24" s="136"/>
      <c r="BY24" s="136"/>
      <c r="BZ24" s="136"/>
      <c r="CA24" s="136"/>
      <c r="CB24" s="136"/>
      <c r="CC24" s="136"/>
      <c r="CD24" s="136"/>
      <c r="CE24" s="136"/>
      <c r="CF24" s="136"/>
      <c r="CG24" s="136"/>
      <c r="CH24" s="136"/>
      <c r="CI24" s="136"/>
      <c r="CJ24" s="138"/>
    </row>
    <row r="25" spans="1:89" s="105" customFormat="1" ht="37.5">
      <c r="A25" s="104">
        <v>15</v>
      </c>
      <c r="B25" s="126" t="s">
        <v>211</v>
      </c>
      <c r="C25" s="101">
        <f t="shared" ref="C25" si="21">D25+E25</f>
        <v>1</v>
      </c>
      <c r="D25" s="102"/>
      <c r="E25" s="101">
        <f t="shared" ref="E25" si="22">F25+U25+BG25</f>
        <v>1</v>
      </c>
      <c r="F25" s="58">
        <f t="shared" ref="F25" si="23">G25+K25+L25+M25+R25+S25+T25</f>
        <v>1</v>
      </c>
      <c r="G25" s="58">
        <f t="shared" ref="G25" si="24">H25+I25+J25</f>
        <v>0</v>
      </c>
      <c r="H25" s="58"/>
      <c r="I25" s="58"/>
      <c r="J25" s="58"/>
      <c r="K25" s="58">
        <v>0.5</v>
      </c>
      <c r="L25" s="58">
        <v>0.5</v>
      </c>
      <c r="M25" s="58">
        <f t="shared" ref="M25" si="25">+N25+O25+P25</f>
        <v>0</v>
      </c>
      <c r="N25" s="58"/>
      <c r="O25" s="58"/>
      <c r="P25" s="58"/>
      <c r="Q25" s="58"/>
      <c r="R25" s="58"/>
      <c r="S25" s="58"/>
      <c r="T25" s="58"/>
      <c r="U25" s="58">
        <f t="shared" ref="U25" si="26">V25+W25+X25+Y25+Z25+AA25+AB25+AC25+AD25+AU25+AV25+AW25+AX25+AY25+AZ25+BA25+BB25+BC25+BD25+BE25+BF25</f>
        <v>0</v>
      </c>
      <c r="V25" s="58"/>
      <c r="W25" s="58"/>
      <c r="X25" s="58"/>
      <c r="Y25" s="58"/>
      <c r="Z25" s="58"/>
      <c r="AA25" s="58"/>
      <c r="AB25" s="58"/>
      <c r="AC25" s="58"/>
      <c r="AD25" s="58">
        <f t="shared" ref="AD25" si="27">SUM(AE25:AT25)</f>
        <v>0</v>
      </c>
      <c r="AE25" s="58"/>
      <c r="AF25" s="58"/>
      <c r="AG25" s="58"/>
      <c r="AH25" s="58"/>
      <c r="AI25" s="58"/>
      <c r="AJ25" s="58"/>
      <c r="AK25" s="58"/>
      <c r="AL25" s="58"/>
      <c r="AM25" s="58"/>
      <c r="AN25" s="58"/>
      <c r="AO25" s="58"/>
      <c r="AP25" s="58"/>
      <c r="AQ25" s="58"/>
      <c r="AR25" s="58"/>
      <c r="AS25" s="58">
        <v>0</v>
      </c>
      <c r="AT25" s="58"/>
      <c r="AU25" s="58"/>
      <c r="AV25" s="58"/>
      <c r="AW25" s="58"/>
      <c r="AX25" s="58"/>
      <c r="AY25" s="58"/>
      <c r="AZ25" s="58"/>
      <c r="BA25" s="58"/>
      <c r="BB25" s="58"/>
      <c r="BC25" s="58"/>
      <c r="BD25" s="58"/>
      <c r="BE25" s="58"/>
      <c r="BF25" s="58"/>
      <c r="BG25" s="58">
        <f t="shared" ref="BG25" si="28">BH25+BI25+BJ25</f>
        <v>0</v>
      </c>
      <c r="BH25" s="58"/>
      <c r="BI25" s="58"/>
      <c r="BJ25" s="58"/>
      <c r="BK25" s="61" t="s">
        <v>130</v>
      </c>
      <c r="BL25" s="103" t="s">
        <v>316</v>
      </c>
      <c r="BM25" s="27" t="s">
        <v>212</v>
      </c>
      <c r="BN25" s="104" t="s">
        <v>89</v>
      </c>
      <c r="BO25" s="128" t="s">
        <v>369</v>
      </c>
      <c r="BP25" s="112" t="s">
        <v>362</v>
      </c>
      <c r="BQ25" s="136"/>
      <c r="BR25" s="136"/>
      <c r="BS25" s="136"/>
      <c r="BT25" s="136"/>
      <c r="BU25" s="136"/>
      <c r="BV25" s="136"/>
      <c r="BW25" s="136"/>
      <c r="BX25" s="136"/>
      <c r="BY25" s="136"/>
      <c r="BZ25" s="136"/>
      <c r="CA25" s="136"/>
      <c r="CB25" s="136"/>
      <c r="CC25" s="136"/>
      <c r="CD25" s="136"/>
      <c r="CE25" s="136"/>
      <c r="CF25" s="136"/>
      <c r="CG25" s="136"/>
      <c r="CH25" s="136"/>
      <c r="CI25" s="136"/>
      <c r="CJ25" s="138"/>
    </row>
    <row r="26" spans="1:89" s="100" customFormat="1" ht="93.75">
      <c r="A26" s="104">
        <v>16</v>
      </c>
      <c r="B26" s="122" t="s">
        <v>360</v>
      </c>
      <c r="C26" s="96">
        <f t="shared" ref="C26:C33" si="29">D26+E26</f>
        <v>699.99999999999989</v>
      </c>
      <c r="D26" s="97"/>
      <c r="E26" s="96">
        <v>699.99999999999989</v>
      </c>
      <c r="F26" s="58">
        <v>679.83999999999992</v>
      </c>
      <c r="G26" s="58">
        <v>4</v>
      </c>
      <c r="H26" s="58">
        <v>4</v>
      </c>
      <c r="I26" s="58"/>
      <c r="J26" s="58"/>
      <c r="K26" s="57">
        <v>448.62</v>
      </c>
      <c r="L26" s="58">
        <v>141.36000000000001</v>
      </c>
      <c r="M26" s="58">
        <v>84.81</v>
      </c>
      <c r="N26" s="58"/>
      <c r="O26" s="58"/>
      <c r="P26" s="58">
        <v>84.81</v>
      </c>
      <c r="Q26" s="58"/>
      <c r="R26" s="58">
        <v>1.05</v>
      </c>
      <c r="S26" s="58"/>
      <c r="T26" s="58"/>
      <c r="U26" s="58">
        <v>13.74</v>
      </c>
      <c r="V26" s="58"/>
      <c r="W26" s="58"/>
      <c r="X26" s="58"/>
      <c r="Y26" s="58"/>
      <c r="Z26" s="58"/>
      <c r="AA26" s="58"/>
      <c r="AB26" s="58"/>
      <c r="AC26" s="58"/>
      <c r="AD26" s="58">
        <v>3.82</v>
      </c>
      <c r="AE26" s="58">
        <v>3.82</v>
      </c>
      <c r="AF26" s="58"/>
      <c r="AG26" s="58"/>
      <c r="AH26" s="58"/>
      <c r="AI26" s="58"/>
      <c r="AJ26" s="58"/>
      <c r="AK26" s="58"/>
      <c r="AL26" s="58"/>
      <c r="AM26" s="58"/>
      <c r="AN26" s="58"/>
      <c r="AO26" s="58"/>
      <c r="AP26" s="58"/>
      <c r="AQ26" s="58"/>
      <c r="AR26" s="58"/>
      <c r="AS26" s="58">
        <v>0</v>
      </c>
      <c r="AT26" s="58"/>
      <c r="AU26" s="58"/>
      <c r="AV26" s="58"/>
      <c r="AW26" s="58"/>
      <c r="AX26" s="58"/>
      <c r="AY26" s="58"/>
      <c r="AZ26" s="58"/>
      <c r="BA26" s="58"/>
      <c r="BB26" s="58"/>
      <c r="BC26" s="58"/>
      <c r="BD26" s="58">
        <v>9.92</v>
      </c>
      <c r="BE26" s="58"/>
      <c r="BF26" s="58"/>
      <c r="BG26" s="58">
        <v>6.42</v>
      </c>
      <c r="BH26" s="58"/>
      <c r="BI26" s="58">
        <v>6.42</v>
      </c>
      <c r="BJ26" s="58"/>
      <c r="BK26" s="61" t="s">
        <v>130</v>
      </c>
      <c r="BL26" s="98" t="s">
        <v>316</v>
      </c>
      <c r="BM26" s="61"/>
      <c r="BN26" s="106" t="s">
        <v>78</v>
      </c>
      <c r="BO26" s="128" t="s">
        <v>369</v>
      </c>
      <c r="BP26" s="123" t="s">
        <v>359</v>
      </c>
      <c r="BQ26" s="136"/>
      <c r="BR26" s="136"/>
      <c r="BS26" s="136"/>
      <c r="BT26" s="136"/>
      <c r="BU26" s="136"/>
      <c r="BV26" s="136"/>
      <c r="BW26" s="136"/>
      <c r="BX26" s="136"/>
      <c r="BY26" s="136"/>
      <c r="BZ26" s="136"/>
      <c r="CA26" s="136"/>
      <c r="CB26" s="136"/>
      <c r="CC26" s="136"/>
      <c r="CD26" s="136"/>
      <c r="CE26" s="136"/>
      <c r="CF26" s="136"/>
      <c r="CG26" s="136"/>
      <c r="CH26" s="136"/>
      <c r="CI26" s="136"/>
      <c r="CJ26" s="116" t="s">
        <v>373</v>
      </c>
      <c r="CK26" s="142">
        <f>'[2]CHUYÊN TIEP'!$H$24</f>
        <v>526.84</v>
      </c>
    </row>
    <row r="27" spans="1:89" s="105" customFormat="1" ht="131.25">
      <c r="A27" s="104">
        <v>17</v>
      </c>
      <c r="B27" s="125" t="s">
        <v>218</v>
      </c>
      <c r="C27" s="101">
        <f t="shared" si="29"/>
        <v>2.73</v>
      </c>
      <c r="D27" s="102"/>
      <c r="E27" s="101">
        <f t="shared" ref="E27:E33" si="30">F27+U27+BG27</f>
        <v>2.73</v>
      </c>
      <c r="F27" s="58">
        <f t="shared" ref="F27:F33" si="31">G27+K27+L27+M27+R27+S27+T27</f>
        <v>1.73</v>
      </c>
      <c r="G27" s="58">
        <f t="shared" ref="G27:G33" si="32">H27+I27+J27</f>
        <v>0</v>
      </c>
      <c r="H27" s="58"/>
      <c r="I27" s="58"/>
      <c r="J27" s="58"/>
      <c r="K27" s="58">
        <v>1.73</v>
      </c>
      <c r="L27" s="58"/>
      <c r="M27" s="58">
        <f t="shared" ref="M27:M33" si="33">+N27+O27+P27</f>
        <v>0</v>
      </c>
      <c r="N27" s="58"/>
      <c r="O27" s="58"/>
      <c r="P27" s="58"/>
      <c r="Q27" s="58"/>
      <c r="R27" s="58"/>
      <c r="S27" s="58"/>
      <c r="T27" s="58"/>
      <c r="U27" s="58">
        <f t="shared" ref="U27:U33" si="34">V27+W27+X27+Y27+Z27+AA27+AB27+AC27+AD27+AU27+AV27+AW27+AX27+AY27+AZ27+BA27+BB27+BC27+BD27+BE27+BF27</f>
        <v>1</v>
      </c>
      <c r="V27" s="58"/>
      <c r="W27" s="58"/>
      <c r="X27" s="58"/>
      <c r="Y27" s="58"/>
      <c r="Z27" s="58"/>
      <c r="AA27" s="58"/>
      <c r="AB27" s="58"/>
      <c r="AC27" s="58"/>
      <c r="AD27" s="58">
        <f t="shared" ref="AD27:AD33" si="35">SUM(AE27:AT27)</f>
        <v>0</v>
      </c>
      <c r="AE27" s="58"/>
      <c r="AF27" s="58"/>
      <c r="AG27" s="58"/>
      <c r="AH27" s="58"/>
      <c r="AI27" s="58"/>
      <c r="AJ27" s="58"/>
      <c r="AK27" s="58"/>
      <c r="AL27" s="58"/>
      <c r="AM27" s="58"/>
      <c r="AN27" s="58"/>
      <c r="AO27" s="58"/>
      <c r="AP27" s="58"/>
      <c r="AQ27" s="58"/>
      <c r="AR27" s="58"/>
      <c r="AS27" s="58">
        <v>0</v>
      </c>
      <c r="AT27" s="58"/>
      <c r="AU27" s="58"/>
      <c r="AV27" s="58"/>
      <c r="AW27" s="58"/>
      <c r="AX27" s="58"/>
      <c r="AY27" s="58"/>
      <c r="AZ27" s="58"/>
      <c r="BA27" s="58"/>
      <c r="BB27" s="58"/>
      <c r="BC27" s="58"/>
      <c r="BD27" s="58">
        <v>1</v>
      </c>
      <c r="BE27" s="58"/>
      <c r="BF27" s="58"/>
      <c r="BG27" s="58">
        <f t="shared" ref="BG27:BG33" si="36">BH27+BI27+BJ27</f>
        <v>0</v>
      </c>
      <c r="BH27" s="58"/>
      <c r="BI27" s="58"/>
      <c r="BJ27" s="58"/>
      <c r="BK27" s="61" t="s">
        <v>130</v>
      </c>
      <c r="BL27" s="103" t="s">
        <v>131</v>
      </c>
      <c r="BM27" s="61" t="s">
        <v>216</v>
      </c>
      <c r="BN27" s="104" t="s">
        <v>91</v>
      </c>
      <c r="BO27" s="128" t="s">
        <v>370</v>
      </c>
      <c r="BP27" s="103" t="s">
        <v>363</v>
      </c>
      <c r="BQ27" s="136"/>
      <c r="BR27" s="136"/>
      <c r="BS27" s="136"/>
      <c r="BT27" s="136"/>
      <c r="BU27" s="136"/>
      <c r="BV27" s="136"/>
      <c r="BW27" s="136"/>
      <c r="BX27" s="136"/>
      <c r="BY27" s="136"/>
      <c r="BZ27" s="136"/>
      <c r="CA27" s="136"/>
      <c r="CB27" s="136"/>
      <c r="CC27" s="136"/>
      <c r="CD27" s="136"/>
      <c r="CE27" s="136"/>
      <c r="CF27" s="136"/>
      <c r="CG27" s="136"/>
      <c r="CH27" s="136"/>
      <c r="CI27" s="136"/>
      <c r="CJ27" s="138"/>
    </row>
    <row r="28" spans="1:89" s="110" customFormat="1" ht="93.75">
      <c r="A28" s="104">
        <v>18</v>
      </c>
      <c r="B28" s="125" t="s">
        <v>219</v>
      </c>
      <c r="C28" s="108">
        <f t="shared" si="29"/>
        <v>2.5</v>
      </c>
      <c r="D28" s="102"/>
      <c r="E28" s="101">
        <f t="shared" si="30"/>
        <v>2.5</v>
      </c>
      <c r="F28" s="58">
        <f t="shared" si="31"/>
        <v>0.2</v>
      </c>
      <c r="G28" s="58">
        <f t="shared" si="32"/>
        <v>0</v>
      </c>
      <c r="H28" s="58"/>
      <c r="I28" s="58"/>
      <c r="J28" s="58"/>
      <c r="K28" s="58">
        <v>0.1</v>
      </c>
      <c r="L28" s="58">
        <v>0.1</v>
      </c>
      <c r="M28" s="58">
        <f t="shared" si="33"/>
        <v>0</v>
      </c>
      <c r="N28" s="58"/>
      <c r="O28" s="58"/>
      <c r="P28" s="58"/>
      <c r="Q28" s="58"/>
      <c r="R28" s="58"/>
      <c r="S28" s="58"/>
      <c r="T28" s="58"/>
      <c r="U28" s="58">
        <f t="shared" si="34"/>
        <v>2.29</v>
      </c>
      <c r="V28" s="58"/>
      <c r="W28" s="58"/>
      <c r="X28" s="58"/>
      <c r="Y28" s="58"/>
      <c r="Z28" s="58"/>
      <c r="AA28" s="58"/>
      <c r="AB28" s="58"/>
      <c r="AC28" s="58"/>
      <c r="AD28" s="58">
        <f t="shared" si="35"/>
        <v>0</v>
      </c>
      <c r="AE28" s="58"/>
      <c r="AF28" s="58"/>
      <c r="AG28" s="58"/>
      <c r="AH28" s="58"/>
      <c r="AI28" s="58"/>
      <c r="AJ28" s="58"/>
      <c r="AK28" s="58"/>
      <c r="AL28" s="58"/>
      <c r="AM28" s="58"/>
      <c r="AN28" s="58"/>
      <c r="AO28" s="58"/>
      <c r="AP28" s="58"/>
      <c r="AQ28" s="58"/>
      <c r="AR28" s="58"/>
      <c r="AS28" s="58">
        <v>0</v>
      </c>
      <c r="AT28" s="58"/>
      <c r="AU28" s="58"/>
      <c r="AV28" s="58"/>
      <c r="AW28" s="58"/>
      <c r="AX28" s="58"/>
      <c r="AY28" s="58"/>
      <c r="AZ28" s="58"/>
      <c r="BA28" s="58"/>
      <c r="BB28" s="58"/>
      <c r="BC28" s="58"/>
      <c r="BD28" s="58">
        <v>2.29</v>
      </c>
      <c r="BE28" s="58"/>
      <c r="BF28" s="58"/>
      <c r="BG28" s="58">
        <f t="shared" si="36"/>
        <v>0.01</v>
      </c>
      <c r="BH28" s="58"/>
      <c r="BI28" s="58">
        <v>0.01</v>
      </c>
      <c r="BJ28" s="58"/>
      <c r="BK28" s="61" t="s">
        <v>130</v>
      </c>
      <c r="BL28" s="103" t="s">
        <v>131</v>
      </c>
      <c r="BM28" s="61" t="s">
        <v>216</v>
      </c>
      <c r="BN28" s="104" t="s">
        <v>91</v>
      </c>
      <c r="BO28" s="128" t="s">
        <v>370</v>
      </c>
      <c r="BP28" s="103" t="s">
        <v>363</v>
      </c>
      <c r="BQ28" s="140"/>
      <c r="BR28" s="140"/>
      <c r="BS28" s="140"/>
      <c r="BT28" s="140"/>
      <c r="BU28" s="140"/>
      <c r="BV28" s="140"/>
      <c r="BW28" s="140"/>
      <c r="BX28" s="140"/>
      <c r="BY28" s="140"/>
      <c r="BZ28" s="140"/>
      <c r="CA28" s="140"/>
      <c r="CB28" s="140"/>
      <c r="CC28" s="140"/>
      <c r="CD28" s="140"/>
      <c r="CE28" s="140"/>
      <c r="CF28" s="140"/>
      <c r="CG28" s="140"/>
      <c r="CH28" s="140"/>
      <c r="CI28" s="140"/>
      <c r="CJ28" s="141"/>
    </row>
    <row r="29" spans="1:89" s="105" customFormat="1" ht="131.25" customHeight="1">
      <c r="A29" s="845">
        <v>19</v>
      </c>
      <c r="B29" s="845" t="s">
        <v>375</v>
      </c>
      <c r="C29" s="101">
        <f t="shared" si="29"/>
        <v>3.5</v>
      </c>
      <c r="D29" s="102"/>
      <c r="E29" s="101">
        <f t="shared" si="30"/>
        <v>3.5</v>
      </c>
      <c r="F29" s="58">
        <f t="shared" si="31"/>
        <v>0</v>
      </c>
      <c r="G29" s="58">
        <f t="shared" si="32"/>
        <v>0</v>
      </c>
      <c r="H29" s="58"/>
      <c r="I29" s="58"/>
      <c r="J29" s="58"/>
      <c r="K29" s="58"/>
      <c r="L29" s="58"/>
      <c r="M29" s="58">
        <f t="shared" si="33"/>
        <v>0</v>
      </c>
      <c r="N29" s="58"/>
      <c r="O29" s="58"/>
      <c r="P29" s="58"/>
      <c r="Q29" s="58"/>
      <c r="R29" s="58"/>
      <c r="S29" s="58"/>
      <c r="T29" s="58"/>
      <c r="U29" s="58">
        <f t="shared" si="34"/>
        <v>3.5</v>
      </c>
      <c r="V29" s="58"/>
      <c r="W29" s="58"/>
      <c r="X29" s="58"/>
      <c r="Y29" s="58"/>
      <c r="Z29" s="58"/>
      <c r="AA29" s="58"/>
      <c r="AB29" s="58"/>
      <c r="AC29" s="58"/>
      <c r="AD29" s="58">
        <f t="shared" si="35"/>
        <v>0</v>
      </c>
      <c r="AE29" s="58"/>
      <c r="AF29" s="58"/>
      <c r="AG29" s="58"/>
      <c r="AH29" s="58"/>
      <c r="AI29" s="58"/>
      <c r="AJ29" s="58"/>
      <c r="AK29" s="58"/>
      <c r="AL29" s="58"/>
      <c r="AM29" s="58"/>
      <c r="AN29" s="58"/>
      <c r="AO29" s="58"/>
      <c r="AP29" s="58"/>
      <c r="AQ29" s="58"/>
      <c r="AR29" s="58"/>
      <c r="AS29" s="58">
        <v>0</v>
      </c>
      <c r="AT29" s="58"/>
      <c r="AU29" s="58"/>
      <c r="AV29" s="58"/>
      <c r="AW29" s="58"/>
      <c r="AX29" s="58"/>
      <c r="AY29" s="58"/>
      <c r="AZ29" s="58"/>
      <c r="BA29" s="58"/>
      <c r="BB29" s="58"/>
      <c r="BC29" s="58"/>
      <c r="BD29" s="58">
        <v>3.5</v>
      </c>
      <c r="BE29" s="58"/>
      <c r="BF29" s="58"/>
      <c r="BG29" s="58">
        <f t="shared" si="36"/>
        <v>0</v>
      </c>
      <c r="BH29" s="58"/>
      <c r="BI29" s="58"/>
      <c r="BJ29" s="58"/>
      <c r="BK29" s="61" t="s">
        <v>130</v>
      </c>
      <c r="BL29" s="103" t="s">
        <v>131</v>
      </c>
      <c r="BM29" s="61"/>
      <c r="BN29" s="104" t="s">
        <v>91</v>
      </c>
      <c r="BO29" s="128" t="s">
        <v>369</v>
      </c>
      <c r="BP29" s="103" t="s">
        <v>363</v>
      </c>
      <c r="BQ29" s="136"/>
      <c r="BR29" s="136"/>
      <c r="BS29" s="136"/>
      <c r="BT29" s="136"/>
      <c r="BU29" s="136"/>
      <c r="BV29" s="136"/>
      <c r="BW29" s="136"/>
      <c r="BX29" s="136"/>
      <c r="BY29" s="136"/>
      <c r="BZ29" s="136"/>
      <c r="CA29" s="136"/>
      <c r="CB29" s="136"/>
      <c r="CC29" s="136"/>
      <c r="CD29" s="136"/>
      <c r="CE29" s="136"/>
      <c r="CF29" s="136"/>
      <c r="CG29" s="136"/>
      <c r="CH29" s="136"/>
      <c r="CI29" s="136"/>
      <c r="CJ29" s="138"/>
    </row>
    <row r="30" spans="1:89" s="105" customFormat="1" ht="75">
      <c r="A30" s="845"/>
      <c r="B30" s="845"/>
      <c r="C30" s="101">
        <f t="shared" ref="C30" si="37">D30+E30</f>
        <v>2.31</v>
      </c>
      <c r="D30" s="102"/>
      <c r="E30" s="101">
        <f t="shared" ref="E30" si="38">F30+U30+BG30</f>
        <v>2.31</v>
      </c>
      <c r="F30" s="58">
        <f t="shared" ref="F30" si="39">G30+K30+L30+M30+R30+S30+T30</f>
        <v>0</v>
      </c>
      <c r="G30" s="58">
        <f t="shared" ref="G30" si="40">H30+I30+J30</f>
        <v>0</v>
      </c>
      <c r="H30" s="58"/>
      <c r="I30" s="58"/>
      <c r="J30" s="58"/>
      <c r="K30" s="58"/>
      <c r="L30" s="58"/>
      <c r="M30" s="58">
        <f t="shared" ref="M30" si="41">+N30+O30+P30</f>
        <v>0</v>
      </c>
      <c r="N30" s="58"/>
      <c r="O30" s="58"/>
      <c r="P30" s="58"/>
      <c r="Q30" s="58"/>
      <c r="R30" s="58"/>
      <c r="S30" s="58"/>
      <c r="T30" s="58"/>
      <c r="U30" s="58">
        <f t="shared" ref="U30" si="42">V30+W30+X30+Y30+Z30+AA30+AB30+AC30+AD30+AU30+AV30+AW30+AX30+AY30+AZ30+BA30+BB30+BC30+BD30+BE30+BF30</f>
        <v>2.31</v>
      </c>
      <c r="V30" s="58"/>
      <c r="W30" s="58"/>
      <c r="X30" s="58"/>
      <c r="Y30" s="58"/>
      <c r="Z30" s="58"/>
      <c r="AA30" s="58"/>
      <c r="AB30" s="58"/>
      <c r="AC30" s="58"/>
      <c r="AD30" s="58">
        <f t="shared" ref="AD30" si="43">SUM(AE30:AT30)</f>
        <v>0</v>
      </c>
      <c r="AE30" s="58"/>
      <c r="AF30" s="58"/>
      <c r="AG30" s="58"/>
      <c r="AH30" s="58"/>
      <c r="AI30" s="58"/>
      <c r="AJ30" s="58"/>
      <c r="AK30" s="58"/>
      <c r="AL30" s="58"/>
      <c r="AM30" s="58"/>
      <c r="AN30" s="58"/>
      <c r="AO30" s="58"/>
      <c r="AP30" s="58"/>
      <c r="AQ30" s="58"/>
      <c r="AR30" s="58"/>
      <c r="AS30" s="58">
        <v>0</v>
      </c>
      <c r="AT30" s="58"/>
      <c r="AU30" s="58"/>
      <c r="AV30" s="58"/>
      <c r="AW30" s="58"/>
      <c r="AX30" s="58"/>
      <c r="AY30" s="58"/>
      <c r="AZ30" s="58"/>
      <c r="BA30" s="58"/>
      <c r="BB30" s="58"/>
      <c r="BC30" s="58"/>
      <c r="BD30" s="58">
        <v>2.31</v>
      </c>
      <c r="BE30" s="58"/>
      <c r="BF30" s="58"/>
      <c r="BG30" s="58">
        <f t="shared" ref="BG30" si="44">BH30+BI30+BJ30</f>
        <v>0</v>
      </c>
      <c r="BH30" s="58"/>
      <c r="BI30" s="58"/>
      <c r="BJ30" s="58"/>
      <c r="BK30" s="61" t="s">
        <v>130</v>
      </c>
      <c r="BL30" s="103" t="s">
        <v>247</v>
      </c>
      <c r="BM30" s="61" t="s">
        <v>220</v>
      </c>
      <c r="BN30" s="104" t="s">
        <v>91</v>
      </c>
      <c r="BO30" s="128" t="s">
        <v>369</v>
      </c>
      <c r="BP30" s="103" t="s">
        <v>363</v>
      </c>
      <c r="BQ30" s="136"/>
      <c r="BR30" s="136"/>
      <c r="BS30" s="136"/>
      <c r="BT30" s="136"/>
      <c r="BU30" s="136"/>
      <c r="BV30" s="136"/>
      <c r="BW30" s="136"/>
      <c r="BX30" s="136"/>
      <c r="BY30" s="136"/>
      <c r="BZ30" s="136"/>
      <c r="CA30" s="136"/>
      <c r="CB30" s="136"/>
      <c r="CC30" s="136"/>
      <c r="CD30" s="136"/>
      <c r="CE30" s="136"/>
      <c r="CF30" s="136"/>
      <c r="CG30" s="136"/>
      <c r="CH30" s="136"/>
      <c r="CI30" s="136"/>
      <c r="CJ30" s="138"/>
    </row>
    <row r="31" spans="1:89" s="105" customFormat="1" ht="75">
      <c r="A31" s="104">
        <v>20</v>
      </c>
      <c r="B31" s="145" t="s">
        <v>377</v>
      </c>
      <c r="C31" s="101">
        <f t="shared" si="29"/>
        <v>0.7</v>
      </c>
      <c r="D31" s="102"/>
      <c r="E31" s="101">
        <f t="shared" si="30"/>
        <v>0.7</v>
      </c>
      <c r="F31" s="58">
        <f t="shared" si="31"/>
        <v>0.2</v>
      </c>
      <c r="G31" s="58">
        <f t="shared" si="32"/>
        <v>0</v>
      </c>
      <c r="H31" s="58"/>
      <c r="I31" s="58"/>
      <c r="J31" s="58"/>
      <c r="K31" s="58">
        <v>0.2</v>
      </c>
      <c r="L31" s="58"/>
      <c r="M31" s="58">
        <f t="shared" si="33"/>
        <v>0</v>
      </c>
      <c r="N31" s="58"/>
      <c r="O31" s="58"/>
      <c r="P31" s="58"/>
      <c r="Q31" s="58"/>
      <c r="R31" s="58"/>
      <c r="S31" s="58"/>
      <c r="T31" s="58"/>
      <c r="U31" s="58">
        <f t="shared" si="34"/>
        <v>0.5</v>
      </c>
      <c r="V31" s="58"/>
      <c r="W31" s="58"/>
      <c r="X31" s="58"/>
      <c r="Y31" s="58"/>
      <c r="Z31" s="58"/>
      <c r="AA31" s="58"/>
      <c r="AB31" s="58"/>
      <c r="AC31" s="58"/>
      <c r="AD31" s="58">
        <f t="shared" si="35"/>
        <v>0</v>
      </c>
      <c r="AE31" s="58"/>
      <c r="AF31" s="58"/>
      <c r="AG31" s="58"/>
      <c r="AH31" s="58"/>
      <c r="AI31" s="58"/>
      <c r="AJ31" s="58"/>
      <c r="AK31" s="58"/>
      <c r="AL31" s="58"/>
      <c r="AM31" s="58"/>
      <c r="AN31" s="58"/>
      <c r="AO31" s="58"/>
      <c r="AP31" s="58"/>
      <c r="AQ31" s="58"/>
      <c r="AR31" s="58"/>
      <c r="AS31" s="58">
        <v>0</v>
      </c>
      <c r="AT31" s="58"/>
      <c r="AU31" s="58"/>
      <c r="AV31" s="58"/>
      <c r="AW31" s="58"/>
      <c r="AX31" s="58"/>
      <c r="AY31" s="58"/>
      <c r="AZ31" s="58"/>
      <c r="BA31" s="58"/>
      <c r="BB31" s="58"/>
      <c r="BC31" s="58"/>
      <c r="BD31" s="58">
        <v>0.5</v>
      </c>
      <c r="BE31" s="58"/>
      <c r="BF31" s="58"/>
      <c r="BG31" s="58">
        <f t="shared" si="36"/>
        <v>0</v>
      </c>
      <c r="BH31" s="58"/>
      <c r="BI31" s="58"/>
      <c r="BJ31" s="58"/>
      <c r="BK31" s="61" t="s">
        <v>130</v>
      </c>
      <c r="BL31" s="103" t="s">
        <v>131</v>
      </c>
      <c r="BM31" s="61"/>
      <c r="BN31" s="104" t="s">
        <v>91</v>
      </c>
      <c r="BO31" s="128" t="s">
        <v>369</v>
      </c>
      <c r="BP31" s="103" t="s">
        <v>363</v>
      </c>
      <c r="BQ31" s="136"/>
      <c r="BR31" s="136"/>
      <c r="BS31" s="136"/>
      <c r="BT31" s="136"/>
      <c r="BU31" s="136"/>
      <c r="BV31" s="136"/>
      <c r="BW31" s="136"/>
      <c r="BX31" s="136"/>
      <c r="BY31" s="136"/>
      <c r="BZ31" s="136"/>
      <c r="CA31" s="136"/>
      <c r="CB31" s="136"/>
      <c r="CC31" s="136"/>
      <c r="CD31" s="136"/>
      <c r="CE31" s="136"/>
      <c r="CF31" s="136"/>
      <c r="CG31" s="136"/>
      <c r="CH31" s="136"/>
      <c r="CI31" s="136"/>
      <c r="CJ31" s="138"/>
    </row>
    <row r="32" spans="1:89" s="105" customFormat="1" ht="150">
      <c r="A32" s="104">
        <v>21</v>
      </c>
      <c r="B32" s="145" t="s">
        <v>376</v>
      </c>
      <c r="C32" s="101">
        <f t="shared" si="29"/>
        <v>1.5</v>
      </c>
      <c r="D32" s="102"/>
      <c r="E32" s="101">
        <f t="shared" si="30"/>
        <v>1.5</v>
      </c>
      <c r="F32" s="58">
        <f t="shared" si="31"/>
        <v>0.5</v>
      </c>
      <c r="G32" s="58">
        <f t="shared" si="32"/>
        <v>0</v>
      </c>
      <c r="H32" s="58"/>
      <c r="I32" s="58"/>
      <c r="J32" s="58"/>
      <c r="K32" s="58">
        <v>0.5</v>
      </c>
      <c r="L32" s="58"/>
      <c r="M32" s="58">
        <f t="shared" si="33"/>
        <v>0</v>
      </c>
      <c r="N32" s="58"/>
      <c r="O32" s="58"/>
      <c r="P32" s="58"/>
      <c r="Q32" s="58"/>
      <c r="R32" s="58"/>
      <c r="S32" s="58"/>
      <c r="T32" s="58"/>
      <c r="U32" s="58">
        <f t="shared" si="34"/>
        <v>1</v>
      </c>
      <c r="V32" s="58"/>
      <c r="W32" s="58"/>
      <c r="X32" s="58"/>
      <c r="Y32" s="58"/>
      <c r="Z32" s="58"/>
      <c r="AA32" s="58"/>
      <c r="AB32" s="58"/>
      <c r="AC32" s="58"/>
      <c r="AD32" s="58">
        <f t="shared" si="35"/>
        <v>0</v>
      </c>
      <c r="AE32" s="58"/>
      <c r="AF32" s="58"/>
      <c r="AG32" s="58"/>
      <c r="AH32" s="58"/>
      <c r="AI32" s="58"/>
      <c r="AJ32" s="58"/>
      <c r="AK32" s="58"/>
      <c r="AL32" s="58"/>
      <c r="AM32" s="58"/>
      <c r="AN32" s="58"/>
      <c r="AO32" s="58"/>
      <c r="AP32" s="58"/>
      <c r="AQ32" s="58"/>
      <c r="AR32" s="58"/>
      <c r="AS32" s="58">
        <v>0</v>
      </c>
      <c r="AT32" s="58"/>
      <c r="AU32" s="58"/>
      <c r="AV32" s="58"/>
      <c r="AW32" s="58"/>
      <c r="AX32" s="58"/>
      <c r="AY32" s="58"/>
      <c r="AZ32" s="58"/>
      <c r="BA32" s="58"/>
      <c r="BB32" s="58"/>
      <c r="BC32" s="58"/>
      <c r="BD32" s="58">
        <v>1</v>
      </c>
      <c r="BE32" s="58"/>
      <c r="BF32" s="58"/>
      <c r="BG32" s="58">
        <f t="shared" si="36"/>
        <v>0</v>
      </c>
      <c r="BH32" s="58"/>
      <c r="BI32" s="58"/>
      <c r="BJ32" s="58"/>
      <c r="BK32" s="61" t="s">
        <v>130</v>
      </c>
      <c r="BL32" s="103" t="s">
        <v>247</v>
      </c>
      <c r="BM32" s="61" t="s">
        <v>220</v>
      </c>
      <c r="BN32" s="104" t="s">
        <v>91</v>
      </c>
      <c r="BO32" s="128" t="s">
        <v>369</v>
      </c>
      <c r="BP32" s="103" t="s">
        <v>363</v>
      </c>
      <c r="BQ32" s="136"/>
      <c r="BR32" s="136"/>
      <c r="BS32" s="136"/>
      <c r="BT32" s="136"/>
      <c r="BU32" s="136"/>
      <c r="BV32" s="136"/>
      <c r="BW32" s="136"/>
      <c r="BX32" s="136"/>
      <c r="BY32" s="136"/>
      <c r="BZ32" s="136"/>
      <c r="CA32" s="136"/>
      <c r="CB32" s="136"/>
      <c r="CC32" s="136"/>
      <c r="CD32" s="136"/>
      <c r="CE32" s="136"/>
      <c r="CF32" s="136"/>
      <c r="CG32" s="136"/>
      <c r="CH32" s="136"/>
      <c r="CI32" s="136"/>
      <c r="CJ32" s="138"/>
    </row>
    <row r="33" spans="1:95" s="105" customFormat="1" ht="75">
      <c r="A33" s="104">
        <v>22</v>
      </c>
      <c r="B33" s="145" t="s">
        <v>374</v>
      </c>
      <c r="C33" s="101">
        <f t="shared" si="29"/>
        <v>3.1</v>
      </c>
      <c r="D33" s="102"/>
      <c r="E33" s="101">
        <f t="shared" si="30"/>
        <v>3.1</v>
      </c>
      <c r="F33" s="58">
        <f t="shared" si="31"/>
        <v>3.1</v>
      </c>
      <c r="G33" s="58">
        <f t="shared" si="32"/>
        <v>0</v>
      </c>
      <c r="H33" s="58"/>
      <c r="I33" s="58"/>
      <c r="J33" s="58"/>
      <c r="K33" s="58">
        <v>2.7</v>
      </c>
      <c r="L33" s="58">
        <v>0.4</v>
      </c>
      <c r="M33" s="58">
        <f t="shared" si="33"/>
        <v>0</v>
      </c>
      <c r="N33" s="58"/>
      <c r="O33" s="58"/>
      <c r="P33" s="58"/>
      <c r="Q33" s="58"/>
      <c r="R33" s="58"/>
      <c r="S33" s="58"/>
      <c r="T33" s="58"/>
      <c r="U33" s="58">
        <f t="shared" si="34"/>
        <v>0</v>
      </c>
      <c r="V33" s="58"/>
      <c r="W33" s="58"/>
      <c r="X33" s="58"/>
      <c r="Y33" s="58"/>
      <c r="Z33" s="58"/>
      <c r="AA33" s="58"/>
      <c r="AB33" s="58"/>
      <c r="AC33" s="58"/>
      <c r="AD33" s="58">
        <f t="shared" si="35"/>
        <v>0</v>
      </c>
      <c r="AE33" s="58"/>
      <c r="AF33" s="58"/>
      <c r="AG33" s="58"/>
      <c r="AH33" s="58"/>
      <c r="AI33" s="58"/>
      <c r="AJ33" s="58"/>
      <c r="AK33" s="58"/>
      <c r="AL33" s="58"/>
      <c r="AM33" s="58"/>
      <c r="AN33" s="58"/>
      <c r="AO33" s="58"/>
      <c r="AP33" s="58"/>
      <c r="AQ33" s="58"/>
      <c r="AR33" s="58"/>
      <c r="AS33" s="58">
        <v>0</v>
      </c>
      <c r="AT33" s="58"/>
      <c r="AU33" s="58"/>
      <c r="AV33" s="58"/>
      <c r="AW33" s="58"/>
      <c r="AX33" s="58"/>
      <c r="AY33" s="58"/>
      <c r="AZ33" s="58"/>
      <c r="BA33" s="58"/>
      <c r="BB33" s="58"/>
      <c r="BC33" s="58"/>
      <c r="BD33" s="58"/>
      <c r="BE33" s="58"/>
      <c r="BF33" s="58"/>
      <c r="BG33" s="58">
        <f t="shared" si="36"/>
        <v>0</v>
      </c>
      <c r="BH33" s="58"/>
      <c r="BI33" s="58"/>
      <c r="BJ33" s="58"/>
      <c r="BK33" s="61" t="s">
        <v>130</v>
      </c>
      <c r="BL33" s="103" t="s">
        <v>247</v>
      </c>
      <c r="BM33" s="61" t="s">
        <v>220</v>
      </c>
      <c r="BN33" s="104" t="s">
        <v>91</v>
      </c>
      <c r="BO33" s="128" t="s">
        <v>369</v>
      </c>
      <c r="BP33" s="103" t="s">
        <v>363</v>
      </c>
      <c r="BQ33" s="136"/>
      <c r="BR33" s="136"/>
      <c r="BS33" s="136"/>
      <c r="BT33" s="136"/>
      <c r="BU33" s="136"/>
      <c r="BV33" s="136"/>
      <c r="BW33" s="136"/>
      <c r="BX33" s="136"/>
      <c r="BY33" s="136"/>
      <c r="BZ33" s="136"/>
      <c r="CA33" s="136"/>
      <c r="CB33" s="136"/>
      <c r="CC33" s="136"/>
      <c r="CD33" s="136"/>
      <c r="CE33" s="136"/>
      <c r="CF33" s="136"/>
      <c r="CG33" s="136"/>
      <c r="CH33" s="136"/>
      <c r="CI33" s="136"/>
      <c r="CJ33" s="138"/>
    </row>
    <row r="34" spans="1:95" s="2" customFormat="1">
      <c r="A34" s="29"/>
      <c r="B34" s="30" t="s">
        <v>225</v>
      </c>
      <c r="C34" s="31">
        <f>SUM(C9:C33)</f>
        <v>859.09999999999991</v>
      </c>
      <c r="D34" s="31">
        <f>SUM(D9:D33)</f>
        <v>3.08</v>
      </c>
      <c r="E34" s="31">
        <f>SUM(E9:E33)</f>
        <v>856.01999999999987</v>
      </c>
      <c r="F34" s="31" t="e">
        <f>#REF!+#REF!</f>
        <v>#REF!</v>
      </c>
      <c r="G34" s="31" t="e">
        <f>#REF!+#REF!</f>
        <v>#REF!</v>
      </c>
      <c r="H34" s="31" t="e">
        <f>#REF!+#REF!</f>
        <v>#REF!</v>
      </c>
      <c r="I34" s="31" t="e">
        <f>#REF!+#REF!</f>
        <v>#REF!</v>
      </c>
      <c r="J34" s="31" t="e">
        <f>#REF!+#REF!</f>
        <v>#REF!</v>
      </c>
      <c r="K34" s="31" t="e">
        <f>#REF!+#REF!</f>
        <v>#REF!</v>
      </c>
      <c r="L34" s="31" t="e">
        <f>#REF!+#REF!</f>
        <v>#REF!</v>
      </c>
      <c r="M34" s="31" t="e">
        <f>#REF!+#REF!</f>
        <v>#REF!</v>
      </c>
      <c r="N34" s="31" t="e">
        <f>#REF!+#REF!</f>
        <v>#REF!</v>
      </c>
      <c r="O34" s="31" t="e">
        <f>#REF!+#REF!</f>
        <v>#REF!</v>
      </c>
      <c r="P34" s="31" t="e">
        <f>#REF!+#REF!</f>
        <v>#REF!</v>
      </c>
      <c r="Q34" s="31" t="e">
        <f>#REF!+#REF!</f>
        <v>#REF!</v>
      </c>
      <c r="R34" s="31" t="e">
        <f>#REF!+#REF!</f>
        <v>#REF!</v>
      </c>
      <c r="S34" s="31" t="e">
        <f>#REF!+#REF!</f>
        <v>#REF!</v>
      </c>
      <c r="T34" s="31" t="e">
        <f>#REF!+#REF!</f>
        <v>#REF!</v>
      </c>
      <c r="U34" s="31" t="e">
        <f>#REF!+#REF!</f>
        <v>#REF!</v>
      </c>
      <c r="V34" s="31" t="e">
        <f>#REF!+#REF!</f>
        <v>#REF!</v>
      </c>
      <c r="W34" s="31" t="e">
        <f>#REF!+#REF!</f>
        <v>#REF!</v>
      </c>
      <c r="X34" s="31" t="e">
        <f>#REF!+#REF!</f>
        <v>#REF!</v>
      </c>
      <c r="Y34" s="31" t="e">
        <f>#REF!+#REF!</f>
        <v>#REF!</v>
      </c>
      <c r="Z34" s="31" t="e">
        <f>#REF!+#REF!</f>
        <v>#REF!</v>
      </c>
      <c r="AA34" s="31" t="e">
        <f>#REF!+#REF!</f>
        <v>#REF!</v>
      </c>
      <c r="AB34" s="31" t="e">
        <f>#REF!+#REF!</f>
        <v>#REF!</v>
      </c>
      <c r="AC34" s="31" t="e">
        <f>#REF!+#REF!</f>
        <v>#REF!</v>
      </c>
      <c r="AD34" s="31" t="e">
        <f>#REF!+#REF!</f>
        <v>#REF!</v>
      </c>
      <c r="AE34" s="31" t="e">
        <f>#REF!+#REF!</f>
        <v>#REF!</v>
      </c>
      <c r="AF34" s="31" t="e">
        <f>#REF!+#REF!</f>
        <v>#REF!</v>
      </c>
      <c r="AG34" s="31" t="e">
        <f>#REF!+#REF!</f>
        <v>#REF!</v>
      </c>
      <c r="AH34" s="31" t="e">
        <f>#REF!+#REF!</f>
        <v>#REF!</v>
      </c>
      <c r="AI34" s="31" t="e">
        <f>#REF!+#REF!</f>
        <v>#REF!</v>
      </c>
      <c r="AJ34" s="31" t="e">
        <f>#REF!+#REF!</f>
        <v>#REF!</v>
      </c>
      <c r="AK34" s="31" t="e">
        <f>#REF!+#REF!</f>
        <v>#REF!</v>
      </c>
      <c r="AL34" s="31" t="e">
        <f>#REF!+#REF!</f>
        <v>#REF!</v>
      </c>
      <c r="AM34" s="31" t="e">
        <f>#REF!+#REF!</f>
        <v>#REF!</v>
      </c>
      <c r="AN34" s="31" t="e">
        <f>#REF!+#REF!</f>
        <v>#REF!</v>
      </c>
      <c r="AO34" s="31" t="e">
        <f>#REF!+#REF!</f>
        <v>#REF!</v>
      </c>
      <c r="AP34" s="31" t="e">
        <f>#REF!+#REF!</f>
        <v>#REF!</v>
      </c>
      <c r="AQ34" s="31" t="e">
        <f>#REF!+#REF!</f>
        <v>#REF!</v>
      </c>
      <c r="AR34" s="31" t="e">
        <f>#REF!+#REF!</f>
        <v>#REF!</v>
      </c>
      <c r="AS34" s="31" t="e">
        <f>#REF!+#REF!</f>
        <v>#REF!</v>
      </c>
      <c r="AT34" s="31" t="e">
        <f>#REF!+#REF!</f>
        <v>#REF!</v>
      </c>
      <c r="AU34" s="31" t="e">
        <f>#REF!+#REF!</f>
        <v>#REF!</v>
      </c>
      <c r="AV34" s="31" t="e">
        <f>#REF!+#REF!</f>
        <v>#REF!</v>
      </c>
      <c r="AW34" s="31" t="e">
        <f>#REF!+#REF!</f>
        <v>#REF!</v>
      </c>
      <c r="AX34" s="31" t="e">
        <f>#REF!+#REF!</f>
        <v>#REF!</v>
      </c>
      <c r="AY34" s="31" t="e">
        <f>#REF!+#REF!</f>
        <v>#REF!</v>
      </c>
      <c r="AZ34" s="31" t="e">
        <f>#REF!+#REF!</f>
        <v>#REF!</v>
      </c>
      <c r="BA34" s="31" t="e">
        <f>#REF!+#REF!</f>
        <v>#REF!</v>
      </c>
      <c r="BB34" s="31" t="e">
        <f>#REF!+#REF!</f>
        <v>#REF!</v>
      </c>
      <c r="BC34" s="31" t="e">
        <f>#REF!+#REF!</f>
        <v>#REF!</v>
      </c>
      <c r="BD34" s="31" t="e">
        <f>#REF!+#REF!</f>
        <v>#REF!</v>
      </c>
      <c r="BE34" s="31" t="e">
        <f>#REF!+#REF!</f>
        <v>#REF!</v>
      </c>
      <c r="BF34" s="31" t="e">
        <f>#REF!+#REF!</f>
        <v>#REF!</v>
      </c>
      <c r="BG34" s="31" t="e">
        <f>#REF!+#REF!</f>
        <v>#REF!</v>
      </c>
      <c r="BH34" s="31" t="e">
        <f>#REF!+#REF!</f>
        <v>#REF!</v>
      </c>
      <c r="BI34" s="31" t="e">
        <f>#REF!+#REF!</f>
        <v>#REF!</v>
      </c>
      <c r="BJ34" s="31" t="e">
        <f>#REF!+#REF!</f>
        <v>#REF!</v>
      </c>
      <c r="BK34" s="9"/>
      <c r="BL34" s="9"/>
      <c r="BM34" s="9"/>
      <c r="BN34" s="29"/>
      <c r="BO34" s="129"/>
      <c r="BP34" s="86"/>
      <c r="BQ34" s="135"/>
      <c r="BR34" s="135"/>
      <c r="BS34" s="135"/>
      <c r="BT34" s="135"/>
      <c r="BU34" s="135"/>
      <c r="BV34" s="135"/>
      <c r="BW34" s="135"/>
      <c r="BX34" s="135"/>
      <c r="BY34" s="135"/>
      <c r="BZ34" s="135"/>
      <c r="CA34" s="135"/>
      <c r="CB34" s="135"/>
      <c r="CC34" s="135"/>
      <c r="CD34" s="135"/>
      <c r="CE34" s="135"/>
      <c r="CF34" s="135"/>
      <c r="CG34" s="135"/>
      <c r="CH34" s="135"/>
      <c r="CI34" s="135"/>
      <c r="CJ34" s="135"/>
      <c r="CK34" s="55"/>
      <c r="CL34" s="55"/>
      <c r="CM34" s="55"/>
      <c r="CN34" s="55"/>
      <c r="CO34" s="55"/>
      <c r="CP34" s="55"/>
      <c r="CQ34" s="55"/>
    </row>
  </sheetData>
  <mergeCells count="59">
    <mergeCell ref="A4:BP4"/>
    <mergeCell ref="CJ5:CJ8"/>
    <mergeCell ref="A29:A30"/>
    <mergeCell ref="B29:B30"/>
    <mergeCell ref="BP5:BP8"/>
    <mergeCell ref="BE7:BE8"/>
    <mergeCell ref="BF7:BF8"/>
    <mergeCell ref="K7:K8"/>
    <mergeCell ref="AA7:AA8"/>
    <mergeCell ref="L7:L8"/>
    <mergeCell ref="BC7:BC8"/>
    <mergeCell ref="AD7:AD8"/>
    <mergeCell ref="AE7:AT7"/>
    <mergeCell ref="AZ7:AZ8"/>
    <mergeCell ref="BA7:BA8"/>
    <mergeCell ref="BB7:BB8"/>
    <mergeCell ref="A2:BP2"/>
    <mergeCell ref="A3:BP3"/>
    <mergeCell ref="BQ17:BQ18"/>
    <mergeCell ref="AU7:AU8"/>
    <mergeCell ref="BI7:BI8"/>
    <mergeCell ref="AW7:AW8"/>
    <mergeCell ref="AX7:AX8"/>
    <mergeCell ref="AY7:AY8"/>
    <mergeCell ref="V7:V8"/>
    <mergeCell ref="BJ7:BJ8"/>
    <mergeCell ref="BH7:BH8"/>
    <mergeCell ref="AV7:AV8"/>
    <mergeCell ref="BG7:BG8"/>
    <mergeCell ref="AB7:AB8"/>
    <mergeCell ref="AC7:AC8"/>
    <mergeCell ref="BD7:BD8"/>
    <mergeCell ref="M7:Q7"/>
    <mergeCell ref="R7:R8"/>
    <mergeCell ref="S7:S8"/>
    <mergeCell ref="T7:T8"/>
    <mergeCell ref="Y7:Y8"/>
    <mergeCell ref="U7:U8"/>
    <mergeCell ref="B12:B14"/>
    <mergeCell ref="A12:A14"/>
    <mergeCell ref="A5:A8"/>
    <mergeCell ref="B5:B8"/>
    <mergeCell ref="C5:C8"/>
    <mergeCell ref="BN5:BN8"/>
    <mergeCell ref="A1:BO1"/>
    <mergeCell ref="BM5:BM8"/>
    <mergeCell ref="D5:D8"/>
    <mergeCell ref="E5:E8"/>
    <mergeCell ref="F5:BJ5"/>
    <mergeCell ref="BK5:BK8"/>
    <mergeCell ref="BL5:BL8"/>
    <mergeCell ref="X7:X8"/>
    <mergeCell ref="F6:T6"/>
    <mergeCell ref="U6:BF6"/>
    <mergeCell ref="BG6:BJ6"/>
    <mergeCell ref="F7:F8"/>
    <mergeCell ref="G7:J7"/>
    <mergeCell ref="Z7:Z8"/>
    <mergeCell ref="W7:W8"/>
  </mergeCells>
  <phoneticPr fontId="73" type="noConversion"/>
  <pageMargins left="0.34" right="0.2" top="0.43307086614173201" bottom="0.35433070866141703" header="0.31496062992126" footer="0.31496062992126"/>
  <pageSetup paperSize="9" scale="6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Zeros="0" workbookViewId="0">
      <selection activeCell="I10" sqref="I10"/>
    </sheetView>
  </sheetViews>
  <sheetFormatPr defaultColWidth="8.88671875" defaultRowHeight="18.75"/>
  <cols>
    <col min="1" max="1" width="4.88671875" customWidth="1"/>
    <col min="2" max="2" width="29.88671875" customWidth="1"/>
    <col min="3" max="3" width="6.88671875" customWidth="1"/>
    <col min="4" max="4" width="12.109375" customWidth="1"/>
    <col min="5" max="5" width="10.5546875" customWidth="1"/>
    <col min="6" max="6" width="9.88671875" customWidth="1"/>
  </cols>
  <sheetData>
    <row r="1" spans="1:6">
      <c r="A1" s="888" t="s">
        <v>286</v>
      </c>
      <c r="B1" s="888"/>
    </row>
    <row r="2" spans="1:6" ht="31.5" customHeight="1">
      <c r="A2" s="889" t="s">
        <v>287</v>
      </c>
      <c r="B2" s="889"/>
      <c r="C2" s="889"/>
      <c r="D2" s="889"/>
      <c r="E2" s="889"/>
      <c r="F2" s="889"/>
    </row>
    <row r="3" spans="1:6" ht="27.75" customHeight="1">
      <c r="A3" s="890" t="s">
        <v>285</v>
      </c>
      <c r="B3" s="890"/>
      <c r="C3" s="890"/>
      <c r="D3" s="890"/>
      <c r="E3" s="890"/>
      <c r="F3" s="890"/>
    </row>
    <row r="4" spans="1:6" ht="56.25" customHeight="1">
      <c r="A4" s="891" t="s">
        <v>1</v>
      </c>
      <c r="B4" s="891" t="s">
        <v>251</v>
      </c>
      <c r="C4" s="892" t="s">
        <v>252</v>
      </c>
      <c r="D4" s="893" t="s">
        <v>282</v>
      </c>
      <c r="E4" s="893" t="s">
        <v>283</v>
      </c>
      <c r="F4" s="893" t="s">
        <v>284</v>
      </c>
    </row>
    <row r="5" spans="1:6">
      <c r="A5" s="891"/>
      <c r="B5" s="891"/>
      <c r="C5" s="892"/>
      <c r="D5" s="894"/>
      <c r="E5" s="894"/>
      <c r="F5" s="894"/>
    </row>
    <row r="6" spans="1:6" s="54" customFormat="1">
      <c r="A6" s="51">
        <v>1</v>
      </c>
      <c r="B6" s="51" t="s">
        <v>10</v>
      </c>
      <c r="C6" s="52" t="s">
        <v>68</v>
      </c>
      <c r="D6" s="53">
        <f>[3]Sheet4!D7</f>
        <v>87169.561000000002</v>
      </c>
      <c r="E6" s="53">
        <f>[3]Sheet4!BJ7</f>
        <v>87134.424429999999</v>
      </c>
      <c r="F6" s="53">
        <f>E6-D6</f>
        <v>-35.136570000002393</v>
      </c>
    </row>
    <row r="7" spans="1:6">
      <c r="A7" s="38" t="s">
        <v>126</v>
      </c>
      <c r="B7" s="38" t="s">
        <v>14</v>
      </c>
      <c r="C7" s="39" t="s">
        <v>69</v>
      </c>
      <c r="D7" s="37">
        <f>[3]Sheet4!D8</f>
        <v>964.11</v>
      </c>
      <c r="E7" s="37">
        <f>[3]Sheet4!BJ8</f>
        <v>962.49</v>
      </c>
      <c r="F7" s="37">
        <f t="shared" ref="F7:F58" si="0">E7-D7</f>
        <v>-1.6200000000000045</v>
      </c>
    </row>
    <row r="8" spans="1:6" ht="37.5">
      <c r="A8" s="38"/>
      <c r="B8" s="40" t="s">
        <v>253</v>
      </c>
      <c r="C8" s="39" t="s">
        <v>70</v>
      </c>
      <c r="D8" s="37">
        <f>[3]Sheet4!D9</f>
        <v>726.99</v>
      </c>
      <c r="E8" s="37">
        <f>[3]Sheet4!BJ9</f>
        <v>725.37</v>
      </c>
      <c r="F8" s="37">
        <f t="shared" si="0"/>
        <v>-1.6200000000000045</v>
      </c>
    </row>
    <row r="9" spans="1:6">
      <c r="A9" s="38"/>
      <c r="B9" s="41" t="s">
        <v>46</v>
      </c>
      <c r="C9" s="42" t="s">
        <v>71</v>
      </c>
      <c r="D9" s="37">
        <f>[3]Sheet4!D10</f>
        <v>237.12</v>
      </c>
      <c r="E9" s="37">
        <f>[3]Sheet4!BJ10</f>
        <v>237.12</v>
      </c>
      <c r="F9" s="37">
        <f t="shared" si="0"/>
        <v>0</v>
      </c>
    </row>
    <row r="10" spans="1:6">
      <c r="A10" s="38"/>
      <c r="B10" s="41" t="s">
        <v>47</v>
      </c>
      <c r="C10" s="42" t="s">
        <v>72</v>
      </c>
      <c r="D10" s="37">
        <f>[3]Sheet4!D11</f>
        <v>0</v>
      </c>
      <c r="E10" s="37">
        <f>[3]Sheet4!BJ11</f>
        <v>0</v>
      </c>
      <c r="F10" s="37">
        <f t="shared" si="0"/>
        <v>0</v>
      </c>
    </row>
    <row r="11" spans="1:6">
      <c r="A11" s="38" t="s">
        <v>134</v>
      </c>
      <c r="B11" s="38" t="s">
        <v>15</v>
      </c>
      <c r="C11" s="39" t="s">
        <v>73</v>
      </c>
      <c r="D11" s="37">
        <f>[3]Sheet4!D12</f>
        <v>14897.956</v>
      </c>
      <c r="E11" s="37">
        <f>[3]Sheet4!BJ12</f>
        <v>13824.555350000001</v>
      </c>
      <c r="F11" s="37">
        <f t="shared" si="0"/>
        <v>-1073.4006499999996</v>
      </c>
    </row>
    <row r="12" spans="1:6">
      <c r="A12" s="38" t="s">
        <v>254</v>
      </c>
      <c r="B12" s="38" t="s">
        <v>16</v>
      </c>
      <c r="C12" s="39" t="s">
        <v>74</v>
      </c>
      <c r="D12" s="37">
        <f>[3]Sheet4!D13</f>
        <v>10600.465</v>
      </c>
      <c r="E12" s="37">
        <f>[3]Sheet4!BJ13</f>
        <v>10376.43432</v>
      </c>
      <c r="F12" s="37">
        <f t="shared" si="0"/>
        <v>-224.03067999999985</v>
      </c>
    </row>
    <row r="13" spans="1:6">
      <c r="A13" s="38" t="s">
        <v>255</v>
      </c>
      <c r="B13" s="38" t="s">
        <v>48</v>
      </c>
      <c r="C13" s="39" t="s">
        <v>76</v>
      </c>
      <c r="D13" s="37">
        <f>[3]Sheet4!D14</f>
        <v>16167.69</v>
      </c>
      <c r="E13" s="37">
        <f>[3]Sheet4!BJ14</f>
        <v>16167.69</v>
      </c>
      <c r="F13" s="37">
        <f t="shared" si="0"/>
        <v>0</v>
      </c>
    </row>
    <row r="14" spans="1:6">
      <c r="A14" s="38" t="s">
        <v>256</v>
      </c>
      <c r="B14" s="38" t="s">
        <v>49</v>
      </c>
      <c r="C14" s="39" t="s">
        <v>77</v>
      </c>
      <c r="D14" s="37">
        <f>[3]Sheet4!D15</f>
        <v>0</v>
      </c>
      <c r="E14" s="37">
        <f>[3]Sheet4!BJ15</f>
        <v>0</v>
      </c>
      <c r="F14" s="37">
        <f t="shared" si="0"/>
        <v>0</v>
      </c>
    </row>
    <row r="15" spans="1:6">
      <c r="A15" s="38" t="s">
        <v>257</v>
      </c>
      <c r="B15" s="38" t="s">
        <v>50</v>
      </c>
      <c r="C15" s="39" t="s">
        <v>78</v>
      </c>
      <c r="D15" s="37">
        <f>[3]Sheet4!D16</f>
        <v>44498.14</v>
      </c>
      <c r="E15" s="37">
        <f>[3]Sheet4!BJ16</f>
        <v>45509.06</v>
      </c>
      <c r="F15" s="37">
        <f t="shared" si="0"/>
        <v>1010.9199999999983</v>
      </c>
    </row>
    <row r="16" spans="1:6" ht="37.5">
      <c r="A16" s="39"/>
      <c r="B16" s="40" t="s">
        <v>258</v>
      </c>
      <c r="C16" s="43" t="s">
        <v>79</v>
      </c>
      <c r="D16" s="37">
        <f>[3]Sheet4!D17</f>
        <v>0</v>
      </c>
      <c r="E16" s="37">
        <v>42201.39</v>
      </c>
      <c r="F16" s="37">
        <f t="shared" si="0"/>
        <v>42201.39</v>
      </c>
    </row>
    <row r="17" spans="1:6">
      <c r="A17" s="39" t="s">
        <v>259</v>
      </c>
      <c r="B17" s="38" t="s">
        <v>18</v>
      </c>
      <c r="C17" s="39" t="s">
        <v>80</v>
      </c>
      <c r="D17" s="37">
        <f>[3]Sheet4!D18</f>
        <v>16.11</v>
      </c>
      <c r="E17" s="37">
        <f>[3]Sheet4!BJ18</f>
        <v>16.11</v>
      </c>
      <c r="F17" s="37">
        <f t="shared" si="0"/>
        <v>0</v>
      </c>
    </row>
    <row r="18" spans="1:6">
      <c r="A18" s="39" t="s">
        <v>260</v>
      </c>
      <c r="B18" s="38" t="s">
        <v>19</v>
      </c>
      <c r="C18" s="39" t="s">
        <v>81</v>
      </c>
      <c r="D18" s="37">
        <f>[3]Sheet4!D19</f>
        <v>0</v>
      </c>
      <c r="E18" s="37">
        <f>[3]Sheet4!BJ19</f>
        <v>0</v>
      </c>
      <c r="F18" s="37">
        <f t="shared" si="0"/>
        <v>0</v>
      </c>
    </row>
    <row r="19" spans="1:6">
      <c r="A19" s="39" t="s">
        <v>261</v>
      </c>
      <c r="B19" s="38" t="s">
        <v>20</v>
      </c>
      <c r="C19" s="39" t="s">
        <v>82</v>
      </c>
      <c r="D19" s="37">
        <f>[3]Sheet4!D20</f>
        <v>25.09</v>
      </c>
      <c r="E19" s="37">
        <f>[3]Sheet4!BJ20</f>
        <v>278.08475999999996</v>
      </c>
      <c r="F19" s="37">
        <f t="shared" si="0"/>
        <v>252.99475999999996</v>
      </c>
    </row>
    <row r="20" spans="1:6" s="54" customFormat="1">
      <c r="A20" s="52">
        <v>2</v>
      </c>
      <c r="B20" s="51" t="s">
        <v>11</v>
      </c>
      <c r="C20" s="52" t="s">
        <v>83</v>
      </c>
      <c r="D20" s="53">
        <f>[3]Sheet4!D21</f>
        <v>3812.7640000000006</v>
      </c>
      <c r="E20" s="53">
        <f>[3]Sheet4!BJ21</f>
        <v>3994.7805700000008</v>
      </c>
      <c r="F20" s="53">
        <f t="shared" si="0"/>
        <v>182.01657000000023</v>
      </c>
    </row>
    <row r="21" spans="1:6">
      <c r="A21" s="39" t="s">
        <v>141</v>
      </c>
      <c r="B21" s="38" t="s">
        <v>21</v>
      </c>
      <c r="C21" s="39" t="s">
        <v>84</v>
      </c>
      <c r="D21" s="37">
        <f>[3]Sheet4!D22</f>
        <v>31.06</v>
      </c>
      <c r="E21" s="37">
        <f>[3]Sheet4!BJ22</f>
        <v>31.06</v>
      </c>
      <c r="F21" s="37">
        <f t="shared" si="0"/>
        <v>0</v>
      </c>
    </row>
    <row r="22" spans="1:6">
      <c r="A22" s="39" t="s">
        <v>226</v>
      </c>
      <c r="B22" s="38" t="s">
        <v>22</v>
      </c>
      <c r="C22" s="39" t="s">
        <v>85</v>
      </c>
      <c r="D22" s="37">
        <f>[3]Sheet4!D23</f>
        <v>2.82</v>
      </c>
      <c r="E22" s="37">
        <f>[3]Sheet4!BJ23</f>
        <v>2.82</v>
      </c>
      <c r="F22" s="37">
        <f t="shared" si="0"/>
        <v>0</v>
      </c>
    </row>
    <row r="23" spans="1:6">
      <c r="A23" s="39" t="s">
        <v>196</v>
      </c>
      <c r="B23" s="38" t="s">
        <v>23</v>
      </c>
      <c r="C23" s="39" t="s">
        <v>86</v>
      </c>
      <c r="D23" s="37">
        <f>[3]Sheet4!D24</f>
        <v>0</v>
      </c>
      <c r="E23" s="37">
        <f>[3]Sheet4!BJ24</f>
        <v>0</v>
      </c>
      <c r="F23" s="37">
        <f t="shared" si="0"/>
        <v>0</v>
      </c>
    </row>
    <row r="24" spans="1:6">
      <c r="A24" s="39" t="s">
        <v>262</v>
      </c>
      <c r="B24" s="38" t="s">
        <v>24</v>
      </c>
      <c r="C24" s="39" t="s">
        <v>87</v>
      </c>
      <c r="D24" s="37">
        <f>[3]Sheet4!D25</f>
        <v>0</v>
      </c>
      <c r="E24" s="37">
        <f>[3]Sheet4!BJ25</f>
        <v>0</v>
      </c>
      <c r="F24" s="37">
        <f t="shared" si="0"/>
        <v>0</v>
      </c>
    </row>
    <row r="25" spans="1:6">
      <c r="A25" s="39" t="s">
        <v>263</v>
      </c>
      <c r="B25" s="38" t="s">
        <v>25</v>
      </c>
      <c r="C25" s="39" t="s">
        <v>88</v>
      </c>
      <c r="D25" s="37">
        <f>[3]Sheet4!D26</f>
        <v>6.0540000000000003</v>
      </c>
      <c r="E25" s="37">
        <f>[3]Sheet4!BJ26</f>
        <v>6.0540000000000003</v>
      </c>
      <c r="F25" s="37">
        <f t="shared" si="0"/>
        <v>0</v>
      </c>
    </row>
    <row r="26" spans="1:6" ht="37.5">
      <c r="A26" s="39" t="s">
        <v>264</v>
      </c>
      <c r="B26" s="38" t="s">
        <v>26</v>
      </c>
      <c r="C26" s="39" t="s">
        <v>89</v>
      </c>
      <c r="D26" s="37">
        <f>[3]Sheet4!D27</f>
        <v>57.87</v>
      </c>
      <c r="E26" s="37">
        <f>[3]Sheet4!BJ27</f>
        <v>76.380709999999993</v>
      </c>
      <c r="F26" s="37">
        <f t="shared" si="0"/>
        <v>18.510709999999996</v>
      </c>
    </row>
    <row r="27" spans="1:6" ht="37.5">
      <c r="A27" s="39" t="s">
        <v>265</v>
      </c>
      <c r="B27" s="38" t="s">
        <v>27</v>
      </c>
      <c r="C27" s="39" t="s">
        <v>90</v>
      </c>
      <c r="D27" s="37">
        <f>[3]Sheet4!D28</f>
        <v>0</v>
      </c>
      <c r="E27" s="37">
        <f>[3]Sheet4!BJ28</f>
        <v>0</v>
      </c>
      <c r="F27" s="37">
        <f t="shared" si="0"/>
        <v>0</v>
      </c>
    </row>
    <row r="28" spans="1:6">
      <c r="A28" s="39" t="s">
        <v>266</v>
      </c>
      <c r="B28" s="44" t="s">
        <v>28</v>
      </c>
      <c r="C28" s="45" t="s">
        <v>91</v>
      </c>
      <c r="D28" s="37">
        <f>[3]Sheet4!D29</f>
        <v>43.31</v>
      </c>
      <c r="E28" s="37">
        <f>[3]Sheet4!BJ29</f>
        <v>143.38</v>
      </c>
      <c r="F28" s="37">
        <f t="shared" si="0"/>
        <v>100.07</v>
      </c>
    </row>
    <row r="29" spans="1:6" ht="37.5">
      <c r="A29" s="39" t="s">
        <v>267</v>
      </c>
      <c r="B29" s="38" t="s">
        <v>268</v>
      </c>
      <c r="C29" s="39" t="s">
        <v>92</v>
      </c>
      <c r="D29" s="37">
        <f>[3]Sheet4!D30</f>
        <v>2200.1400000000003</v>
      </c>
      <c r="E29" s="37">
        <f>[3]Sheet4!BJ30</f>
        <v>2385.7983300000005</v>
      </c>
      <c r="F29" s="37">
        <f t="shared" si="0"/>
        <v>185.65833000000021</v>
      </c>
    </row>
    <row r="30" spans="1:6">
      <c r="A30" s="39" t="s">
        <v>269</v>
      </c>
      <c r="B30" s="4" t="s">
        <v>52</v>
      </c>
      <c r="C30" s="39" t="s">
        <v>93</v>
      </c>
      <c r="D30" s="37">
        <f>[3]Sheet4!D31</f>
        <v>604.51</v>
      </c>
      <c r="E30" s="37">
        <f>[3]Sheet4!BJ31</f>
        <v>673.94</v>
      </c>
      <c r="F30" s="37">
        <f t="shared" si="0"/>
        <v>69.430000000000064</v>
      </c>
    </row>
    <row r="31" spans="1:6">
      <c r="A31" s="39" t="s">
        <v>269</v>
      </c>
      <c r="B31" s="4" t="s">
        <v>53</v>
      </c>
      <c r="C31" s="39" t="s">
        <v>94</v>
      </c>
      <c r="D31" s="37">
        <f>[3]Sheet4!D32</f>
        <v>388.4</v>
      </c>
      <c r="E31" s="37">
        <f>[3]Sheet4!BJ32</f>
        <v>403.57</v>
      </c>
      <c r="F31" s="37">
        <f t="shared" si="0"/>
        <v>15.170000000000016</v>
      </c>
    </row>
    <row r="32" spans="1:6">
      <c r="A32" s="39" t="s">
        <v>269</v>
      </c>
      <c r="B32" s="46" t="s">
        <v>54</v>
      </c>
      <c r="C32" s="47" t="s">
        <v>95</v>
      </c>
      <c r="D32" s="37">
        <f>[3]Sheet4!D33</f>
        <v>1.94</v>
      </c>
      <c r="E32" s="37">
        <f>[3]Sheet4!BJ33</f>
        <v>1.94</v>
      </c>
      <c r="F32" s="37">
        <f t="shared" si="0"/>
        <v>0</v>
      </c>
    </row>
    <row r="33" spans="1:6">
      <c r="A33" s="39" t="s">
        <v>269</v>
      </c>
      <c r="B33" s="46" t="s">
        <v>55</v>
      </c>
      <c r="C33" s="47" t="s">
        <v>96</v>
      </c>
      <c r="D33" s="37">
        <f>[3]Sheet4!D34</f>
        <v>5.89</v>
      </c>
      <c r="E33" s="37">
        <f>[3]Sheet4!BJ34</f>
        <v>5.89</v>
      </c>
      <c r="F33" s="37">
        <f t="shared" si="0"/>
        <v>0</v>
      </c>
    </row>
    <row r="34" spans="1:6">
      <c r="A34" s="39" t="s">
        <v>269</v>
      </c>
      <c r="B34" s="46" t="s">
        <v>56</v>
      </c>
      <c r="C34" s="47" t="s">
        <v>97</v>
      </c>
      <c r="D34" s="37">
        <f>[3]Sheet4!D35</f>
        <v>34.94</v>
      </c>
      <c r="E34" s="37">
        <f>[3]Sheet4!BJ35</f>
        <v>34.94</v>
      </c>
      <c r="F34" s="37">
        <f t="shared" si="0"/>
        <v>0</v>
      </c>
    </row>
    <row r="35" spans="1:6">
      <c r="A35" s="39" t="s">
        <v>269</v>
      </c>
      <c r="B35" s="46" t="s">
        <v>57</v>
      </c>
      <c r="C35" s="47" t="s">
        <v>98</v>
      </c>
      <c r="D35" s="37">
        <f>[3]Sheet4!D36</f>
        <v>11.7</v>
      </c>
      <c r="E35" s="37">
        <f>[3]Sheet4!BJ36</f>
        <v>14.133479999999999</v>
      </c>
      <c r="F35" s="37">
        <f t="shared" si="0"/>
        <v>2.4334799999999994</v>
      </c>
    </row>
    <row r="36" spans="1:6">
      <c r="A36" s="39" t="s">
        <v>269</v>
      </c>
      <c r="B36" s="4" t="s">
        <v>58</v>
      </c>
      <c r="C36" s="39" t="s">
        <v>99</v>
      </c>
      <c r="D36" s="37">
        <f>[3]Sheet4!D37</f>
        <v>1095.72</v>
      </c>
      <c r="E36" s="37">
        <f>[3]Sheet4!BJ37</f>
        <v>1194.34485</v>
      </c>
      <c r="F36" s="37">
        <f t="shared" si="0"/>
        <v>98.624849999999924</v>
      </c>
    </row>
    <row r="37" spans="1:6">
      <c r="A37" s="39" t="s">
        <v>269</v>
      </c>
      <c r="B37" s="4" t="s">
        <v>59</v>
      </c>
      <c r="C37" s="39" t="s">
        <v>100</v>
      </c>
      <c r="D37" s="37">
        <f>[3]Sheet4!D38</f>
        <v>0.88</v>
      </c>
      <c r="E37" s="37">
        <f>[3]Sheet4!BJ38</f>
        <v>0.88</v>
      </c>
      <c r="F37" s="37">
        <f t="shared" si="0"/>
        <v>0</v>
      </c>
    </row>
    <row r="38" spans="1:6" ht="37.5">
      <c r="A38" s="39" t="s">
        <v>269</v>
      </c>
      <c r="B38" s="48" t="s">
        <v>60</v>
      </c>
      <c r="C38" s="39" t="s">
        <v>101</v>
      </c>
      <c r="D38" s="37">
        <f>[3]Sheet4!D39</f>
        <v>0</v>
      </c>
      <c r="E38" s="37">
        <f>[3]Sheet4!BJ39</f>
        <v>0</v>
      </c>
      <c r="F38" s="37">
        <f t="shared" si="0"/>
        <v>0</v>
      </c>
    </row>
    <row r="39" spans="1:6">
      <c r="A39" s="39" t="s">
        <v>269</v>
      </c>
      <c r="B39" s="44" t="s">
        <v>61</v>
      </c>
      <c r="C39" s="45" t="s">
        <v>102</v>
      </c>
      <c r="D39" s="37">
        <f>[3]Sheet4!D40</f>
        <v>3.05</v>
      </c>
      <c r="E39" s="37">
        <f>[3]Sheet4!BJ40</f>
        <v>3.05</v>
      </c>
      <c r="F39" s="37">
        <f t="shared" si="0"/>
        <v>0</v>
      </c>
    </row>
    <row r="40" spans="1:6">
      <c r="A40" s="39" t="s">
        <v>269</v>
      </c>
      <c r="B40" s="44" t="s">
        <v>62</v>
      </c>
      <c r="C40" s="45" t="s">
        <v>103</v>
      </c>
      <c r="D40" s="37">
        <f>[3]Sheet4!D41</f>
        <v>0.77</v>
      </c>
      <c r="E40" s="37">
        <f>[3]Sheet4!BJ41</f>
        <v>0.77</v>
      </c>
      <c r="F40" s="37">
        <f t="shared" si="0"/>
        <v>0</v>
      </c>
    </row>
    <row r="41" spans="1:6">
      <c r="A41" s="39" t="s">
        <v>269</v>
      </c>
      <c r="B41" s="44" t="s">
        <v>63</v>
      </c>
      <c r="C41" s="45" t="s">
        <v>104</v>
      </c>
      <c r="D41" s="37">
        <f>[3]Sheet4!D42</f>
        <v>2.08</v>
      </c>
      <c r="E41" s="37">
        <f>[3]Sheet4!BJ42</f>
        <v>2.08</v>
      </c>
      <c r="F41" s="37">
        <f t="shared" si="0"/>
        <v>0</v>
      </c>
    </row>
    <row r="42" spans="1:6" ht="37.5">
      <c r="A42" s="39" t="s">
        <v>269</v>
      </c>
      <c r="B42" s="49" t="s">
        <v>64</v>
      </c>
      <c r="C42" s="45" t="s">
        <v>105</v>
      </c>
      <c r="D42" s="37">
        <f>[3]Sheet4!D43</f>
        <v>45.75</v>
      </c>
      <c r="E42" s="37">
        <f>[3]Sheet4!BJ43</f>
        <v>45.75</v>
      </c>
      <c r="F42" s="37">
        <f t="shared" si="0"/>
        <v>0</v>
      </c>
    </row>
    <row r="43" spans="1:6">
      <c r="A43" s="39" t="s">
        <v>269</v>
      </c>
      <c r="B43" s="46" t="s">
        <v>65</v>
      </c>
      <c r="C43" s="47" t="s">
        <v>106</v>
      </c>
      <c r="D43" s="37">
        <f>[3]Sheet4!D44</f>
        <v>0</v>
      </c>
      <c r="E43" s="37">
        <f>[3]Sheet4!BJ44</f>
        <v>0</v>
      </c>
      <c r="F43" s="37">
        <f t="shared" si="0"/>
        <v>0</v>
      </c>
    </row>
    <row r="44" spans="1:6">
      <c r="A44" s="39" t="s">
        <v>269</v>
      </c>
      <c r="B44" s="46" t="s">
        <v>66</v>
      </c>
      <c r="C44" s="47" t="s">
        <v>107</v>
      </c>
      <c r="D44" s="37">
        <f>[3]Sheet4!D45</f>
        <v>3.44</v>
      </c>
      <c r="E44" s="37">
        <f>[3]Sheet4!BJ45</f>
        <v>3.44</v>
      </c>
      <c r="F44" s="37">
        <f t="shared" si="0"/>
        <v>0</v>
      </c>
    </row>
    <row r="45" spans="1:6">
      <c r="A45" s="39" t="s">
        <v>269</v>
      </c>
      <c r="B45" s="46" t="s">
        <v>67</v>
      </c>
      <c r="C45" s="47" t="s">
        <v>108</v>
      </c>
      <c r="D45" s="37">
        <f>[3]Sheet4!D46</f>
        <v>1.07</v>
      </c>
      <c r="E45" s="37">
        <f>[3]Sheet4!BJ46</f>
        <v>1.07</v>
      </c>
      <c r="F45" s="37">
        <f t="shared" si="0"/>
        <v>0</v>
      </c>
    </row>
    <row r="46" spans="1:6">
      <c r="A46" s="50" t="s">
        <v>270</v>
      </c>
      <c r="B46" s="38" t="s">
        <v>30</v>
      </c>
      <c r="C46" s="39" t="s">
        <v>109</v>
      </c>
      <c r="D46" s="37">
        <f>[3]Sheet4!D47</f>
        <v>0</v>
      </c>
      <c r="E46" s="37">
        <f>[3]Sheet4!BJ47</f>
        <v>0</v>
      </c>
      <c r="F46" s="37">
        <f t="shared" si="0"/>
        <v>0</v>
      </c>
    </row>
    <row r="47" spans="1:6">
      <c r="A47" s="50" t="s">
        <v>271</v>
      </c>
      <c r="B47" s="44" t="s">
        <v>31</v>
      </c>
      <c r="C47" s="45" t="s">
        <v>110</v>
      </c>
      <c r="D47" s="37">
        <f>[3]Sheet4!D48</f>
        <v>6.11</v>
      </c>
      <c r="E47" s="37">
        <f>[3]Sheet4!BJ48</f>
        <v>6.11</v>
      </c>
      <c r="F47" s="37">
        <f t="shared" si="0"/>
        <v>0</v>
      </c>
    </row>
    <row r="48" spans="1:6">
      <c r="A48" s="50" t="s">
        <v>272</v>
      </c>
      <c r="B48" s="44" t="s">
        <v>32</v>
      </c>
      <c r="C48" s="45" t="s">
        <v>111</v>
      </c>
      <c r="D48" s="37">
        <f>[3]Sheet4!D49</f>
        <v>1.89</v>
      </c>
      <c r="E48" s="37">
        <f>[3]Sheet4!BJ49</f>
        <v>1.89</v>
      </c>
      <c r="F48" s="37">
        <f t="shared" si="0"/>
        <v>0</v>
      </c>
    </row>
    <row r="49" spans="1:6">
      <c r="A49" s="39" t="s">
        <v>273</v>
      </c>
      <c r="B49" s="38" t="s">
        <v>33</v>
      </c>
      <c r="C49" s="39" t="s">
        <v>112</v>
      </c>
      <c r="D49" s="37">
        <f>[3]Sheet4!D50</f>
        <v>246.26</v>
      </c>
      <c r="E49" s="37">
        <f>[3]Sheet4!BJ50</f>
        <v>246.25352999999998</v>
      </c>
      <c r="F49" s="37">
        <f t="shared" si="0"/>
        <v>-6.4700000000073032E-3</v>
      </c>
    </row>
    <row r="50" spans="1:6">
      <c r="A50" s="39" t="s">
        <v>274</v>
      </c>
      <c r="B50" s="38" t="s">
        <v>34</v>
      </c>
      <c r="C50" s="39" t="s">
        <v>113</v>
      </c>
      <c r="D50" s="37">
        <f>[3]Sheet4!D51</f>
        <v>42.84</v>
      </c>
      <c r="E50" s="37">
        <f>[3]Sheet4!BJ51</f>
        <v>52.84</v>
      </c>
      <c r="F50" s="37">
        <f t="shared" si="0"/>
        <v>10</v>
      </c>
    </row>
    <row r="51" spans="1:6">
      <c r="A51" s="39" t="s">
        <v>275</v>
      </c>
      <c r="B51" s="38" t="s">
        <v>35</v>
      </c>
      <c r="C51" s="39" t="s">
        <v>114</v>
      </c>
      <c r="D51" s="37">
        <f>[3]Sheet4!D52</f>
        <v>11.02</v>
      </c>
      <c r="E51" s="37">
        <f>[3]Sheet4!BJ52</f>
        <v>10.719999999999999</v>
      </c>
      <c r="F51" s="37">
        <f t="shared" si="0"/>
        <v>-0.30000000000000071</v>
      </c>
    </row>
    <row r="52" spans="1:6" ht="37.5">
      <c r="A52" s="39" t="s">
        <v>276</v>
      </c>
      <c r="B52" s="38" t="s">
        <v>191</v>
      </c>
      <c r="C52" s="39" t="s">
        <v>115</v>
      </c>
      <c r="D52" s="37">
        <f>[3]Sheet4!D53</f>
        <v>4.05</v>
      </c>
      <c r="E52" s="37">
        <f>[3]Sheet4!BJ53</f>
        <v>6.1440000000000001</v>
      </c>
      <c r="F52" s="37">
        <f t="shared" si="0"/>
        <v>2.0940000000000003</v>
      </c>
    </row>
    <row r="53" spans="1:6">
      <c r="A53" s="39" t="s">
        <v>277</v>
      </c>
      <c r="B53" s="38" t="s">
        <v>37</v>
      </c>
      <c r="C53" s="39" t="s">
        <v>116</v>
      </c>
      <c r="D53" s="37">
        <f>[3]Sheet4!D54</f>
        <v>0</v>
      </c>
      <c r="E53" s="37">
        <f>[3]Sheet4!BJ54</f>
        <v>0</v>
      </c>
      <c r="F53" s="37">
        <f t="shared" si="0"/>
        <v>0</v>
      </c>
    </row>
    <row r="54" spans="1:6">
      <c r="A54" s="39" t="s">
        <v>278</v>
      </c>
      <c r="B54" s="38" t="s">
        <v>38</v>
      </c>
      <c r="C54" s="39" t="s">
        <v>117</v>
      </c>
      <c r="D54" s="37">
        <f>[3]Sheet4!D55</f>
        <v>0</v>
      </c>
      <c r="E54" s="37">
        <f>[3]Sheet4!BJ55</f>
        <v>0</v>
      </c>
      <c r="F54" s="37">
        <f t="shared" si="0"/>
        <v>0</v>
      </c>
    </row>
    <row r="55" spans="1:6">
      <c r="A55" s="39" t="s">
        <v>279</v>
      </c>
      <c r="B55" s="38" t="s">
        <v>39</v>
      </c>
      <c r="C55" s="39" t="s">
        <v>118</v>
      </c>
      <c r="D55" s="37">
        <f>[3]Sheet4!D56</f>
        <v>1149.68</v>
      </c>
      <c r="E55" s="37">
        <f>[3]Sheet4!BJ56</f>
        <v>1015.6700000000001</v>
      </c>
      <c r="F55" s="37">
        <f t="shared" si="0"/>
        <v>-134.01</v>
      </c>
    </row>
    <row r="56" spans="1:6">
      <c r="A56" s="39" t="s">
        <v>280</v>
      </c>
      <c r="B56" s="38" t="s">
        <v>40</v>
      </c>
      <c r="C56" s="39" t="s">
        <v>119</v>
      </c>
      <c r="D56" s="37">
        <f>[3]Sheet4!D57</f>
        <v>7.9</v>
      </c>
      <c r="E56" s="37">
        <f>[3]Sheet4!BJ57</f>
        <v>7.9</v>
      </c>
      <c r="F56" s="37">
        <f t="shared" si="0"/>
        <v>0</v>
      </c>
    </row>
    <row r="57" spans="1:6">
      <c r="A57" s="39" t="s">
        <v>281</v>
      </c>
      <c r="B57" s="38" t="s">
        <v>41</v>
      </c>
      <c r="C57" s="39" t="s">
        <v>120</v>
      </c>
      <c r="D57" s="37">
        <f>[3]Sheet4!D58</f>
        <v>1.76</v>
      </c>
      <c r="E57" s="37">
        <f>[3]Sheet4!BJ58</f>
        <v>1.76</v>
      </c>
      <c r="F57" s="37">
        <f t="shared" si="0"/>
        <v>0</v>
      </c>
    </row>
    <row r="58" spans="1:6" s="54" customFormat="1">
      <c r="A58" s="51"/>
      <c r="B58" s="51" t="s">
        <v>12</v>
      </c>
      <c r="C58" s="52" t="s">
        <v>121</v>
      </c>
      <c r="D58" s="53">
        <f>[3]Sheet4!D59</f>
        <v>408.01</v>
      </c>
      <c r="E58" s="53">
        <f>[3]Sheet4!BJ59</f>
        <v>261.13</v>
      </c>
      <c r="F58" s="53">
        <f t="shared" si="0"/>
        <v>-146.88</v>
      </c>
    </row>
    <row r="59" spans="1:6">
      <c r="D59" s="36"/>
    </row>
    <row r="60" spans="1:6">
      <c r="D60" s="36"/>
    </row>
  </sheetData>
  <mergeCells count="9">
    <mergeCell ref="A1:B1"/>
    <mergeCell ref="A2:F2"/>
    <mergeCell ref="A3:F3"/>
    <mergeCell ref="A4:A5"/>
    <mergeCell ref="B4:B5"/>
    <mergeCell ref="C4:C5"/>
    <mergeCell ref="D4:D5"/>
    <mergeCell ref="E4:E5"/>
    <mergeCell ref="F4:F5"/>
  </mergeCells>
  <pageMargins left="0.7" right="0.7" top="0.75" bottom="0.75" header="0.3" footer="0.3"/>
  <pageSetup scale="95" orientation="portrait" horizontalDpi="4294967292"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opLeftCell="A19" workbookViewId="0">
      <selection activeCell="A5" sqref="A5:BL189"/>
    </sheetView>
  </sheetViews>
  <sheetFormatPr defaultRowHeight="18.75"/>
  <cols>
    <col min="2" max="2" width="37" customWidth="1"/>
    <col min="5" max="5" width="20.33203125" customWidth="1"/>
  </cols>
  <sheetData>
    <row r="1" spans="1:5">
      <c r="A1" s="896" t="s">
        <v>437</v>
      </c>
      <c r="B1" s="896"/>
      <c r="C1" s="896"/>
      <c r="D1" s="896"/>
      <c r="E1" s="896"/>
    </row>
    <row r="2" spans="1:5" ht="37.5">
      <c r="A2" s="157" t="s">
        <v>1</v>
      </c>
      <c r="B2" s="157" t="s">
        <v>416</v>
      </c>
      <c r="C2" s="157" t="s">
        <v>252</v>
      </c>
      <c r="D2" s="157" t="s">
        <v>417</v>
      </c>
      <c r="E2" s="157" t="s">
        <v>418</v>
      </c>
    </row>
    <row r="3" spans="1:5">
      <c r="A3" s="897">
        <v>1</v>
      </c>
      <c r="B3" s="898" t="s">
        <v>419</v>
      </c>
      <c r="C3" s="158" t="s">
        <v>93</v>
      </c>
      <c r="D3" s="158">
        <v>0.27</v>
      </c>
      <c r="E3" s="158" t="s">
        <v>248</v>
      </c>
    </row>
    <row r="4" spans="1:5">
      <c r="A4" s="897"/>
      <c r="B4" s="898"/>
      <c r="C4" s="158" t="s">
        <v>93</v>
      </c>
      <c r="D4" s="158">
        <v>15.24</v>
      </c>
      <c r="E4" s="158" t="s">
        <v>131</v>
      </c>
    </row>
    <row r="5" spans="1:5">
      <c r="A5" s="158">
        <v>2</v>
      </c>
      <c r="B5" s="159" t="s">
        <v>420</v>
      </c>
      <c r="C5" s="158" t="s">
        <v>98</v>
      </c>
      <c r="D5" s="158">
        <v>0.5</v>
      </c>
      <c r="E5" s="158" t="s">
        <v>421</v>
      </c>
    </row>
    <row r="6" spans="1:5" ht="56.25">
      <c r="A6" s="158">
        <v>3</v>
      </c>
      <c r="B6" s="159" t="s">
        <v>422</v>
      </c>
      <c r="C6" s="158" t="s">
        <v>99</v>
      </c>
      <c r="D6" s="158">
        <v>0.98</v>
      </c>
      <c r="E6" s="158" t="s">
        <v>247</v>
      </c>
    </row>
    <row r="7" spans="1:5" ht="37.5">
      <c r="A7" s="158">
        <v>4</v>
      </c>
      <c r="B7" s="159" t="s">
        <v>423</v>
      </c>
      <c r="C7" s="158" t="s">
        <v>82</v>
      </c>
      <c r="D7" s="158">
        <v>4.83</v>
      </c>
      <c r="E7" s="158" t="s">
        <v>247</v>
      </c>
    </row>
    <row r="8" spans="1:5" ht="37.5">
      <c r="A8" s="158">
        <v>5</v>
      </c>
      <c r="B8" s="159" t="s">
        <v>424</v>
      </c>
      <c r="C8" s="158" t="s">
        <v>425</v>
      </c>
      <c r="D8" s="158">
        <v>0.4</v>
      </c>
      <c r="E8" s="158" t="s">
        <v>131</v>
      </c>
    </row>
    <row r="9" spans="1:5" ht="37.5">
      <c r="A9" s="158">
        <v>6</v>
      </c>
      <c r="B9" s="159" t="s">
        <v>426</v>
      </c>
      <c r="C9" s="158" t="s">
        <v>120</v>
      </c>
      <c r="D9" s="158">
        <v>0.09</v>
      </c>
      <c r="E9" s="158" t="s">
        <v>250</v>
      </c>
    </row>
    <row r="10" spans="1:5" ht="37.5">
      <c r="A10" s="158">
        <v>7</v>
      </c>
      <c r="B10" s="159" t="s">
        <v>427</v>
      </c>
      <c r="C10" s="158" t="s">
        <v>112</v>
      </c>
      <c r="D10" s="158">
        <v>2</v>
      </c>
      <c r="E10" s="158" t="s">
        <v>316</v>
      </c>
    </row>
    <row r="11" spans="1:5">
      <c r="A11" s="158">
        <v>8</v>
      </c>
      <c r="B11" s="159" t="s">
        <v>428</v>
      </c>
      <c r="C11" s="158" t="s">
        <v>112</v>
      </c>
      <c r="D11" s="158">
        <v>0.2</v>
      </c>
      <c r="E11" s="158" t="s">
        <v>421</v>
      </c>
    </row>
    <row r="12" spans="1:5" ht="37.5">
      <c r="A12" s="158">
        <v>9</v>
      </c>
      <c r="B12" s="159" t="s">
        <v>429</v>
      </c>
      <c r="C12" s="158" t="s">
        <v>112</v>
      </c>
      <c r="D12" s="158">
        <v>0.5</v>
      </c>
      <c r="E12" s="158" t="s">
        <v>430</v>
      </c>
    </row>
    <row r="13" spans="1:5">
      <c r="A13" s="158">
        <v>10</v>
      </c>
      <c r="B13" s="159" t="s">
        <v>431</v>
      </c>
      <c r="C13" s="158" t="s">
        <v>112</v>
      </c>
      <c r="D13" s="158">
        <v>0.7</v>
      </c>
      <c r="E13" s="158" t="s">
        <v>247</v>
      </c>
    </row>
    <row r="14" spans="1:5">
      <c r="A14" s="158">
        <v>11</v>
      </c>
      <c r="B14" s="159" t="s">
        <v>428</v>
      </c>
      <c r="C14" s="158" t="s">
        <v>112</v>
      </c>
      <c r="D14" s="158">
        <v>3.15</v>
      </c>
      <c r="E14" s="158" t="s">
        <v>131</v>
      </c>
    </row>
    <row r="15" spans="1:5">
      <c r="A15" s="158">
        <v>12</v>
      </c>
      <c r="B15" s="159" t="s">
        <v>428</v>
      </c>
      <c r="C15" s="158" t="s">
        <v>113</v>
      </c>
      <c r="D15" s="158">
        <v>0.2</v>
      </c>
      <c r="E15" s="158" t="s">
        <v>248</v>
      </c>
    </row>
    <row r="16" spans="1:5" s="163" customFormat="1" ht="56.25">
      <c r="A16" s="158">
        <v>13</v>
      </c>
      <c r="B16" s="162" t="s">
        <v>450</v>
      </c>
      <c r="C16" s="160" t="s">
        <v>104</v>
      </c>
      <c r="D16" s="160">
        <v>0.98</v>
      </c>
      <c r="E16" s="160" t="s">
        <v>131</v>
      </c>
    </row>
    <row r="17" spans="1:5" s="163" customFormat="1" ht="131.25">
      <c r="A17" s="158">
        <v>14</v>
      </c>
      <c r="B17" s="162" t="s">
        <v>376</v>
      </c>
      <c r="C17" s="160" t="s">
        <v>91</v>
      </c>
      <c r="D17" s="160">
        <v>1.5</v>
      </c>
      <c r="E17" s="160" t="s">
        <v>247</v>
      </c>
    </row>
    <row r="18" spans="1:5" ht="56.25">
      <c r="A18" s="158">
        <v>15</v>
      </c>
      <c r="B18" s="159" t="s">
        <v>432</v>
      </c>
      <c r="C18" s="158" t="s">
        <v>91</v>
      </c>
      <c r="D18" s="158">
        <v>3.84</v>
      </c>
      <c r="E18" s="158" t="s">
        <v>248</v>
      </c>
    </row>
    <row r="19" spans="1:5">
      <c r="A19" s="897">
        <v>16</v>
      </c>
      <c r="B19" s="897" t="s">
        <v>433</v>
      </c>
      <c r="C19" s="158" t="s">
        <v>78</v>
      </c>
      <c r="D19" s="158">
        <v>87.22</v>
      </c>
      <c r="E19" s="158" t="s">
        <v>248</v>
      </c>
    </row>
    <row r="20" spans="1:5">
      <c r="A20" s="897"/>
      <c r="B20" s="897"/>
      <c r="C20" s="158" t="s">
        <v>78</v>
      </c>
      <c r="D20" s="158">
        <v>30</v>
      </c>
      <c r="E20" s="158" t="s">
        <v>421</v>
      </c>
    </row>
    <row r="21" spans="1:5">
      <c r="A21" s="897"/>
      <c r="B21" s="897"/>
      <c r="C21" s="158" t="s">
        <v>78</v>
      </c>
      <c r="D21" s="158">
        <v>41</v>
      </c>
      <c r="E21" s="158" t="s">
        <v>434</v>
      </c>
    </row>
    <row r="22" spans="1:5">
      <c r="A22" s="897"/>
      <c r="B22" s="897"/>
      <c r="C22" s="158" t="s">
        <v>78</v>
      </c>
      <c r="D22" s="158">
        <v>29</v>
      </c>
      <c r="E22" s="158" t="s">
        <v>250</v>
      </c>
    </row>
    <row r="23" spans="1:5">
      <c r="A23" s="897"/>
      <c r="B23" s="897"/>
      <c r="C23" s="158" t="s">
        <v>78</v>
      </c>
      <c r="D23" s="158">
        <v>62</v>
      </c>
      <c r="E23" s="158" t="s">
        <v>316</v>
      </c>
    </row>
    <row r="24" spans="1:5">
      <c r="A24" s="897"/>
      <c r="B24" s="897"/>
      <c r="C24" s="158" t="s">
        <v>78</v>
      </c>
      <c r="D24" s="158">
        <v>180.78</v>
      </c>
      <c r="E24" s="158" t="s">
        <v>430</v>
      </c>
    </row>
    <row r="25" spans="1:5">
      <c r="A25" s="897"/>
      <c r="B25" s="897"/>
      <c r="C25" s="158" t="s">
        <v>78</v>
      </c>
      <c r="D25" s="158">
        <v>69</v>
      </c>
      <c r="E25" s="158" t="s">
        <v>247</v>
      </c>
    </row>
    <row r="26" spans="1:5" ht="37.5">
      <c r="A26" s="158">
        <v>17</v>
      </c>
      <c r="B26" s="159" t="s">
        <v>435</v>
      </c>
      <c r="C26" s="158" t="s">
        <v>82</v>
      </c>
      <c r="D26" s="158">
        <v>3</v>
      </c>
      <c r="E26" s="158" t="s">
        <v>430</v>
      </c>
    </row>
    <row r="27" spans="1:5">
      <c r="A27" s="895" t="s">
        <v>436</v>
      </c>
      <c r="B27" s="895"/>
      <c r="C27" s="159"/>
      <c r="D27" s="157">
        <f>SUM(D3:D26)</f>
        <v>537.38</v>
      </c>
      <c r="E27" s="157"/>
    </row>
  </sheetData>
  <mergeCells count="6">
    <mergeCell ref="A27:B27"/>
    <mergeCell ref="A1:E1"/>
    <mergeCell ref="A3:A4"/>
    <mergeCell ref="B3:B4"/>
    <mergeCell ref="A19:A25"/>
    <mergeCell ref="B19:B2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A25" workbookViewId="0">
      <selection activeCell="A5" sqref="A5:BL189"/>
    </sheetView>
  </sheetViews>
  <sheetFormatPr defaultRowHeight="18.75"/>
  <cols>
    <col min="2" max="2" width="34.44140625" customWidth="1"/>
    <col min="5" max="5" width="13.6640625" customWidth="1"/>
  </cols>
  <sheetData>
    <row r="1" spans="1:7">
      <c r="A1" s="896" t="s">
        <v>454</v>
      </c>
      <c r="B1" s="896"/>
      <c r="C1" s="896"/>
      <c r="D1" s="896"/>
      <c r="E1" s="896"/>
    </row>
    <row r="2" spans="1:7" ht="37.5">
      <c r="A2" s="157" t="s">
        <v>1</v>
      </c>
      <c r="B2" s="157" t="s">
        <v>416</v>
      </c>
      <c r="C2" s="157" t="s">
        <v>252</v>
      </c>
      <c r="D2" s="157" t="s">
        <v>417</v>
      </c>
      <c r="E2" s="157" t="s">
        <v>418</v>
      </c>
      <c r="G2" s="161" t="s">
        <v>455</v>
      </c>
    </row>
    <row r="3" spans="1:7" ht="37.5">
      <c r="A3" s="158">
        <v>1</v>
      </c>
      <c r="B3" s="159" t="s">
        <v>438</v>
      </c>
      <c r="C3" s="158" t="s">
        <v>84</v>
      </c>
      <c r="D3" s="158">
        <v>2.8</v>
      </c>
      <c r="E3" s="158" t="s">
        <v>250</v>
      </c>
    </row>
    <row r="4" spans="1:7" ht="37.5">
      <c r="A4" s="158">
        <v>2</v>
      </c>
      <c r="B4" s="159" t="s">
        <v>379</v>
      </c>
      <c r="C4" s="158" t="s">
        <v>84</v>
      </c>
      <c r="D4" s="158">
        <v>4.2</v>
      </c>
      <c r="E4" s="158" t="s">
        <v>316</v>
      </c>
    </row>
    <row r="5" spans="1:7" s="163" customFormat="1" ht="56.25">
      <c r="A5" s="158">
        <v>3</v>
      </c>
      <c r="B5" s="162" t="s">
        <v>460</v>
      </c>
      <c r="C5" s="160" t="s">
        <v>93</v>
      </c>
      <c r="D5" s="160">
        <v>2.5</v>
      </c>
      <c r="E5" s="160" t="s">
        <v>247</v>
      </c>
      <c r="G5" s="163">
        <v>0.8</v>
      </c>
    </row>
    <row r="6" spans="1:7">
      <c r="A6" s="897">
        <v>4</v>
      </c>
      <c r="B6" s="898" t="s">
        <v>439</v>
      </c>
      <c r="C6" s="158" t="s">
        <v>93</v>
      </c>
      <c r="D6" s="158">
        <v>12</v>
      </c>
      <c r="E6" s="158" t="s">
        <v>247</v>
      </c>
    </row>
    <row r="7" spans="1:7" ht="37.5">
      <c r="A7" s="897"/>
      <c r="B7" s="898"/>
      <c r="C7" s="158" t="s">
        <v>93</v>
      </c>
      <c r="D7" s="158">
        <v>0.14000000000000001</v>
      </c>
      <c r="E7" s="158" t="s">
        <v>316</v>
      </c>
    </row>
    <row r="8" spans="1:7" ht="37.5">
      <c r="A8" s="158">
        <v>5</v>
      </c>
      <c r="B8" s="159" t="s">
        <v>440</v>
      </c>
      <c r="C8" s="158" t="s">
        <v>93</v>
      </c>
      <c r="D8" s="158">
        <v>1.2</v>
      </c>
      <c r="E8" s="158" t="s">
        <v>247</v>
      </c>
    </row>
    <row r="9" spans="1:7" ht="37.5">
      <c r="A9" s="158">
        <v>6</v>
      </c>
      <c r="B9" s="159" t="s">
        <v>441</v>
      </c>
      <c r="C9" s="158" t="s">
        <v>93</v>
      </c>
      <c r="D9" s="158">
        <v>3</v>
      </c>
      <c r="E9" s="158" t="s">
        <v>131</v>
      </c>
    </row>
    <row r="10" spans="1:7">
      <c r="A10" s="897">
        <v>7</v>
      </c>
      <c r="B10" s="898" t="s">
        <v>442</v>
      </c>
      <c r="C10" s="158" t="s">
        <v>94</v>
      </c>
      <c r="D10" s="158">
        <v>11.3</v>
      </c>
      <c r="E10" s="158" t="s">
        <v>247</v>
      </c>
    </row>
    <row r="11" spans="1:7" ht="37.5">
      <c r="A11" s="897"/>
      <c r="B11" s="898"/>
      <c r="C11" s="158" t="s">
        <v>94</v>
      </c>
      <c r="D11" s="158">
        <v>53.63</v>
      </c>
      <c r="E11" s="158" t="s">
        <v>316</v>
      </c>
    </row>
    <row r="12" spans="1:7">
      <c r="A12" s="897"/>
      <c r="B12" s="898"/>
      <c r="C12" s="158" t="s">
        <v>94</v>
      </c>
      <c r="D12" s="158">
        <v>21.28</v>
      </c>
      <c r="E12" s="158" t="s">
        <v>430</v>
      </c>
    </row>
    <row r="13" spans="1:7">
      <c r="A13" s="158">
        <v>8</v>
      </c>
      <c r="B13" s="159" t="s">
        <v>443</v>
      </c>
      <c r="C13" s="158" t="s">
        <v>97</v>
      </c>
      <c r="D13" s="158">
        <v>2.1</v>
      </c>
      <c r="E13" s="158" t="s">
        <v>430</v>
      </c>
    </row>
    <row r="14" spans="1:7">
      <c r="A14" s="158">
        <v>9</v>
      </c>
      <c r="B14" s="159" t="s">
        <v>444</v>
      </c>
      <c r="C14" s="158" t="s">
        <v>100</v>
      </c>
      <c r="D14" s="158">
        <v>0.25</v>
      </c>
      <c r="E14" s="158" t="s">
        <v>247</v>
      </c>
    </row>
    <row r="15" spans="1:7" ht="37.5">
      <c r="A15" s="158">
        <v>10</v>
      </c>
      <c r="B15" s="159" t="s">
        <v>445</v>
      </c>
      <c r="C15" s="158" t="s">
        <v>100</v>
      </c>
      <c r="D15" s="158">
        <v>0.2</v>
      </c>
      <c r="E15" s="158" t="s">
        <v>131</v>
      </c>
    </row>
    <row r="16" spans="1:7">
      <c r="A16" s="158">
        <v>11</v>
      </c>
      <c r="B16" s="159" t="s">
        <v>446</v>
      </c>
      <c r="C16" s="158" t="s">
        <v>99</v>
      </c>
      <c r="D16" s="158">
        <v>4.01</v>
      </c>
      <c r="E16" s="158" t="s">
        <v>250</v>
      </c>
    </row>
    <row r="17" spans="1:5">
      <c r="A17" s="158">
        <v>12</v>
      </c>
      <c r="B17" s="159" t="s">
        <v>178</v>
      </c>
      <c r="C17" s="158" t="s">
        <v>99</v>
      </c>
      <c r="D17" s="158">
        <v>20.78</v>
      </c>
      <c r="E17" s="158" t="s">
        <v>430</v>
      </c>
    </row>
    <row r="18" spans="1:5" ht="93.75">
      <c r="A18" s="158">
        <v>13</v>
      </c>
      <c r="B18" s="159" t="s">
        <v>180</v>
      </c>
      <c r="C18" s="158" t="s">
        <v>99</v>
      </c>
      <c r="D18" s="158">
        <v>0.6</v>
      </c>
      <c r="E18" s="158" t="s">
        <v>247</v>
      </c>
    </row>
    <row r="19" spans="1:5" ht="37.5">
      <c r="A19" s="158">
        <v>14</v>
      </c>
      <c r="B19" s="159" t="s">
        <v>448</v>
      </c>
      <c r="C19" s="158" t="s">
        <v>108</v>
      </c>
      <c r="D19" s="158">
        <v>1.2</v>
      </c>
      <c r="E19" s="158" t="s">
        <v>247</v>
      </c>
    </row>
    <row r="20" spans="1:5" s="163" customFormat="1" ht="93.75">
      <c r="A20" s="158">
        <v>15</v>
      </c>
      <c r="B20" s="162" t="s">
        <v>459</v>
      </c>
      <c r="C20" s="160" t="s">
        <v>458</v>
      </c>
      <c r="D20" s="160">
        <v>9</v>
      </c>
      <c r="E20" s="160" t="s">
        <v>247</v>
      </c>
    </row>
    <row r="21" spans="1:5" ht="75">
      <c r="A21" s="158">
        <v>16</v>
      </c>
      <c r="B21" s="159" t="s">
        <v>213</v>
      </c>
      <c r="C21" s="158" t="s">
        <v>89</v>
      </c>
      <c r="D21" s="158">
        <v>1.4</v>
      </c>
      <c r="E21" s="158" t="s">
        <v>131</v>
      </c>
    </row>
    <row r="22" spans="1:5" s="163" customFormat="1" ht="75">
      <c r="A22" s="158">
        <v>17</v>
      </c>
      <c r="B22" s="162" t="s">
        <v>461</v>
      </c>
      <c r="C22" s="160" t="s">
        <v>74</v>
      </c>
      <c r="D22" s="160">
        <v>680</v>
      </c>
      <c r="E22" s="160" t="s">
        <v>316</v>
      </c>
    </row>
    <row r="23" spans="1:5" ht="75">
      <c r="A23" s="158">
        <v>18</v>
      </c>
      <c r="B23" s="159" t="s">
        <v>449</v>
      </c>
      <c r="C23" s="158" t="s">
        <v>82</v>
      </c>
      <c r="D23" s="158">
        <v>1</v>
      </c>
      <c r="E23" s="158" t="s">
        <v>247</v>
      </c>
    </row>
    <row r="24" spans="1:5" ht="37.5">
      <c r="A24" s="158">
        <v>19</v>
      </c>
      <c r="B24" s="159" t="s">
        <v>380</v>
      </c>
      <c r="C24" s="158" t="s">
        <v>120</v>
      </c>
      <c r="D24" s="158">
        <v>0.03</v>
      </c>
      <c r="E24" s="158" t="s">
        <v>131</v>
      </c>
    </row>
    <row r="25" spans="1:5" ht="37.5">
      <c r="A25" s="158">
        <v>20</v>
      </c>
      <c r="B25" s="159" t="s">
        <v>296</v>
      </c>
      <c r="C25" s="158" t="s">
        <v>113</v>
      </c>
      <c r="D25" s="158">
        <v>1.2</v>
      </c>
      <c r="E25" s="158" t="s">
        <v>248</v>
      </c>
    </row>
    <row r="26" spans="1:5">
      <c r="A26" s="897">
        <v>21</v>
      </c>
      <c r="B26" s="898" t="s">
        <v>395</v>
      </c>
      <c r="C26" s="158" t="s">
        <v>451</v>
      </c>
      <c r="D26" s="158">
        <v>0.32</v>
      </c>
      <c r="E26" s="158" t="s">
        <v>434</v>
      </c>
    </row>
    <row r="27" spans="1:5">
      <c r="A27" s="897"/>
      <c r="B27" s="898"/>
      <c r="C27" s="158" t="s">
        <v>451</v>
      </c>
      <c r="D27" s="158">
        <v>0.9</v>
      </c>
      <c r="E27" s="158" t="s">
        <v>247</v>
      </c>
    </row>
    <row r="28" spans="1:5" ht="112.5">
      <c r="A28" s="158">
        <v>22</v>
      </c>
      <c r="B28" s="159" t="s">
        <v>218</v>
      </c>
      <c r="C28" s="158" t="s">
        <v>91</v>
      </c>
      <c r="D28" s="158">
        <v>2.73</v>
      </c>
      <c r="E28" s="158" t="s">
        <v>131</v>
      </c>
    </row>
    <row r="29" spans="1:5" ht="75">
      <c r="A29" s="158">
        <v>23</v>
      </c>
      <c r="B29" s="159" t="s">
        <v>219</v>
      </c>
      <c r="C29" s="158" t="s">
        <v>91</v>
      </c>
      <c r="D29" s="158">
        <v>2.5</v>
      </c>
      <c r="E29" s="158" t="s">
        <v>131</v>
      </c>
    </row>
    <row r="30" spans="1:5" ht="131.25">
      <c r="A30" s="158">
        <v>24</v>
      </c>
      <c r="B30" s="159" t="s">
        <v>452</v>
      </c>
      <c r="C30" s="158" t="s">
        <v>91</v>
      </c>
      <c r="D30" s="158">
        <v>2.31</v>
      </c>
      <c r="E30" s="158" t="s">
        <v>247</v>
      </c>
    </row>
    <row r="31" spans="1:5" ht="112.5">
      <c r="A31" s="158">
        <v>25</v>
      </c>
      <c r="B31" s="159" t="s">
        <v>375</v>
      </c>
      <c r="C31" s="158" t="s">
        <v>91</v>
      </c>
      <c r="D31" s="158">
        <v>3.5</v>
      </c>
      <c r="E31" s="158" t="s">
        <v>131</v>
      </c>
    </row>
    <row r="32" spans="1:5" ht="75">
      <c r="A32" s="158">
        <v>26</v>
      </c>
      <c r="B32" s="159" t="s">
        <v>377</v>
      </c>
      <c r="C32" s="158" t="s">
        <v>91</v>
      </c>
      <c r="D32" s="158">
        <v>0.7</v>
      </c>
      <c r="E32" s="158" t="s">
        <v>131</v>
      </c>
    </row>
    <row r="33" spans="1:5" ht="37.5">
      <c r="A33" s="158">
        <v>27</v>
      </c>
      <c r="B33" s="159" t="s">
        <v>374</v>
      </c>
      <c r="C33" s="158" t="s">
        <v>91</v>
      </c>
      <c r="D33" s="158">
        <v>3.1</v>
      </c>
      <c r="E33" s="158" t="s">
        <v>247</v>
      </c>
    </row>
    <row r="34" spans="1:5" ht="56.25">
      <c r="A34" s="158">
        <v>28</v>
      </c>
      <c r="B34" s="159" t="s">
        <v>394</v>
      </c>
      <c r="C34" s="158" t="s">
        <v>91</v>
      </c>
      <c r="D34" s="158">
        <v>2.97</v>
      </c>
      <c r="E34" s="158" t="s">
        <v>248</v>
      </c>
    </row>
    <row r="35" spans="1:5">
      <c r="A35" s="897">
        <v>29</v>
      </c>
      <c r="B35" s="898" t="s">
        <v>217</v>
      </c>
      <c r="C35" s="158" t="s">
        <v>91</v>
      </c>
      <c r="D35" s="158">
        <v>1.47</v>
      </c>
      <c r="E35" s="158" t="s">
        <v>248</v>
      </c>
    </row>
    <row r="36" spans="1:5">
      <c r="A36" s="897"/>
      <c r="B36" s="898"/>
      <c r="C36" s="158" t="s">
        <v>91</v>
      </c>
      <c r="D36" s="158">
        <v>1.5</v>
      </c>
      <c r="E36" s="158" t="s">
        <v>131</v>
      </c>
    </row>
    <row r="37" spans="1:5" ht="37.5">
      <c r="A37" s="158">
        <v>30</v>
      </c>
      <c r="B37" s="159" t="s">
        <v>453</v>
      </c>
      <c r="C37" s="158" t="s">
        <v>89</v>
      </c>
      <c r="D37" s="158">
        <v>0.06</v>
      </c>
      <c r="E37" s="158" t="s">
        <v>316</v>
      </c>
    </row>
    <row r="38" spans="1:5">
      <c r="A38" s="899" t="s">
        <v>436</v>
      </c>
      <c r="B38" s="899"/>
      <c r="C38" s="159"/>
      <c r="D38" s="157">
        <f>SUM(D3:D37)</f>
        <v>855.88000000000011</v>
      </c>
      <c r="E38" s="157"/>
    </row>
  </sheetData>
  <mergeCells count="10">
    <mergeCell ref="A35:A36"/>
    <mergeCell ref="B35:B36"/>
    <mergeCell ref="A38:B38"/>
    <mergeCell ref="A1:E1"/>
    <mergeCell ref="A6:A7"/>
    <mergeCell ref="B6:B7"/>
    <mergeCell ref="A10:A12"/>
    <mergeCell ref="B10:B12"/>
    <mergeCell ref="A26:A27"/>
    <mergeCell ref="B26:B2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A5" sqref="A5:BL189"/>
    </sheetView>
  </sheetViews>
  <sheetFormatPr defaultRowHeight="18.75"/>
  <sheetData>
    <row r="1" spans="1:7">
      <c r="A1" s="900" t="s">
        <v>457</v>
      </c>
      <c r="B1" s="900"/>
      <c r="C1" s="900"/>
      <c r="D1" s="900"/>
      <c r="E1" s="900"/>
    </row>
    <row r="2" spans="1:7" ht="37.5">
      <c r="A2" s="157" t="s">
        <v>1</v>
      </c>
      <c r="B2" s="157" t="s">
        <v>416</v>
      </c>
      <c r="C2" s="157" t="s">
        <v>252</v>
      </c>
      <c r="D2" s="157" t="s">
        <v>417</v>
      </c>
      <c r="E2" s="157" t="s">
        <v>418</v>
      </c>
      <c r="G2" s="161" t="s">
        <v>455</v>
      </c>
    </row>
    <row r="3" spans="1:7" s="163" customFormat="1" ht="168.75">
      <c r="A3" s="160">
        <v>14</v>
      </c>
      <c r="B3" s="162" t="s">
        <v>447</v>
      </c>
      <c r="C3" s="160" t="s">
        <v>103</v>
      </c>
      <c r="D3" s="160">
        <v>3.2</v>
      </c>
      <c r="E3" s="160" t="s">
        <v>131</v>
      </c>
      <c r="G3" s="163" t="s">
        <v>456</v>
      </c>
    </row>
  </sheetData>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206"/>
  <sheetViews>
    <sheetView showZeros="0" zoomScale="66" zoomScaleNormal="66" zoomScaleSheetLayoutView="70" workbookViewId="0">
      <pane xSplit="5" ySplit="9" topLeftCell="F196" activePane="bottomRight" state="frozen"/>
      <selection pane="topRight" activeCell="F1" sqref="F1"/>
      <selection pane="bottomLeft" activeCell="A10" sqref="A10"/>
      <selection pane="bottomRight" activeCell="K197" sqref="K197"/>
    </sheetView>
  </sheetViews>
  <sheetFormatPr defaultColWidth="8.88671875" defaultRowHeight="18.75"/>
  <cols>
    <col min="1" max="1" width="8.44140625" style="55" customWidth="1"/>
    <col min="2" max="2" width="33.88671875" style="55" customWidth="1"/>
    <col min="3" max="3" width="9.33203125" style="55" customWidth="1"/>
    <col min="4" max="4" width="13.21875" style="55" customWidth="1"/>
    <col min="5" max="5" width="14.77734375" style="55" customWidth="1"/>
    <col min="6" max="6" width="13.109375" style="55" customWidth="1"/>
    <col min="7" max="19" width="7.6640625" style="55" customWidth="1"/>
    <col min="20" max="20" width="6.21875" style="55" customWidth="1"/>
    <col min="21" max="21" width="13.6640625" style="55" customWidth="1"/>
    <col min="22" max="29" width="9" style="55" customWidth="1"/>
    <col min="30" max="30" width="6.21875" style="55" customWidth="1"/>
    <col min="31" max="31" width="7" style="55" customWidth="1"/>
    <col min="32" max="32" width="7.21875" style="55" customWidth="1"/>
    <col min="33" max="45" width="9" style="55" customWidth="1"/>
    <col min="46" max="46" width="5.77734375" style="55" customWidth="1"/>
    <col min="47" max="49" width="9" style="55" customWidth="1"/>
    <col min="50" max="50" width="5.6640625" style="55" customWidth="1"/>
    <col min="51" max="51" width="9" style="55" customWidth="1"/>
    <col min="52" max="53" width="6.44140625" style="55" customWidth="1"/>
    <col min="54" max="54" width="9" style="55" customWidth="1"/>
    <col min="55" max="55" width="7.6640625" style="55" customWidth="1"/>
    <col min="56" max="56" width="7" style="55" customWidth="1"/>
    <col min="57" max="57" width="7.77734375" style="55" customWidth="1"/>
    <col min="58" max="58" width="6.33203125" style="55" customWidth="1"/>
    <col min="59" max="59" width="14.6640625" style="55" customWidth="1"/>
    <col min="60" max="62" width="8.6640625" style="55" customWidth="1"/>
    <col min="63" max="63" width="14.44140625" style="55" customWidth="1"/>
    <col min="64" max="64" width="17" style="55" customWidth="1"/>
    <col min="65" max="65" width="10.21875" style="55" customWidth="1"/>
    <col min="66" max="66" width="11.77734375" style="55" customWidth="1"/>
    <col min="67" max="67" width="0.21875" style="131" customWidth="1"/>
    <col min="68" max="68" width="28" style="131" customWidth="1"/>
    <col min="69" max="69" width="17.5546875" style="55" customWidth="1"/>
    <col min="70" max="70" width="15.77734375" style="55" customWidth="1"/>
    <col min="71" max="71" width="15.109375" style="55" customWidth="1"/>
    <col min="72" max="72" width="14.6640625" style="55" customWidth="1"/>
    <col min="73" max="88" width="8.88671875" style="55" customWidth="1"/>
    <col min="89" max="89" width="3.5546875" style="55" customWidth="1"/>
    <col min="90" max="90" width="15.109375" style="55" customWidth="1"/>
    <col min="91" max="91" width="17.6640625" style="55" customWidth="1"/>
    <col min="92" max="95" width="8.88671875" style="55" customWidth="1"/>
    <col min="96" max="16384" width="8.88671875" style="55"/>
  </cols>
  <sheetData>
    <row r="1" spans="1:95" ht="19.5" customHeight="1">
      <c r="A1" s="769" t="s">
        <v>331</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809"/>
    </row>
    <row r="2" spans="1:95" ht="27.75" customHeight="1">
      <c r="A2" s="770" t="s">
        <v>295</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c r="AZ2" s="770"/>
      <c r="BA2" s="770"/>
      <c r="BB2" s="770"/>
      <c r="BC2" s="770"/>
      <c r="BD2" s="770"/>
      <c r="BE2" s="770"/>
      <c r="BF2" s="770"/>
      <c r="BG2" s="770"/>
      <c r="BH2" s="770"/>
      <c r="BI2" s="770"/>
      <c r="BJ2" s="770"/>
      <c r="BK2" s="770"/>
      <c r="BL2" s="770"/>
      <c r="BM2" s="770"/>
      <c r="BN2" s="770"/>
      <c r="BO2" s="770"/>
      <c r="BP2" s="770"/>
      <c r="BQ2" s="199"/>
    </row>
    <row r="3" spans="1:95" ht="24.75" customHeight="1">
      <c r="A3" s="771" t="s">
        <v>0</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771"/>
      <c r="AR3" s="771"/>
      <c r="AS3" s="771"/>
      <c r="AT3" s="771"/>
      <c r="AU3" s="771"/>
      <c r="AV3" s="771"/>
      <c r="AW3" s="771"/>
      <c r="AX3" s="771"/>
      <c r="AY3" s="771"/>
      <c r="AZ3" s="771"/>
      <c r="BA3" s="771"/>
      <c r="BB3" s="771"/>
      <c r="BC3" s="771"/>
      <c r="BD3" s="771"/>
      <c r="BE3" s="771"/>
      <c r="BF3" s="771"/>
      <c r="BG3" s="771"/>
      <c r="BH3" s="771"/>
      <c r="BI3" s="771"/>
      <c r="BJ3" s="771"/>
      <c r="BK3" s="771"/>
      <c r="BL3" s="771"/>
      <c r="BM3" s="771"/>
      <c r="BN3" s="771"/>
      <c r="BO3" s="771"/>
      <c r="BP3" s="771"/>
      <c r="BQ3" s="200"/>
    </row>
    <row r="4" spans="1:95" ht="19.5" customHeight="1">
      <c r="A4" s="772" t="s">
        <v>330</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2"/>
      <c r="BO4" s="772"/>
      <c r="BP4" s="772"/>
      <c r="BQ4" s="772"/>
    </row>
    <row r="5" spans="1:95" ht="20.100000000000001" customHeight="1">
      <c r="A5" s="765" t="s">
        <v>1</v>
      </c>
      <c r="B5" s="773" t="s">
        <v>2</v>
      </c>
      <c r="C5" s="765" t="s">
        <v>408</v>
      </c>
      <c r="D5" s="765" t="s">
        <v>4</v>
      </c>
      <c r="E5" s="765" t="s">
        <v>5</v>
      </c>
      <c r="F5" s="765" t="s">
        <v>6</v>
      </c>
      <c r="G5" s="774"/>
      <c r="H5" s="774"/>
      <c r="I5" s="774"/>
      <c r="J5" s="774"/>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c r="AL5" s="765"/>
      <c r="AM5" s="765"/>
      <c r="AN5" s="765"/>
      <c r="AO5" s="765"/>
      <c r="AP5" s="765"/>
      <c r="AQ5" s="765"/>
      <c r="AR5" s="765"/>
      <c r="AS5" s="765"/>
      <c r="AT5" s="765"/>
      <c r="AU5" s="765"/>
      <c r="AV5" s="765"/>
      <c r="AW5" s="765"/>
      <c r="AX5" s="765"/>
      <c r="AY5" s="765"/>
      <c r="AZ5" s="765"/>
      <c r="BA5" s="765"/>
      <c r="BB5" s="765"/>
      <c r="BC5" s="765"/>
      <c r="BD5" s="765"/>
      <c r="BE5" s="765"/>
      <c r="BF5" s="765"/>
      <c r="BG5" s="765"/>
      <c r="BH5" s="765"/>
      <c r="BI5" s="765"/>
      <c r="BJ5" s="765"/>
      <c r="BK5" s="765" t="s">
        <v>329</v>
      </c>
      <c r="BL5" s="765" t="s">
        <v>7</v>
      </c>
      <c r="BM5" s="765" t="s">
        <v>9</v>
      </c>
      <c r="BN5" s="765" t="s">
        <v>8</v>
      </c>
      <c r="BO5" s="129"/>
      <c r="BP5" s="765" t="s">
        <v>339</v>
      </c>
      <c r="BQ5" s="765" t="s">
        <v>372</v>
      </c>
      <c r="BR5" s="800" t="s">
        <v>495</v>
      </c>
      <c r="BS5" s="801"/>
      <c r="BT5" s="802"/>
    </row>
    <row r="6" spans="1:95" ht="20.100000000000001" hidden="1" customHeight="1">
      <c r="A6" s="765"/>
      <c r="B6" s="773"/>
      <c r="C6" s="765"/>
      <c r="D6" s="765"/>
      <c r="E6" s="765"/>
      <c r="F6" s="765" t="s">
        <v>10</v>
      </c>
      <c r="G6" s="774"/>
      <c r="H6" s="765"/>
      <c r="I6" s="765"/>
      <c r="J6" s="765"/>
      <c r="K6" s="765"/>
      <c r="L6" s="765"/>
      <c r="M6" s="765"/>
      <c r="N6" s="765"/>
      <c r="O6" s="765"/>
      <c r="P6" s="765"/>
      <c r="Q6" s="765"/>
      <c r="R6" s="765"/>
      <c r="S6" s="765"/>
      <c r="T6" s="765"/>
      <c r="U6" s="765" t="s">
        <v>11</v>
      </c>
      <c r="V6" s="765"/>
      <c r="W6" s="765"/>
      <c r="X6" s="765"/>
      <c r="Y6" s="765"/>
      <c r="Z6" s="765"/>
      <c r="AA6" s="765"/>
      <c r="AB6" s="765"/>
      <c r="AC6" s="765"/>
      <c r="AD6" s="765"/>
      <c r="AE6" s="765"/>
      <c r="AF6" s="765"/>
      <c r="AG6" s="765"/>
      <c r="AH6" s="765"/>
      <c r="AI6" s="765"/>
      <c r="AJ6" s="765"/>
      <c r="AK6" s="765"/>
      <c r="AL6" s="765"/>
      <c r="AM6" s="765"/>
      <c r="AN6" s="765"/>
      <c r="AO6" s="765"/>
      <c r="AP6" s="765"/>
      <c r="AQ6" s="765"/>
      <c r="AR6" s="765"/>
      <c r="AS6" s="765"/>
      <c r="AT6" s="765"/>
      <c r="AU6" s="765"/>
      <c r="AV6" s="765"/>
      <c r="AW6" s="765"/>
      <c r="AX6" s="765"/>
      <c r="AY6" s="765"/>
      <c r="AZ6" s="765"/>
      <c r="BA6" s="765"/>
      <c r="BB6" s="765"/>
      <c r="BC6" s="765"/>
      <c r="BD6" s="765"/>
      <c r="BE6" s="765"/>
      <c r="BF6" s="765"/>
      <c r="BG6" s="765" t="s">
        <v>12</v>
      </c>
      <c r="BH6" s="765"/>
      <c r="BI6" s="765"/>
      <c r="BJ6" s="765"/>
      <c r="BK6" s="765"/>
      <c r="BL6" s="765"/>
      <c r="BM6" s="765"/>
      <c r="BN6" s="765"/>
      <c r="BO6" s="86"/>
      <c r="BP6" s="765"/>
      <c r="BQ6" s="765"/>
      <c r="BR6" s="803"/>
      <c r="BS6" s="804"/>
      <c r="BT6" s="805"/>
    </row>
    <row r="7" spans="1:95" ht="20.100000000000001" hidden="1" customHeight="1">
      <c r="A7" s="765"/>
      <c r="B7" s="773"/>
      <c r="C7" s="765"/>
      <c r="D7" s="765"/>
      <c r="E7" s="765"/>
      <c r="F7" s="765" t="s">
        <v>10</v>
      </c>
      <c r="G7" s="774" t="s">
        <v>14</v>
      </c>
      <c r="H7" s="765"/>
      <c r="I7" s="765"/>
      <c r="J7" s="765"/>
      <c r="K7" s="765" t="s">
        <v>15</v>
      </c>
      <c r="L7" s="765" t="s">
        <v>16</v>
      </c>
      <c r="M7" s="765" t="s">
        <v>17</v>
      </c>
      <c r="N7" s="765"/>
      <c r="O7" s="765"/>
      <c r="P7" s="765"/>
      <c r="Q7" s="765"/>
      <c r="R7" s="765" t="s">
        <v>18</v>
      </c>
      <c r="S7" s="765" t="s">
        <v>19</v>
      </c>
      <c r="T7" s="765" t="s">
        <v>20</v>
      </c>
      <c r="U7" s="765" t="s">
        <v>11</v>
      </c>
      <c r="V7" s="765" t="s">
        <v>21</v>
      </c>
      <c r="W7" s="765" t="s">
        <v>22</v>
      </c>
      <c r="X7" s="765" t="s">
        <v>23</v>
      </c>
      <c r="Y7" s="765" t="s">
        <v>24</v>
      </c>
      <c r="Z7" s="765" t="s">
        <v>25</v>
      </c>
      <c r="AA7" s="765" t="s">
        <v>26</v>
      </c>
      <c r="AB7" s="765" t="s">
        <v>27</v>
      </c>
      <c r="AC7" s="760" t="s">
        <v>28</v>
      </c>
      <c r="AD7" s="765" t="s">
        <v>158</v>
      </c>
      <c r="AE7" s="765" t="s">
        <v>29</v>
      </c>
      <c r="AF7" s="765"/>
      <c r="AG7" s="765"/>
      <c r="AH7" s="765"/>
      <c r="AI7" s="765"/>
      <c r="AJ7" s="765"/>
      <c r="AK7" s="765"/>
      <c r="AL7" s="765"/>
      <c r="AM7" s="765"/>
      <c r="AN7" s="765"/>
      <c r="AO7" s="765"/>
      <c r="AP7" s="765"/>
      <c r="AQ7" s="765"/>
      <c r="AR7" s="765"/>
      <c r="AS7" s="765"/>
      <c r="AT7" s="765"/>
      <c r="AU7" s="760" t="s">
        <v>30</v>
      </c>
      <c r="AV7" s="765" t="s">
        <v>31</v>
      </c>
      <c r="AW7" s="765" t="s">
        <v>32</v>
      </c>
      <c r="AX7" s="765" t="s">
        <v>33</v>
      </c>
      <c r="AY7" s="765" t="s">
        <v>34</v>
      </c>
      <c r="AZ7" s="765" t="s">
        <v>35</v>
      </c>
      <c r="BA7" s="765" t="s">
        <v>36</v>
      </c>
      <c r="BB7" s="765" t="s">
        <v>37</v>
      </c>
      <c r="BC7" s="765" t="s">
        <v>38</v>
      </c>
      <c r="BD7" s="765" t="s">
        <v>39</v>
      </c>
      <c r="BE7" s="765" t="s">
        <v>40</v>
      </c>
      <c r="BF7" s="765" t="s">
        <v>41</v>
      </c>
      <c r="BG7" s="765" t="s">
        <v>12</v>
      </c>
      <c r="BH7" s="765" t="s">
        <v>42</v>
      </c>
      <c r="BI7" s="765" t="s">
        <v>43</v>
      </c>
      <c r="BJ7" s="765" t="s">
        <v>44</v>
      </c>
      <c r="BK7" s="765"/>
      <c r="BL7" s="765"/>
      <c r="BM7" s="765"/>
      <c r="BN7" s="765"/>
      <c r="BO7" s="86"/>
      <c r="BP7" s="765"/>
      <c r="BQ7" s="765"/>
      <c r="BR7" s="803"/>
      <c r="BS7" s="804"/>
      <c r="BT7" s="805"/>
    </row>
    <row r="8" spans="1:95" ht="64.5" customHeight="1">
      <c r="A8" s="765"/>
      <c r="B8" s="773"/>
      <c r="C8" s="765"/>
      <c r="D8" s="765"/>
      <c r="E8" s="765"/>
      <c r="F8" s="765"/>
      <c r="G8" s="83" t="s">
        <v>14</v>
      </c>
      <c r="H8" s="83" t="s">
        <v>45</v>
      </c>
      <c r="I8" s="83" t="s">
        <v>46</v>
      </c>
      <c r="J8" s="83" t="s">
        <v>47</v>
      </c>
      <c r="K8" s="765"/>
      <c r="L8" s="765"/>
      <c r="M8" s="9" t="s">
        <v>13</v>
      </c>
      <c r="N8" s="9" t="s">
        <v>48</v>
      </c>
      <c r="O8" s="9" t="s">
        <v>49</v>
      </c>
      <c r="P8" s="9" t="s">
        <v>50</v>
      </c>
      <c r="Q8" s="6" t="s">
        <v>51</v>
      </c>
      <c r="R8" s="765"/>
      <c r="S8" s="765"/>
      <c r="T8" s="765"/>
      <c r="U8" s="765"/>
      <c r="V8" s="765"/>
      <c r="W8" s="765"/>
      <c r="X8" s="765"/>
      <c r="Y8" s="765"/>
      <c r="Z8" s="765"/>
      <c r="AA8" s="765"/>
      <c r="AB8" s="765"/>
      <c r="AC8" s="760"/>
      <c r="AD8" s="765"/>
      <c r="AE8" s="9" t="s">
        <v>52</v>
      </c>
      <c r="AF8" s="9" t="s">
        <v>53</v>
      </c>
      <c r="AG8" s="9" t="s">
        <v>54</v>
      </c>
      <c r="AH8" s="9" t="s">
        <v>55</v>
      </c>
      <c r="AI8" s="9" t="s">
        <v>56</v>
      </c>
      <c r="AJ8" s="9" t="s">
        <v>57</v>
      </c>
      <c r="AK8" s="9" t="s">
        <v>58</v>
      </c>
      <c r="AL8" s="9" t="s">
        <v>59</v>
      </c>
      <c r="AM8" s="6" t="s">
        <v>60</v>
      </c>
      <c r="AN8" s="9" t="s">
        <v>61</v>
      </c>
      <c r="AO8" s="9" t="s">
        <v>62</v>
      </c>
      <c r="AP8" s="9" t="s">
        <v>63</v>
      </c>
      <c r="AQ8" s="9" t="s">
        <v>64</v>
      </c>
      <c r="AR8" s="9" t="s">
        <v>65</v>
      </c>
      <c r="AS8" s="9" t="s">
        <v>66</v>
      </c>
      <c r="AT8" s="9" t="s">
        <v>67</v>
      </c>
      <c r="AU8" s="760"/>
      <c r="AV8" s="765"/>
      <c r="AW8" s="765"/>
      <c r="AX8" s="765"/>
      <c r="AY8" s="765"/>
      <c r="AZ8" s="765"/>
      <c r="BA8" s="765"/>
      <c r="BB8" s="765"/>
      <c r="BC8" s="765"/>
      <c r="BD8" s="765"/>
      <c r="BE8" s="765"/>
      <c r="BF8" s="765"/>
      <c r="BG8" s="765"/>
      <c r="BH8" s="765"/>
      <c r="BI8" s="765"/>
      <c r="BJ8" s="765"/>
      <c r="BK8" s="765"/>
      <c r="BL8" s="765"/>
      <c r="BM8" s="765"/>
      <c r="BN8" s="765"/>
      <c r="BO8" s="129"/>
      <c r="BP8" s="765"/>
      <c r="BQ8" s="765"/>
      <c r="BR8" s="806"/>
      <c r="BS8" s="807"/>
      <c r="BT8" s="808"/>
    </row>
    <row r="9" spans="1:95" ht="32.25" customHeight="1">
      <c r="A9" s="9"/>
      <c r="B9" s="84"/>
      <c r="C9" s="9"/>
      <c r="D9" s="9"/>
      <c r="E9" s="9"/>
      <c r="F9" s="7" t="s">
        <v>68</v>
      </c>
      <c r="G9" s="8" t="s">
        <v>69</v>
      </c>
      <c r="H9" s="9" t="s">
        <v>70</v>
      </c>
      <c r="I9" s="9" t="s">
        <v>71</v>
      </c>
      <c r="J9" s="9" t="s">
        <v>72</v>
      </c>
      <c r="K9" s="9" t="s">
        <v>73</v>
      </c>
      <c r="L9" s="9" t="s">
        <v>74</v>
      </c>
      <c r="M9" s="9" t="s">
        <v>75</v>
      </c>
      <c r="N9" s="9" t="s">
        <v>76</v>
      </c>
      <c r="O9" s="9" t="s">
        <v>77</v>
      </c>
      <c r="P9" s="9" t="s">
        <v>78</v>
      </c>
      <c r="Q9" s="9" t="s">
        <v>79</v>
      </c>
      <c r="R9" s="9" t="s">
        <v>80</v>
      </c>
      <c r="S9" s="9" t="s">
        <v>81</v>
      </c>
      <c r="T9" s="9" t="s">
        <v>82</v>
      </c>
      <c r="U9" s="10" t="s">
        <v>83</v>
      </c>
      <c r="V9" s="10" t="s">
        <v>84</v>
      </c>
      <c r="W9" s="10" t="s">
        <v>85</v>
      </c>
      <c r="X9" s="9" t="s">
        <v>86</v>
      </c>
      <c r="Y9" s="9" t="s">
        <v>87</v>
      </c>
      <c r="Z9" s="9" t="s">
        <v>88</v>
      </c>
      <c r="AA9" s="9" t="s">
        <v>89</v>
      </c>
      <c r="AB9" s="9" t="s">
        <v>90</v>
      </c>
      <c r="AC9" s="9" t="s">
        <v>91</v>
      </c>
      <c r="AD9" s="9" t="s">
        <v>92</v>
      </c>
      <c r="AE9" s="11" t="s">
        <v>93</v>
      </c>
      <c r="AF9" s="11" t="s">
        <v>94</v>
      </c>
      <c r="AG9" s="11" t="s">
        <v>95</v>
      </c>
      <c r="AH9" s="11" t="s">
        <v>96</v>
      </c>
      <c r="AI9" s="11" t="s">
        <v>97</v>
      </c>
      <c r="AJ9" s="11" t="s">
        <v>98</v>
      </c>
      <c r="AK9" s="11" t="s">
        <v>99</v>
      </c>
      <c r="AL9" s="24" t="s">
        <v>100</v>
      </c>
      <c r="AM9" s="24" t="s">
        <v>101</v>
      </c>
      <c r="AN9" s="24" t="s">
        <v>102</v>
      </c>
      <c r="AO9" s="24" t="s">
        <v>103</v>
      </c>
      <c r="AP9" s="24" t="s">
        <v>104</v>
      </c>
      <c r="AQ9" s="24" t="s">
        <v>105</v>
      </c>
      <c r="AR9" s="24" t="s">
        <v>106</v>
      </c>
      <c r="AS9" s="24" t="s">
        <v>107</v>
      </c>
      <c r="AT9" s="24" t="s">
        <v>108</v>
      </c>
      <c r="AU9" s="24" t="s">
        <v>109</v>
      </c>
      <c r="AV9" s="24" t="s">
        <v>110</v>
      </c>
      <c r="AW9" s="24" t="s">
        <v>111</v>
      </c>
      <c r="AX9" s="24" t="s">
        <v>112</v>
      </c>
      <c r="AY9" s="24" t="s">
        <v>113</v>
      </c>
      <c r="AZ9" s="24" t="s">
        <v>114</v>
      </c>
      <c r="BA9" s="24" t="s">
        <v>115</v>
      </c>
      <c r="BB9" s="24" t="s">
        <v>116</v>
      </c>
      <c r="BC9" s="24" t="s">
        <v>117</v>
      </c>
      <c r="BD9" s="24" t="s">
        <v>118</v>
      </c>
      <c r="BE9" s="24" t="s">
        <v>119</v>
      </c>
      <c r="BF9" s="24" t="s">
        <v>120</v>
      </c>
      <c r="BG9" s="7" t="s">
        <v>121</v>
      </c>
      <c r="BH9" s="12" t="s">
        <v>122</v>
      </c>
      <c r="BI9" s="12" t="s">
        <v>123</v>
      </c>
      <c r="BJ9" s="12" t="s">
        <v>124</v>
      </c>
      <c r="BK9" s="9"/>
      <c r="BL9" s="9"/>
      <c r="BM9" s="9"/>
      <c r="BN9" s="9"/>
      <c r="BO9" s="129"/>
      <c r="BP9" s="129"/>
      <c r="BQ9" s="129"/>
      <c r="BR9" s="205" t="s">
        <v>496</v>
      </c>
      <c r="BS9" s="205" t="s">
        <v>497</v>
      </c>
      <c r="BT9" s="205" t="s">
        <v>498</v>
      </c>
    </row>
    <row r="10" spans="1:95" s="2" customFormat="1" ht="37.5">
      <c r="A10" s="13">
        <v>1</v>
      </c>
      <c r="B10" s="14" t="s">
        <v>125</v>
      </c>
      <c r="C10" s="15">
        <f>D10+E10</f>
        <v>86.02</v>
      </c>
      <c r="D10" s="15">
        <f t="shared" ref="D10:AI10" si="0">D11+D20</f>
        <v>0</v>
      </c>
      <c r="E10" s="15">
        <f t="shared" si="0"/>
        <v>86.02</v>
      </c>
      <c r="F10" s="15">
        <f t="shared" si="0"/>
        <v>86.02</v>
      </c>
      <c r="G10" s="15">
        <f t="shared" si="0"/>
        <v>0</v>
      </c>
      <c r="H10" s="15">
        <f t="shared" si="0"/>
        <v>0</v>
      </c>
      <c r="I10" s="15">
        <f t="shared" si="0"/>
        <v>0</v>
      </c>
      <c r="J10" s="15">
        <f t="shared" si="0"/>
        <v>0</v>
      </c>
      <c r="K10" s="15">
        <f t="shared" si="0"/>
        <v>41.3</v>
      </c>
      <c r="L10" s="15">
        <f t="shared" si="0"/>
        <v>39.720000000000006</v>
      </c>
      <c r="M10" s="15">
        <f t="shared" si="0"/>
        <v>5</v>
      </c>
      <c r="N10" s="15">
        <f t="shared" si="0"/>
        <v>0</v>
      </c>
      <c r="O10" s="15">
        <f t="shared" si="0"/>
        <v>0</v>
      </c>
      <c r="P10" s="15">
        <f t="shared" si="0"/>
        <v>5</v>
      </c>
      <c r="Q10" s="15">
        <f t="shared" si="0"/>
        <v>0</v>
      </c>
      <c r="R10" s="15">
        <f t="shared" si="0"/>
        <v>0</v>
      </c>
      <c r="S10" s="15">
        <f t="shared" si="0"/>
        <v>0</v>
      </c>
      <c r="T10" s="15">
        <f t="shared" si="0"/>
        <v>0</v>
      </c>
      <c r="U10" s="15">
        <f t="shared" si="0"/>
        <v>0</v>
      </c>
      <c r="V10" s="15">
        <f t="shared" si="0"/>
        <v>0</v>
      </c>
      <c r="W10" s="15">
        <f t="shared" si="0"/>
        <v>0</v>
      </c>
      <c r="X10" s="15">
        <f t="shared" si="0"/>
        <v>0</v>
      </c>
      <c r="Y10" s="15">
        <f t="shared" si="0"/>
        <v>0</v>
      </c>
      <c r="Z10" s="15">
        <f t="shared" si="0"/>
        <v>0</v>
      </c>
      <c r="AA10" s="15">
        <f t="shared" si="0"/>
        <v>0</v>
      </c>
      <c r="AB10" s="15">
        <f t="shared" si="0"/>
        <v>0</v>
      </c>
      <c r="AC10" s="15">
        <f t="shared" si="0"/>
        <v>0</v>
      </c>
      <c r="AD10" s="15">
        <f t="shared" si="0"/>
        <v>0</v>
      </c>
      <c r="AE10" s="15">
        <f t="shared" si="0"/>
        <v>0</v>
      </c>
      <c r="AF10" s="15">
        <f t="shared" si="0"/>
        <v>0</v>
      </c>
      <c r="AG10" s="15">
        <f t="shared" si="0"/>
        <v>0</v>
      </c>
      <c r="AH10" s="15">
        <f t="shared" si="0"/>
        <v>0</v>
      </c>
      <c r="AI10" s="15">
        <f t="shared" si="0"/>
        <v>0</v>
      </c>
      <c r="AJ10" s="15">
        <f t="shared" ref="AJ10:BJ10" si="1">AJ11+AJ20</f>
        <v>0</v>
      </c>
      <c r="AK10" s="15">
        <f t="shared" si="1"/>
        <v>0</v>
      </c>
      <c r="AL10" s="15">
        <f t="shared" si="1"/>
        <v>0</v>
      </c>
      <c r="AM10" s="15">
        <f t="shared" si="1"/>
        <v>0</v>
      </c>
      <c r="AN10" s="15">
        <f t="shared" si="1"/>
        <v>0</v>
      </c>
      <c r="AO10" s="15">
        <f t="shared" si="1"/>
        <v>0</v>
      </c>
      <c r="AP10" s="15">
        <f t="shared" si="1"/>
        <v>0</v>
      </c>
      <c r="AQ10" s="15">
        <f t="shared" si="1"/>
        <v>0</v>
      </c>
      <c r="AR10" s="15">
        <f t="shared" si="1"/>
        <v>0</v>
      </c>
      <c r="AS10" s="15">
        <f t="shared" si="1"/>
        <v>0</v>
      </c>
      <c r="AT10" s="15">
        <f t="shared" si="1"/>
        <v>0</v>
      </c>
      <c r="AU10" s="15">
        <f t="shared" si="1"/>
        <v>0</v>
      </c>
      <c r="AV10" s="15">
        <f t="shared" si="1"/>
        <v>0</v>
      </c>
      <c r="AW10" s="15">
        <f t="shared" si="1"/>
        <v>0</v>
      </c>
      <c r="AX10" s="15">
        <f t="shared" si="1"/>
        <v>0</v>
      </c>
      <c r="AY10" s="15">
        <f t="shared" si="1"/>
        <v>0</v>
      </c>
      <c r="AZ10" s="15">
        <f t="shared" si="1"/>
        <v>0</v>
      </c>
      <c r="BA10" s="15">
        <f t="shared" si="1"/>
        <v>0</v>
      </c>
      <c r="BB10" s="15">
        <f t="shared" si="1"/>
        <v>0</v>
      </c>
      <c r="BC10" s="15">
        <f t="shared" si="1"/>
        <v>0</v>
      </c>
      <c r="BD10" s="15">
        <f t="shared" si="1"/>
        <v>0</v>
      </c>
      <c r="BE10" s="15">
        <f t="shared" si="1"/>
        <v>0</v>
      </c>
      <c r="BF10" s="15">
        <f t="shared" si="1"/>
        <v>0</v>
      </c>
      <c r="BG10" s="15">
        <f t="shared" si="1"/>
        <v>0</v>
      </c>
      <c r="BH10" s="15">
        <f t="shared" si="1"/>
        <v>0</v>
      </c>
      <c r="BI10" s="15">
        <f t="shared" si="1"/>
        <v>0</v>
      </c>
      <c r="BJ10" s="15">
        <f t="shared" si="1"/>
        <v>0</v>
      </c>
      <c r="BK10" s="16"/>
      <c r="BL10" s="16"/>
      <c r="BM10" s="87"/>
      <c r="BN10" s="13"/>
      <c r="BO10" s="86"/>
      <c r="BP10" s="129"/>
      <c r="BQ10" s="86"/>
      <c r="BR10" s="135"/>
      <c r="BS10" s="135"/>
      <c r="BT10" s="135"/>
      <c r="BU10" s="55"/>
      <c r="BV10" s="55"/>
      <c r="BW10" s="55"/>
      <c r="BX10" s="55"/>
      <c r="BY10" s="55"/>
      <c r="BZ10" s="55"/>
      <c r="CA10" s="55"/>
      <c r="CB10" s="55"/>
      <c r="CC10" s="55"/>
      <c r="CD10" s="55"/>
      <c r="CE10" s="55"/>
      <c r="CF10" s="55"/>
      <c r="CG10" s="55"/>
      <c r="CH10" s="55"/>
      <c r="CI10" s="55"/>
      <c r="CJ10" s="55"/>
      <c r="CK10" s="55"/>
      <c r="CL10" s="55"/>
      <c r="CM10" s="55"/>
      <c r="CN10" s="55"/>
      <c r="CO10" s="55"/>
      <c r="CP10" s="55"/>
      <c r="CQ10" s="55"/>
    </row>
    <row r="11" spans="1:95" s="2" customFormat="1" ht="37.5">
      <c r="A11" s="17" t="s">
        <v>126</v>
      </c>
      <c r="B11" s="14" t="s">
        <v>127</v>
      </c>
      <c r="C11" s="15">
        <f>D11+E11</f>
        <v>86.02</v>
      </c>
      <c r="D11" s="15">
        <f t="shared" ref="D11:AI11" si="2">D12+D18</f>
        <v>0</v>
      </c>
      <c r="E11" s="15">
        <f t="shared" si="2"/>
        <v>86.02</v>
      </c>
      <c r="F11" s="15">
        <f t="shared" si="2"/>
        <v>86.02</v>
      </c>
      <c r="G11" s="15">
        <f t="shared" si="2"/>
        <v>0</v>
      </c>
      <c r="H11" s="15">
        <f t="shared" si="2"/>
        <v>0</v>
      </c>
      <c r="I11" s="15">
        <f t="shared" si="2"/>
        <v>0</v>
      </c>
      <c r="J11" s="15">
        <f t="shared" si="2"/>
        <v>0</v>
      </c>
      <c r="K11" s="15">
        <f t="shared" si="2"/>
        <v>41.3</v>
      </c>
      <c r="L11" s="15">
        <f t="shared" si="2"/>
        <v>39.720000000000006</v>
      </c>
      <c r="M11" s="15">
        <f t="shared" si="2"/>
        <v>5</v>
      </c>
      <c r="N11" s="15">
        <f t="shared" si="2"/>
        <v>0</v>
      </c>
      <c r="O11" s="15">
        <f t="shared" si="2"/>
        <v>0</v>
      </c>
      <c r="P11" s="15">
        <f t="shared" si="2"/>
        <v>5</v>
      </c>
      <c r="Q11" s="15">
        <f t="shared" si="2"/>
        <v>0</v>
      </c>
      <c r="R11" s="15">
        <f t="shared" si="2"/>
        <v>0</v>
      </c>
      <c r="S11" s="15">
        <f t="shared" si="2"/>
        <v>0</v>
      </c>
      <c r="T11" s="15">
        <f t="shared" si="2"/>
        <v>0</v>
      </c>
      <c r="U11" s="15">
        <f t="shared" si="2"/>
        <v>0</v>
      </c>
      <c r="V11" s="15">
        <f t="shared" si="2"/>
        <v>0</v>
      </c>
      <c r="W11" s="15">
        <f t="shared" si="2"/>
        <v>0</v>
      </c>
      <c r="X11" s="15">
        <f t="shared" si="2"/>
        <v>0</v>
      </c>
      <c r="Y11" s="15">
        <f t="shared" si="2"/>
        <v>0</v>
      </c>
      <c r="Z11" s="15">
        <f t="shared" si="2"/>
        <v>0</v>
      </c>
      <c r="AA11" s="15">
        <f t="shared" si="2"/>
        <v>0</v>
      </c>
      <c r="AB11" s="15">
        <f t="shared" si="2"/>
        <v>0</v>
      </c>
      <c r="AC11" s="15">
        <f t="shared" si="2"/>
        <v>0</v>
      </c>
      <c r="AD11" s="15">
        <f t="shared" si="2"/>
        <v>0</v>
      </c>
      <c r="AE11" s="15">
        <f t="shared" si="2"/>
        <v>0</v>
      </c>
      <c r="AF11" s="15">
        <f t="shared" si="2"/>
        <v>0</v>
      </c>
      <c r="AG11" s="15">
        <f t="shared" si="2"/>
        <v>0</v>
      </c>
      <c r="AH11" s="15">
        <f t="shared" si="2"/>
        <v>0</v>
      </c>
      <c r="AI11" s="15">
        <f t="shared" si="2"/>
        <v>0</v>
      </c>
      <c r="AJ11" s="15">
        <f t="shared" ref="AJ11:BJ11" si="3">AJ12+AJ18</f>
        <v>0</v>
      </c>
      <c r="AK11" s="15">
        <f t="shared" si="3"/>
        <v>0</v>
      </c>
      <c r="AL11" s="15">
        <f t="shared" si="3"/>
        <v>0</v>
      </c>
      <c r="AM11" s="15">
        <f t="shared" si="3"/>
        <v>0</v>
      </c>
      <c r="AN11" s="15">
        <f t="shared" si="3"/>
        <v>0</v>
      </c>
      <c r="AO11" s="15">
        <f t="shared" si="3"/>
        <v>0</v>
      </c>
      <c r="AP11" s="15">
        <f t="shared" si="3"/>
        <v>0</v>
      </c>
      <c r="AQ11" s="15">
        <f t="shared" si="3"/>
        <v>0</v>
      </c>
      <c r="AR11" s="15">
        <f t="shared" si="3"/>
        <v>0</v>
      </c>
      <c r="AS11" s="15">
        <f t="shared" si="3"/>
        <v>0</v>
      </c>
      <c r="AT11" s="15">
        <f t="shared" si="3"/>
        <v>0</v>
      </c>
      <c r="AU11" s="15">
        <f t="shared" si="3"/>
        <v>0</v>
      </c>
      <c r="AV11" s="15">
        <f t="shared" si="3"/>
        <v>0</v>
      </c>
      <c r="AW11" s="15">
        <f t="shared" si="3"/>
        <v>0</v>
      </c>
      <c r="AX11" s="15">
        <f t="shared" si="3"/>
        <v>0</v>
      </c>
      <c r="AY11" s="15">
        <f t="shared" si="3"/>
        <v>0</v>
      </c>
      <c r="AZ11" s="15">
        <f t="shared" si="3"/>
        <v>0</v>
      </c>
      <c r="BA11" s="15">
        <f t="shared" si="3"/>
        <v>0</v>
      </c>
      <c r="BB11" s="15">
        <f t="shared" si="3"/>
        <v>0</v>
      </c>
      <c r="BC11" s="15">
        <f t="shared" si="3"/>
        <v>0</v>
      </c>
      <c r="BD11" s="15">
        <f t="shared" si="3"/>
        <v>0</v>
      </c>
      <c r="BE11" s="15">
        <f t="shared" si="3"/>
        <v>0</v>
      </c>
      <c r="BF11" s="15">
        <f t="shared" si="3"/>
        <v>0</v>
      </c>
      <c r="BG11" s="15">
        <f t="shared" si="3"/>
        <v>0</v>
      </c>
      <c r="BH11" s="15">
        <f t="shared" si="3"/>
        <v>0</v>
      </c>
      <c r="BI11" s="15">
        <f t="shared" si="3"/>
        <v>0</v>
      </c>
      <c r="BJ11" s="15">
        <f t="shared" si="3"/>
        <v>0</v>
      </c>
      <c r="BK11" s="9"/>
      <c r="BL11" s="9"/>
      <c r="BM11" s="87"/>
      <c r="BN11" s="17"/>
      <c r="BO11" s="86"/>
      <c r="BP11" s="129"/>
      <c r="BQ11" s="86"/>
      <c r="BR11" s="135"/>
      <c r="BS11" s="135"/>
      <c r="BT11" s="135"/>
      <c r="BU11" s="55"/>
      <c r="BV11" s="55"/>
      <c r="BW11" s="55"/>
      <c r="BX11" s="55"/>
      <c r="BY11" s="55"/>
      <c r="BZ11" s="55"/>
      <c r="CA11" s="55"/>
      <c r="CB11" s="55"/>
      <c r="CC11" s="55"/>
      <c r="CD11" s="55"/>
      <c r="CE11" s="55"/>
      <c r="CF11" s="55"/>
      <c r="CG11" s="55"/>
      <c r="CH11" s="55"/>
      <c r="CI11" s="55"/>
      <c r="CJ11" s="55"/>
      <c r="CK11" s="55"/>
      <c r="CL11" s="55"/>
      <c r="CM11" s="55"/>
      <c r="CN11" s="55"/>
      <c r="CO11" s="55"/>
      <c r="CP11" s="55"/>
      <c r="CQ11" s="55"/>
    </row>
    <row r="12" spans="1:95" s="2" customFormat="1" ht="37.5">
      <c r="A12" s="17" t="s">
        <v>128</v>
      </c>
      <c r="B12" s="14" t="s">
        <v>129</v>
      </c>
      <c r="C12" s="15">
        <f>D12+E12</f>
        <v>85.92</v>
      </c>
      <c r="D12" s="15"/>
      <c r="E12" s="15">
        <f t="shared" ref="E12:AJ12" si="4">SUM(E13:E17)</f>
        <v>85.92</v>
      </c>
      <c r="F12" s="15">
        <f t="shared" si="4"/>
        <v>85.92</v>
      </c>
      <c r="G12" s="15">
        <f t="shared" si="4"/>
        <v>0</v>
      </c>
      <c r="H12" s="15">
        <f t="shared" si="4"/>
        <v>0</v>
      </c>
      <c r="I12" s="15">
        <f t="shared" si="4"/>
        <v>0</v>
      </c>
      <c r="J12" s="15">
        <f t="shared" si="4"/>
        <v>0</v>
      </c>
      <c r="K12" s="15">
        <f t="shared" si="4"/>
        <v>41.3</v>
      </c>
      <c r="L12" s="15">
        <f t="shared" si="4"/>
        <v>39.620000000000005</v>
      </c>
      <c r="M12" s="15">
        <f t="shared" si="4"/>
        <v>5</v>
      </c>
      <c r="N12" s="15">
        <f t="shared" si="4"/>
        <v>0</v>
      </c>
      <c r="O12" s="15">
        <f t="shared" si="4"/>
        <v>0</v>
      </c>
      <c r="P12" s="15">
        <f t="shared" si="4"/>
        <v>5</v>
      </c>
      <c r="Q12" s="15">
        <f t="shared" si="4"/>
        <v>0</v>
      </c>
      <c r="R12" s="15">
        <f t="shared" si="4"/>
        <v>0</v>
      </c>
      <c r="S12" s="15">
        <f t="shared" si="4"/>
        <v>0</v>
      </c>
      <c r="T12" s="15">
        <f t="shared" si="4"/>
        <v>0</v>
      </c>
      <c r="U12" s="15">
        <f t="shared" si="4"/>
        <v>0</v>
      </c>
      <c r="V12" s="15">
        <f t="shared" si="4"/>
        <v>0</v>
      </c>
      <c r="W12" s="15">
        <f t="shared" si="4"/>
        <v>0</v>
      </c>
      <c r="X12" s="15">
        <f t="shared" si="4"/>
        <v>0</v>
      </c>
      <c r="Y12" s="15">
        <f t="shared" si="4"/>
        <v>0</v>
      </c>
      <c r="Z12" s="15">
        <f t="shared" si="4"/>
        <v>0</v>
      </c>
      <c r="AA12" s="15">
        <f t="shared" si="4"/>
        <v>0</v>
      </c>
      <c r="AB12" s="15">
        <f t="shared" si="4"/>
        <v>0</v>
      </c>
      <c r="AC12" s="15">
        <f t="shared" si="4"/>
        <v>0</v>
      </c>
      <c r="AD12" s="15">
        <f t="shared" si="4"/>
        <v>0</v>
      </c>
      <c r="AE12" s="15">
        <f t="shared" si="4"/>
        <v>0</v>
      </c>
      <c r="AF12" s="15">
        <f t="shared" si="4"/>
        <v>0</v>
      </c>
      <c r="AG12" s="15">
        <f t="shared" si="4"/>
        <v>0</v>
      </c>
      <c r="AH12" s="15">
        <f t="shared" si="4"/>
        <v>0</v>
      </c>
      <c r="AI12" s="15">
        <f t="shared" si="4"/>
        <v>0</v>
      </c>
      <c r="AJ12" s="15">
        <f t="shared" si="4"/>
        <v>0</v>
      </c>
      <c r="AK12" s="15">
        <f t="shared" ref="AK12:BJ12" si="5">SUM(AK13:AK17)</f>
        <v>0</v>
      </c>
      <c r="AL12" s="15">
        <f t="shared" si="5"/>
        <v>0</v>
      </c>
      <c r="AM12" s="15">
        <f t="shared" si="5"/>
        <v>0</v>
      </c>
      <c r="AN12" s="15">
        <f t="shared" si="5"/>
        <v>0</v>
      </c>
      <c r="AO12" s="15">
        <f t="shared" si="5"/>
        <v>0</v>
      </c>
      <c r="AP12" s="15">
        <f t="shared" si="5"/>
        <v>0</v>
      </c>
      <c r="AQ12" s="15">
        <f t="shared" si="5"/>
        <v>0</v>
      </c>
      <c r="AR12" s="15">
        <f t="shared" si="5"/>
        <v>0</v>
      </c>
      <c r="AS12" s="15">
        <f t="shared" si="5"/>
        <v>0</v>
      </c>
      <c r="AT12" s="15">
        <f t="shared" si="5"/>
        <v>0</v>
      </c>
      <c r="AU12" s="15">
        <f t="shared" si="5"/>
        <v>0</v>
      </c>
      <c r="AV12" s="15">
        <f t="shared" si="5"/>
        <v>0</v>
      </c>
      <c r="AW12" s="15">
        <f t="shared" si="5"/>
        <v>0</v>
      </c>
      <c r="AX12" s="15">
        <f t="shared" si="5"/>
        <v>0</v>
      </c>
      <c r="AY12" s="15">
        <f t="shared" si="5"/>
        <v>0</v>
      </c>
      <c r="AZ12" s="15">
        <f t="shared" si="5"/>
        <v>0</v>
      </c>
      <c r="BA12" s="15">
        <f t="shared" si="5"/>
        <v>0</v>
      </c>
      <c r="BB12" s="15">
        <f t="shared" si="5"/>
        <v>0</v>
      </c>
      <c r="BC12" s="15">
        <f t="shared" si="5"/>
        <v>0</v>
      </c>
      <c r="BD12" s="15">
        <f t="shared" si="5"/>
        <v>0</v>
      </c>
      <c r="BE12" s="15">
        <f t="shared" si="5"/>
        <v>0</v>
      </c>
      <c r="BF12" s="15">
        <f t="shared" si="5"/>
        <v>0</v>
      </c>
      <c r="BG12" s="15">
        <f t="shared" si="5"/>
        <v>0</v>
      </c>
      <c r="BH12" s="15">
        <f t="shared" si="5"/>
        <v>0</v>
      </c>
      <c r="BI12" s="15">
        <f t="shared" si="5"/>
        <v>0</v>
      </c>
      <c r="BJ12" s="15">
        <f t="shared" si="5"/>
        <v>0</v>
      </c>
      <c r="BK12" s="9"/>
      <c r="BM12" s="87"/>
      <c r="BN12" s="17"/>
      <c r="BO12" s="86"/>
      <c r="BP12" s="129"/>
      <c r="BQ12" s="86"/>
      <c r="BR12" s="135"/>
      <c r="BS12" s="135"/>
      <c r="BT12" s="135"/>
      <c r="BU12" s="55"/>
      <c r="BV12" s="55"/>
      <c r="BW12" s="55"/>
      <c r="BX12" s="55"/>
      <c r="BY12" s="55"/>
      <c r="BZ12" s="55"/>
      <c r="CA12" s="55"/>
      <c r="CB12" s="55"/>
      <c r="CC12" s="55"/>
      <c r="CD12" s="55"/>
      <c r="CE12" s="55"/>
      <c r="CF12" s="55"/>
      <c r="CG12" s="55"/>
      <c r="CH12" s="55"/>
      <c r="CI12" s="55"/>
      <c r="CJ12" s="55"/>
      <c r="CK12" s="55"/>
      <c r="CL12" s="55"/>
      <c r="CM12" s="55"/>
      <c r="CN12" s="55"/>
      <c r="CO12" s="55"/>
      <c r="CP12" s="55"/>
      <c r="CQ12" s="55"/>
    </row>
    <row r="13" spans="1:95" s="153" customFormat="1" ht="62.45" customHeight="1">
      <c r="A13" s="150">
        <v>1</v>
      </c>
      <c r="B13" s="60" t="s">
        <v>378</v>
      </c>
      <c r="C13" s="1">
        <f>D13+E13</f>
        <v>2.8</v>
      </c>
      <c r="D13" s="26"/>
      <c r="E13" s="1">
        <f>F13+U13+BG13</f>
        <v>2.8</v>
      </c>
      <c r="F13" s="1">
        <f>G13+K13+L13+M13+R13+S13+T13</f>
        <v>2.8</v>
      </c>
      <c r="G13" s="1">
        <f>H13+I13+J13</f>
        <v>0</v>
      </c>
      <c r="H13" s="1"/>
      <c r="I13" s="1"/>
      <c r="J13" s="1"/>
      <c r="K13" s="1">
        <v>2.8</v>
      </c>
      <c r="L13" s="1"/>
      <c r="M13" s="1">
        <f>+N13+O13+P13</f>
        <v>0</v>
      </c>
      <c r="N13" s="1"/>
      <c r="O13" s="1"/>
      <c r="P13" s="1"/>
      <c r="Q13" s="1"/>
      <c r="R13" s="1"/>
      <c r="S13" s="1"/>
      <c r="T13" s="1"/>
      <c r="U13" s="1">
        <f>V13+W13+X13+Y13+Z13+AA13+AB13+AC13+AD13+AU13+AV13+AW13+AX13+AY13+AZ13+BA13+BB13+BC13+BD13+BE13+BF13</f>
        <v>0</v>
      </c>
      <c r="V13" s="1"/>
      <c r="W13" s="1"/>
      <c r="X13" s="1"/>
      <c r="Y13" s="1"/>
      <c r="Z13" s="1"/>
      <c r="AA13" s="1"/>
      <c r="AB13" s="1"/>
      <c r="AC13" s="1"/>
      <c r="AD13" s="1">
        <f>SUM(AE13:AT13)</f>
        <v>0</v>
      </c>
      <c r="AE13" s="1"/>
      <c r="AF13" s="1"/>
      <c r="AG13" s="1"/>
      <c r="AH13" s="1"/>
      <c r="AI13" s="1"/>
      <c r="AJ13" s="1"/>
      <c r="AK13" s="1"/>
      <c r="AL13" s="1"/>
      <c r="AM13" s="1"/>
      <c r="AN13" s="1"/>
      <c r="AO13" s="1"/>
      <c r="AP13" s="1"/>
      <c r="AQ13" s="1"/>
      <c r="AR13" s="1"/>
      <c r="AS13" s="1">
        <v>0</v>
      </c>
      <c r="AT13" s="1"/>
      <c r="AU13" s="1"/>
      <c r="AV13" s="1"/>
      <c r="AW13" s="1"/>
      <c r="AX13" s="1"/>
      <c r="AY13" s="1"/>
      <c r="AZ13" s="1"/>
      <c r="BA13" s="1"/>
      <c r="BB13" s="1"/>
      <c r="BC13" s="1"/>
      <c r="BD13" s="1"/>
      <c r="BE13" s="1"/>
      <c r="BF13" s="1"/>
      <c r="BG13" s="1">
        <f t="shared" ref="BG13:BG28" si="6">BH13+BI13+BJ13</f>
        <v>0</v>
      </c>
      <c r="BH13" s="1"/>
      <c r="BI13" s="1"/>
      <c r="BJ13" s="1"/>
      <c r="BK13" s="61" t="s">
        <v>130</v>
      </c>
      <c r="BL13" s="61" t="s">
        <v>400</v>
      </c>
      <c r="BM13" s="79"/>
      <c r="BN13" s="151" t="s">
        <v>84</v>
      </c>
      <c r="BO13" s="128" t="s">
        <v>369</v>
      </c>
      <c r="BP13" s="203" t="s">
        <v>404</v>
      </c>
      <c r="BQ13" s="63" t="s">
        <v>466</v>
      </c>
      <c r="BR13" s="206"/>
      <c r="BS13" s="166"/>
      <c r="BT13" s="166"/>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row>
    <row r="14" spans="1:95" s="153" customFormat="1" ht="62.45" customHeight="1">
      <c r="A14" s="150">
        <v>2</v>
      </c>
      <c r="B14" s="60" t="s">
        <v>379</v>
      </c>
      <c r="C14" s="1">
        <f>D14+E14</f>
        <v>10</v>
      </c>
      <c r="D14" s="26"/>
      <c r="E14" s="1">
        <f>F14+U14+BG14</f>
        <v>10</v>
      </c>
      <c r="F14" s="1">
        <f>G14+K14+L14+M14+R14+S14+T14</f>
        <v>10</v>
      </c>
      <c r="G14" s="1">
        <f>H14+I14+J14</f>
        <v>0</v>
      </c>
      <c r="H14" s="1"/>
      <c r="I14" s="1"/>
      <c r="J14" s="1"/>
      <c r="K14" s="1">
        <v>7.5</v>
      </c>
      <c r="L14" s="1">
        <v>2.5</v>
      </c>
      <c r="M14" s="1">
        <f>+N14+O14+P14</f>
        <v>0</v>
      </c>
      <c r="N14" s="1"/>
      <c r="O14" s="1"/>
      <c r="P14" s="1"/>
      <c r="Q14" s="1"/>
      <c r="R14" s="1"/>
      <c r="S14" s="1"/>
      <c r="T14" s="1"/>
      <c r="U14" s="1">
        <f>V14+W14+X14+Y14+Z14+AA14+AB14+AC14+AD14+AU14+AV14+AW14+AX14+AY14+AZ14+BA14+BB14+BC14+BD14+BE14+BF14</f>
        <v>0</v>
      </c>
      <c r="V14" s="1"/>
      <c r="W14" s="1"/>
      <c r="X14" s="1"/>
      <c r="Y14" s="1"/>
      <c r="Z14" s="1"/>
      <c r="AA14" s="1"/>
      <c r="AB14" s="1"/>
      <c r="AC14" s="1"/>
      <c r="AD14" s="1">
        <f>SUM(AE14:AT14)</f>
        <v>0</v>
      </c>
      <c r="AE14" s="1"/>
      <c r="AF14" s="1"/>
      <c r="AG14" s="1"/>
      <c r="AH14" s="1"/>
      <c r="AI14" s="1"/>
      <c r="AJ14" s="1"/>
      <c r="AK14" s="1"/>
      <c r="AL14" s="1"/>
      <c r="AM14" s="1"/>
      <c r="AN14" s="1"/>
      <c r="AO14" s="1"/>
      <c r="AP14" s="1"/>
      <c r="AQ14" s="1"/>
      <c r="AR14" s="1"/>
      <c r="AS14" s="1">
        <v>0</v>
      </c>
      <c r="AT14" s="1"/>
      <c r="AU14" s="1"/>
      <c r="AV14" s="1"/>
      <c r="AW14" s="1"/>
      <c r="AX14" s="1"/>
      <c r="AY14" s="1"/>
      <c r="AZ14" s="1"/>
      <c r="BA14" s="1"/>
      <c r="BB14" s="1"/>
      <c r="BC14" s="1"/>
      <c r="BD14" s="1"/>
      <c r="BE14" s="1"/>
      <c r="BF14" s="1"/>
      <c r="BG14" s="1">
        <f t="shared" si="6"/>
        <v>0</v>
      </c>
      <c r="BH14" s="1"/>
      <c r="BI14" s="1"/>
      <c r="BJ14" s="1"/>
      <c r="BK14" s="61" t="s">
        <v>130</v>
      </c>
      <c r="BL14" s="79" t="s">
        <v>316</v>
      </c>
      <c r="BM14" s="79"/>
      <c r="BN14" s="151" t="s">
        <v>84</v>
      </c>
      <c r="BO14" s="128" t="s">
        <v>369</v>
      </c>
      <c r="BP14" s="203" t="s">
        <v>412</v>
      </c>
      <c r="BQ14" s="63" t="s">
        <v>466</v>
      </c>
      <c r="BR14" s="206"/>
      <c r="BS14" s="166"/>
      <c r="BT14" s="166"/>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row>
    <row r="15" spans="1:95" s="165" customFormat="1" ht="56.25">
      <c r="A15" s="264">
        <v>1</v>
      </c>
      <c r="B15" s="60" t="s">
        <v>500</v>
      </c>
      <c r="C15" s="62">
        <f t="shared" ref="C15:C17" si="7">D15+E15</f>
        <v>0.12</v>
      </c>
      <c r="D15" s="63"/>
      <c r="E15" s="58">
        <f t="shared" ref="E15:E17" si="8">F15+U15+BG15</f>
        <v>0.12</v>
      </c>
      <c r="F15" s="58">
        <f t="shared" ref="F15:F17" si="9">G15+K15+L15+M15+R15+S15+T15</f>
        <v>0.12</v>
      </c>
      <c r="G15" s="58">
        <f t="shared" ref="G15:G17" si="10">H15+I15+J15</f>
        <v>0</v>
      </c>
      <c r="H15" s="58"/>
      <c r="I15" s="58"/>
      <c r="J15" s="58"/>
      <c r="K15" s="58"/>
      <c r="L15" s="58">
        <v>0.12</v>
      </c>
      <c r="M15" s="58">
        <f t="shared" ref="M15:M17" si="11">+N15+O15+P15</f>
        <v>0</v>
      </c>
      <c r="N15" s="58"/>
      <c r="O15" s="58"/>
      <c r="P15" s="58"/>
      <c r="Q15" s="58"/>
      <c r="R15" s="58"/>
      <c r="S15" s="58"/>
      <c r="T15" s="58"/>
      <c r="U15" s="58">
        <f t="shared" ref="U15:U17" si="12">V15+W15+X15+Y15+Z15+AA15+AB15+AC15+AD15+AU15+AV15+AW15+AX15+AY15+AZ15+BA15+BB15+BC15+BD15+BE15+BF15</f>
        <v>0</v>
      </c>
      <c r="V15" s="58"/>
      <c r="W15" s="58"/>
      <c r="X15" s="58"/>
      <c r="Y15" s="58"/>
      <c r="Z15" s="58"/>
      <c r="AA15" s="58"/>
      <c r="AB15" s="58"/>
      <c r="AC15" s="58"/>
      <c r="AD15" s="58">
        <f t="shared" ref="AD15:AD17" si="13">SUM(AE15:AT15)</f>
        <v>0</v>
      </c>
      <c r="AE15" s="58"/>
      <c r="AF15" s="58"/>
      <c r="AG15" s="58"/>
      <c r="AH15" s="58"/>
      <c r="AI15" s="58"/>
      <c r="AJ15" s="58"/>
      <c r="AK15" s="58"/>
      <c r="AL15" s="58"/>
      <c r="AM15" s="58"/>
      <c r="AN15" s="58"/>
      <c r="AO15" s="58"/>
      <c r="AP15" s="58"/>
      <c r="AQ15" s="58"/>
      <c r="AR15" s="58"/>
      <c r="AS15" s="58">
        <v>0</v>
      </c>
      <c r="AT15" s="58"/>
      <c r="AU15" s="58"/>
      <c r="AV15" s="58"/>
      <c r="AW15" s="58"/>
      <c r="AX15" s="58"/>
      <c r="AY15" s="58"/>
      <c r="AZ15" s="58"/>
      <c r="BA15" s="58"/>
      <c r="BB15" s="58"/>
      <c r="BC15" s="58"/>
      <c r="BD15" s="58"/>
      <c r="BE15" s="58"/>
      <c r="BF15" s="58"/>
      <c r="BG15" s="58">
        <f t="shared" si="6"/>
        <v>0</v>
      </c>
      <c r="BH15" s="58"/>
      <c r="BI15" s="58"/>
      <c r="BJ15" s="58"/>
      <c r="BK15" s="63" t="s">
        <v>130</v>
      </c>
      <c r="BL15" s="61" t="s">
        <v>400</v>
      </c>
      <c r="BM15" s="61" t="s">
        <v>501</v>
      </c>
      <c r="BN15" s="63" t="s">
        <v>84</v>
      </c>
      <c r="BO15" s="61"/>
      <c r="BP15" s="60" t="s">
        <v>502</v>
      </c>
      <c r="BQ15" s="135" t="s">
        <v>503</v>
      </c>
      <c r="BR15" s="138" t="s">
        <v>504</v>
      </c>
      <c r="BS15" s="55"/>
      <c r="BT15" s="55"/>
    </row>
    <row r="16" spans="1:95" s="191" customFormat="1">
      <c r="A16" s="264">
        <v>2</v>
      </c>
      <c r="B16" s="265" t="s">
        <v>505</v>
      </c>
      <c r="C16" s="62">
        <f t="shared" si="7"/>
        <v>36</v>
      </c>
      <c r="D16" s="266"/>
      <c r="E16" s="62">
        <f t="shared" si="8"/>
        <v>36</v>
      </c>
      <c r="F16" s="62">
        <f t="shared" si="9"/>
        <v>36</v>
      </c>
      <c r="G16" s="62">
        <f t="shared" si="10"/>
        <v>0</v>
      </c>
      <c r="H16" s="62"/>
      <c r="I16" s="62"/>
      <c r="J16" s="62"/>
      <c r="K16" s="62">
        <v>16</v>
      </c>
      <c r="L16" s="62">
        <v>15</v>
      </c>
      <c r="M16" s="62">
        <f t="shared" si="11"/>
        <v>5</v>
      </c>
      <c r="N16" s="62"/>
      <c r="O16" s="62"/>
      <c r="P16" s="62">
        <v>5</v>
      </c>
      <c r="Q16" s="62"/>
      <c r="R16" s="62"/>
      <c r="S16" s="62"/>
      <c r="T16" s="62"/>
      <c r="U16" s="62">
        <f t="shared" si="12"/>
        <v>0</v>
      </c>
      <c r="V16" s="62"/>
      <c r="W16" s="62"/>
      <c r="X16" s="62"/>
      <c r="Y16" s="62"/>
      <c r="Z16" s="62"/>
      <c r="AA16" s="62"/>
      <c r="AB16" s="62"/>
      <c r="AC16" s="62"/>
      <c r="AD16" s="62">
        <f t="shared" si="13"/>
        <v>0</v>
      </c>
      <c r="AE16" s="62"/>
      <c r="AF16" s="62"/>
      <c r="AG16" s="62"/>
      <c r="AH16" s="62"/>
      <c r="AI16" s="62"/>
      <c r="AJ16" s="62"/>
      <c r="AK16" s="62"/>
      <c r="AL16" s="62"/>
      <c r="AM16" s="62"/>
      <c r="AN16" s="62"/>
      <c r="AO16" s="62"/>
      <c r="AP16" s="62"/>
      <c r="AQ16" s="62"/>
      <c r="AR16" s="62"/>
      <c r="AS16" s="62">
        <v>0</v>
      </c>
      <c r="AT16" s="62"/>
      <c r="AU16" s="62"/>
      <c r="AV16" s="62"/>
      <c r="AW16" s="62"/>
      <c r="AX16" s="62"/>
      <c r="AY16" s="62"/>
      <c r="AZ16" s="62"/>
      <c r="BA16" s="62"/>
      <c r="BB16" s="62"/>
      <c r="BC16" s="62"/>
      <c r="BD16" s="62"/>
      <c r="BE16" s="62"/>
      <c r="BF16" s="62"/>
      <c r="BG16" s="62">
        <f t="shared" si="6"/>
        <v>0</v>
      </c>
      <c r="BH16" s="62"/>
      <c r="BI16" s="62"/>
      <c r="BJ16" s="62"/>
      <c r="BK16" s="266" t="s">
        <v>130</v>
      </c>
      <c r="BL16" s="264" t="s">
        <v>506</v>
      </c>
      <c r="BM16" s="264" t="s">
        <v>507</v>
      </c>
      <c r="BN16" s="266" t="s">
        <v>84</v>
      </c>
      <c r="BO16" s="264"/>
      <c r="BP16" s="267" t="s">
        <v>508</v>
      </c>
      <c r="BQ16" s="63" t="s">
        <v>503</v>
      </c>
      <c r="BR16" s="138" t="s">
        <v>504</v>
      </c>
    </row>
    <row r="17" spans="1:95" s="165" customFormat="1" ht="24" customHeight="1">
      <c r="A17" s="264">
        <v>3</v>
      </c>
      <c r="B17" s="60" t="s">
        <v>509</v>
      </c>
      <c r="C17" s="62">
        <f t="shared" si="7"/>
        <v>37</v>
      </c>
      <c r="D17" s="63"/>
      <c r="E17" s="58">
        <f t="shared" si="8"/>
        <v>37</v>
      </c>
      <c r="F17" s="58">
        <f t="shared" si="9"/>
        <v>37</v>
      </c>
      <c r="G17" s="58">
        <f t="shared" si="10"/>
        <v>0</v>
      </c>
      <c r="H17" s="58"/>
      <c r="I17" s="58"/>
      <c r="J17" s="58"/>
      <c r="K17" s="58">
        <v>15</v>
      </c>
      <c r="L17" s="58">
        <v>22</v>
      </c>
      <c r="M17" s="58">
        <f t="shared" si="11"/>
        <v>0</v>
      </c>
      <c r="N17" s="58"/>
      <c r="O17" s="58"/>
      <c r="P17" s="58"/>
      <c r="Q17" s="58"/>
      <c r="R17" s="58"/>
      <c r="S17" s="58"/>
      <c r="T17" s="58"/>
      <c r="U17" s="58">
        <f t="shared" si="12"/>
        <v>0</v>
      </c>
      <c r="V17" s="58"/>
      <c r="W17" s="58"/>
      <c r="X17" s="58"/>
      <c r="Y17" s="58"/>
      <c r="Z17" s="58"/>
      <c r="AA17" s="58"/>
      <c r="AB17" s="58"/>
      <c r="AC17" s="58"/>
      <c r="AD17" s="58">
        <f t="shared" si="13"/>
        <v>0</v>
      </c>
      <c r="AE17" s="58"/>
      <c r="AF17" s="58"/>
      <c r="AG17" s="58"/>
      <c r="AH17" s="58"/>
      <c r="AI17" s="58"/>
      <c r="AJ17" s="58"/>
      <c r="AK17" s="58"/>
      <c r="AL17" s="58"/>
      <c r="AM17" s="58"/>
      <c r="AN17" s="58"/>
      <c r="AO17" s="58"/>
      <c r="AP17" s="58"/>
      <c r="AQ17" s="58"/>
      <c r="AR17" s="58"/>
      <c r="AS17" s="58">
        <v>0</v>
      </c>
      <c r="AT17" s="58"/>
      <c r="AU17" s="58"/>
      <c r="AV17" s="58"/>
      <c r="AW17" s="58"/>
      <c r="AX17" s="58"/>
      <c r="AY17" s="58"/>
      <c r="AZ17" s="58"/>
      <c r="BA17" s="58"/>
      <c r="BB17" s="58"/>
      <c r="BC17" s="58"/>
      <c r="BD17" s="58"/>
      <c r="BE17" s="58"/>
      <c r="BF17" s="58"/>
      <c r="BG17" s="58">
        <f t="shared" si="6"/>
        <v>0</v>
      </c>
      <c r="BH17" s="58"/>
      <c r="BI17" s="58"/>
      <c r="BJ17" s="58"/>
      <c r="BK17" s="63" t="s">
        <v>130</v>
      </c>
      <c r="BL17" s="27" t="s">
        <v>506</v>
      </c>
      <c r="BM17" s="61" t="s">
        <v>510</v>
      </c>
      <c r="BN17" s="63" t="s">
        <v>84</v>
      </c>
      <c r="BO17" s="61"/>
      <c r="BP17" s="267" t="s">
        <v>508</v>
      </c>
      <c r="BQ17" s="63" t="s">
        <v>503</v>
      </c>
      <c r="BR17" s="138" t="s">
        <v>504</v>
      </c>
    </row>
    <row r="18" spans="1:95" s="2" customFormat="1" ht="37.5">
      <c r="A18" s="17" t="s">
        <v>132</v>
      </c>
      <c r="B18" s="14" t="s">
        <v>133</v>
      </c>
      <c r="C18" s="15">
        <f>C19</f>
        <v>0.1</v>
      </c>
      <c r="D18" s="15">
        <f t="shared" ref="D18:BJ18" si="14">D19</f>
        <v>0</v>
      </c>
      <c r="E18" s="15">
        <f t="shared" si="14"/>
        <v>0.1</v>
      </c>
      <c r="F18" s="15">
        <f t="shared" si="14"/>
        <v>0.1</v>
      </c>
      <c r="G18" s="15">
        <f t="shared" si="14"/>
        <v>0</v>
      </c>
      <c r="H18" s="15">
        <f t="shared" si="14"/>
        <v>0</v>
      </c>
      <c r="I18" s="15">
        <f t="shared" si="14"/>
        <v>0</v>
      </c>
      <c r="J18" s="15">
        <f t="shared" si="14"/>
        <v>0</v>
      </c>
      <c r="K18" s="15">
        <f t="shared" si="14"/>
        <v>0</v>
      </c>
      <c r="L18" s="15">
        <f t="shared" si="14"/>
        <v>0.1</v>
      </c>
      <c r="M18" s="15">
        <f t="shared" si="14"/>
        <v>0</v>
      </c>
      <c r="N18" s="15">
        <f t="shared" si="14"/>
        <v>0</v>
      </c>
      <c r="O18" s="15">
        <f t="shared" si="14"/>
        <v>0</v>
      </c>
      <c r="P18" s="15">
        <f t="shared" si="14"/>
        <v>0</v>
      </c>
      <c r="Q18" s="15">
        <f t="shared" si="14"/>
        <v>0</v>
      </c>
      <c r="R18" s="15">
        <f t="shared" si="14"/>
        <v>0</v>
      </c>
      <c r="S18" s="15">
        <f t="shared" si="14"/>
        <v>0</v>
      </c>
      <c r="T18" s="15">
        <f t="shared" si="14"/>
        <v>0</v>
      </c>
      <c r="U18" s="15">
        <f t="shared" si="14"/>
        <v>0</v>
      </c>
      <c r="V18" s="15">
        <f t="shared" si="14"/>
        <v>0</v>
      </c>
      <c r="W18" s="15">
        <f t="shared" si="14"/>
        <v>0</v>
      </c>
      <c r="X18" s="15">
        <f t="shared" si="14"/>
        <v>0</v>
      </c>
      <c r="Y18" s="15">
        <f t="shared" si="14"/>
        <v>0</v>
      </c>
      <c r="Z18" s="15">
        <f t="shared" si="14"/>
        <v>0</v>
      </c>
      <c r="AA18" s="15">
        <f t="shared" si="14"/>
        <v>0</v>
      </c>
      <c r="AB18" s="15">
        <f t="shared" si="14"/>
        <v>0</v>
      </c>
      <c r="AC18" s="15">
        <f t="shared" si="14"/>
        <v>0</v>
      </c>
      <c r="AD18" s="15">
        <f t="shared" si="14"/>
        <v>0</v>
      </c>
      <c r="AE18" s="15">
        <f t="shared" si="14"/>
        <v>0</v>
      </c>
      <c r="AF18" s="15">
        <f t="shared" si="14"/>
        <v>0</v>
      </c>
      <c r="AG18" s="15">
        <f t="shared" si="14"/>
        <v>0</v>
      </c>
      <c r="AH18" s="15">
        <f t="shared" si="14"/>
        <v>0</v>
      </c>
      <c r="AI18" s="15">
        <f t="shared" si="14"/>
        <v>0</v>
      </c>
      <c r="AJ18" s="15">
        <f t="shared" si="14"/>
        <v>0</v>
      </c>
      <c r="AK18" s="15">
        <f t="shared" si="14"/>
        <v>0</v>
      </c>
      <c r="AL18" s="15">
        <f t="shared" si="14"/>
        <v>0</v>
      </c>
      <c r="AM18" s="15">
        <f t="shared" si="14"/>
        <v>0</v>
      </c>
      <c r="AN18" s="15">
        <f t="shared" si="14"/>
        <v>0</v>
      </c>
      <c r="AO18" s="15">
        <f t="shared" si="14"/>
        <v>0</v>
      </c>
      <c r="AP18" s="15">
        <f t="shared" si="14"/>
        <v>0</v>
      </c>
      <c r="AQ18" s="15">
        <f t="shared" si="14"/>
        <v>0</v>
      </c>
      <c r="AR18" s="15">
        <f t="shared" si="14"/>
        <v>0</v>
      </c>
      <c r="AS18" s="15">
        <f t="shared" si="14"/>
        <v>0</v>
      </c>
      <c r="AT18" s="15">
        <f t="shared" si="14"/>
        <v>0</v>
      </c>
      <c r="AU18" s="15">
        <f t="shared" si="14"/>
        <v>0</v>
      </c>
      <c r="AV18" s="15">
        <f t="shared" si="14"/>
        <v>0</v>
      </c>
      <c r="AW18" s="15">
        <f t="shared" si="14"/>
        <v>0</v>
      </c>
      <c r="AX18" s="15">
        <f t="shared" si="14"/>
        <v>0</v>
      </c>
      <c r="AY18" s="15">
        <f t="shared" si="14"/>
        <v>0</v>
      </c>
      <c r="AZ18" s="15">
        <f t="shared" si="14"/>
        <v>0</v>
      </c>
      <c r="BA18" s="15">
        <f t="shared" si="14"/>
        <v>0</v>
      </c>
      <c r="BB18" s="15">
        <f t="shared" si="14"/>
        <v>0</v>
      </c>
      <c r="BC18" s="15">
        <f t="shared" si="14"/>
        <v>0</v>
      </c>
      <c r="BD18" s="15">
        <f t="shared" si="14"/>
        <v>0</v>
      </c>
      <c r="BE18" s="15">
        <f t="shared" si="14"/>
        <v>0</v>
      </c>
      <c r="BF18" s="15">
        <f t="shared" si="14"/>
        <v>0</v>
      </c>
      <c r="BG18" s="15">
        <f t="shared" si="14"/>
        <v>0</v>
      </c>
      <c r="BH18" s="15">
        <f t="shared" si="14"/>
        <v>0</v>
      </c>
      <c r="BI18" s="15">
        <f t="shared" si="14"/>
        <v>0</v>
      </c>
      <c r="BJ18" s="15">
        <f t="shared" si="14"/>
        <v>0</v>
      </c>
      <c r="BK18" s="9"/>
      <c r="BL18" s="9"/>
      <c r="BM18" s="87"/>
      <c r="BN18" s="17"/>
      <c r="BO18" s="86"/>
      <c r="BP18" s="129"/>
      <c r="BQ18" s="86"/>
      <c r="BR18" s="135"/>
      <c r="BS18" s="135"/>
      <c r="BT18" s="135"/>
      <c r="BU18" s="55"/>
      <c r="BV18" s="55"/>
      <c r="BW18" s="55"/>
      <c r="BX18" s="55"/>
      <c r="BY18" s="55"/>
      <c r="BZ18" s="55"/>
      <c r="CA18" s="55"/>
      <c r="CB18" s="55"/>
      <c r="CC18" s="55"/>
      <c r="CD18" s="55"/>
      <c r="CE18" s="55"/>
      <c r="CF18" s="55"/>
      <c r="CG18" s="55"/>
      <c r="CH18" s="55"/>
      <c r="CI18" s="55"/>
      <c r="CJ18" s="55"/>
      <c r="CK18" s="55"/>
      <c r="CL18" s="55"/>
      <c r="CM18" s="55"/>
      <c r="CN18" s="55"/>
      <c r="CO18" s="55"/>
      <c r="CP18" s="55"/>
      <c r="CQ18" s="55"/>
    </row>
    <row r="19" spans="1:95" s="165" customFormat="1" ht="52.9" customHeight="1">
      <c r="A19" s="264">
        <v>1</v>
      </c>
      <c r="B19" s="60" t="s">
        <v>511</v>
      </c>
      <c r="C19" s="62">
        <f t="shared" ref="C19:C36" si="15">D19+E19</f>
        <v>0.1</v>
      </c>
      <c r="D19" s="63"/>
      <c r="E19" s="58">
        <f t="shared" ref="E19" si="16">F19+U19+BG19</f>
        <v>0.1</v>
      </c>
      <c r="F19" s="58">
        <f t="shared" ref="F19" si="17">G19+K19+L19+M19+R19+S19+T19</f>
        <v>0.1</v>
      </c>
      <c r="G19" s="58">
        <f t="shared" ref="G19" si="18">H19+I19+J19</f>
        <v>0</v>
      </c>
      <c r="H19" s="58"/>
      <c r="I19" s="58"/>
      <c r="J19" s="58"/>
      <c r="K19" s="58"/>
      <c r="L19" s="58">
        <v>0.1</v>
      </c>
      <c r="M19" s="58">
        <f t="shared" ref="M19" si="19">+N19+O19+P19</f>
        <v>0</v>
      </c>
      <c r="N19" s="58"/>
      <c r="O19" s="58"/>
      <c r="P19" s="58"/>
      <c r="Q19" s="58"/>
      <c r="R19" s="58"/>
      <c r="S19" s="58"/>
      <c r="T19" s="58"/>
      <c r="U19" s="58">
        <f t="shared" ref="U19" si="20">V19+W19+X19+Y19+Z19+AA19+AB19+AC19+AD19+AU19+AV19+AW19+AX19+AY19+AZ19+BA19+BB19+BC19+BD19+BE19+BF19</f>
        <v>0</v>
      </c>
      <c r="V19" s="58"/>
      <c r="W19" s="58"/>
      <c r="X19" s="58"/>
      <c r="Y19" s="58"/>
      <c r="Z19" s="58"/>
      <c r="AA19" s="58"/>
      <c r="AB19" s="58"/>
      <c r="AC19" s="58"/>
      <c r="AD19" s="58">
        <f t="shared" ref="AD19" si="21">SUM(AE19:AT19)</f>
        <v>0</v>
      </c>
      <c r="AE19" s="58"/>
      <c r="AF19" s="58"/>
      <c r="AG19" s="58"/>
      <c r="AH19" s="58"/>
      <c r="AI19" s="58"/>
      <c r="AJ19" s="58"/>
      <c r="AK19" s="58"/>
      <c r="AL19" s="58"/>
      <c r="AM19" s="58"/>
      <c r="AN19" s="58"/>
      <c r="AO19" s="58"/>
      <c r="AP19" s="58"/>
      <c r="AQ19" s="58"/>
      <c r="AR19" s="58"/>
      <c r="AS19" s="58">
        <v>0</v>
      </c>
      <c r="AT19" s="58"/>
      <c r="AU19" s="58"/>
      <c r="AV19" s="58"/>
      <c r="AW19" s="58"/>
      <c r="AX19" s="58"/>
      <c r="AY19" s="58"/>
      <c r="AZ19" s="58"/>
      <c r="BA19" s="58"/>
      <c r="BB19" s="58"/>
      <c r="BC19" s="58"/>
      <c r="BD19" s="58"/>
      <c r="BE19" s="58"/>
      <c r="BF19" s="58"/>
      <c r="BG19" s="58">
        <f t="shared" ref="BG19" si="22">BH19+BI19+BJ19</f>
        <v>0</v>
      </c>
      <c r="BH19" s="58"/>
      <c r="BI19" s="58"/>
      <c r="BJ19" s="58"/>
      <c r="BK19" s="63" t="s">
        <v>130</v>
      </c>
      <c r="BL19" s="27" t="s">
        <v>506</v>
      </c>
      <c r="BM19" s="61" t="s">
        <v>512</v>
      </c>
      <c r="BN19" s="63" t="s">
        <v>85</v>
      </c>
      <c r="BO19" s="61"/>
      <c r="BP19" s="60" t="s">
        <v>502</v>
      </c>
      <c r="BQ19" s="63" t="s">
        <v>503</v>
      </c>
      <c r="BR19" s="138" t="s">
        <v>504</v>
      </c>
    </row>
    <row r="20" spans="1:95" s="2" customFormat="1" ht="56.25">
      <c r="A20" s="22" t="s">
        <v>134</v>
      </c>
      <c r="B20" s="14" t="s">
        <v>135</v>
      </c>
      <c r="C20" s="15">
        <f t="shared" si="15"/>
        <v>0</v>
      </c>
      <c r="D20" s="15">
        <v>0</v>
      </c>
      <c r="E20" s="15">
        <v>0</v>
      </c>
      <c r="F20" s="19">
        <v>0</v>
      </c>
      <c r="G20" s="15">
        <v>0</v>
      </c>
      <c r="H20" s="19">
        <v>0</v>
      </c>
      <c r="I20" s="19">
        <v>0</v>
      </c>
      <c r="J20" s="19">
        <v>0</v>
      </c>
      <c r="K20" s="15">
        <v>0</v>
      </c>
      <c r="L20" s="15">
        <v>0</v>
      </c>
      <c r="M20" s="19">
        <v>0</v>
      </c>
      <c r="N20" s="19">
        <v>0</v>
      </c>
      <c r="O20" s="19">
        <v>0</v>
      </c>
      <c r="P20" s="15">
        <v>0</v>
      </c>
      <c r="Q20" s="19">
        <v>0</v>
      </c>
      <c r="R20" s="15">
        <v>0</v>
      </c>
      <c r="S20" s="19">
        <v>0</v>
      </c>
      <c r="T20" s="19">
        <v>0</v>
      </c>
      <c r="U20" s="15">
        <v>0</v>
      </c>
      <c r="V20" s="19">
        <v>0</v>
      </c>
      <c r="W20" s="19">
        <v>0</v>
      </c>
      <c r="X20" s="19">
        <v>0</v>
      </c>
      <c r="Y20" s="19">
        <v>0</v>
      </c>
      <c r="Z20" s="19">
        <v>0</v>
      </c>
      <c r="AA20" s="19">
        <v>0</v>
      </c>
      <c r="AB20" s="19">
        <v>0</v>
      </c>
      <c r="AC20" s="19">
        <v>0</v>
      </c>
      <c r="AD20" s="19">
        <v>0</v>
      </c>
      <c r="AE20" s="19">
        <v>0</v>
      </c>
      <c r="AF20" s="19">
        <v>0</v>
      </c>
      <c r="AG20" s="19">
        <v>0</v>
      </c>
      <c r="AH20" s="19">
        <v>0</v>
      </c>
      <c r="AI20" s="19">
        <v>0</v>
      </c>
      <c r="AJ20" s="19">
        <v>0</v>
      </c>
      <c r="AK20" s="19">
        <v>0</v>
      </c>
      <c r="AL20" s="19">
        <v>0</v>
      </c>
      <c r="AM20" s="19">
        <v>0</v>
      </c>
      <c r="AN20" s="19">
        <v>0</v>
      </c>
      <c r="AO20" s="19">
        <v>0</v>
      </c>
      <c r="AP20" s="19">
        <v>0</v>
      </c>
      <c r="AQ20" s="19">
        <v>0</v>
      </c>
      <c r="AR20" s="19">
        <v>0</v>
      </c>
      <c r="AS20" s="19">
        <v>0</v>
      </c>
      <c r="AT20" s="19">
        <v>0</v>
      </c>
      <c r="AU20" s="19">
        <v>0</v>
      </c>
      <c r="AV20" s="19">
        <v>0</v>
      </c>
      <c r="AW20" s="19">
        <v>0</v>
      </c>
      <c r="AX20" s="19">
        <v>0</v>
      </c>
      <c r="AY20" s="19">
        <v>0</v>
      </c>
      <c r="AZ20" s="19">
        <v>0</v>
      </c>
      <c r="BA20" s="19">
        <v>0</v>
      </c>
      <c r="BB20" s="19">
        <v>0</v>
      </c>
      <c r="BC20" s="19">
        <v>0</v>
      </c>
      <c r="BD20" s="19">
        <v>0</v>
      </c>
      <c r="BE20" s="19">
        <v>0</v>
      </c>
      <c r="BF20" s="19">
        <v>0</v>
      </c>
      <c r="BG20" s="1">
        <f t="shared" si="6"/>
        <v>0</v>
      </c>
      <c r="BH20" s="19">
        <v>0</v>
      </c>
      <c r="BI20" s="19">
        <v>0</v>
      </c>
      <c r="BJ20" s="19">
        <v>0</v>
      </c>
      <c r="BK20" s="20"/>
      <c r="BL20" s="9"/>
      <c r="BM20" s="87"/>
      <c r="BN20" s="22"/>
      <c r="BO20" s="86"/>
      <c r="BP20" s="129"/>
      <c r="BQ20" s="86"/>
      <c r="BR20" s="135"/>
      <c r="BS20" s="135"/>
      <c r="BT20" s="135"/>
      <c r="BU20" s="55"/>
      <c r="BV20" s="55"/>
      <c r="BW20" s="55"/>
      <c r="BX20" s="55"/>
      <c r="BY20" s="55"/>
      <c r="BZ20" s="55"/>
      <c r="CA20" s="55"/>
      <c r="CB20" s="55"/>
      <c r="CC20" s="55"/>
      <c r="CD20" s="55"/>
      <c r="CE20" s="55"/>
      <c r="CF20" s="55"/>
      <c r="CG20" s="55"/>
      <c r="CH20" s="55"/>
      <c r="CI20" s="55"/>
      <c r="CJ20" s="55"/>
      <c r="CK20" s="55"/>
      <c r="CL20" s="55"/>
      <c r="CM20" s="55"/>
      <c r="CN20" s="55"/>
      <c r="CO20" s="55"/>
      <c r="CP20" s="55"/>
      <c r="CQ20" s="55"/>
    </row>
    <row r="21" spans="1:95" s="2" customFormat="1" ht="75">
      <c r="A21" s="9" t="s">
        <v>136</v>
      </c>
      <c r="B21" s="14" t="s">
        <v>137</v>
      </c>
      <c r="C21" s="15">
        <f t="shared" si="15"/>
        <v>0</v>
      </c>
      <c r="D21" s="16"/>
      <c r="E21" s="18">
        <v>0</v>
      </c>
      <c r="F21" s="5">
        <v>0</v>
      </c>
      <c r="G21" s="18">
        <v>0</v>
      </c>
      <c r="H21" s="5"/>
      <c r="I21" s="5"/>
      <c r="J21" s="5"/>
      <c r="K21" s="18"/>
      <c r="L21" s="18"/>
      <c r="M21" s="5">
        <v>0</v>
      </c>
      <c r="N21" s="5"/>
      <c r="O21" s="5"/>
      <c r="P21" s="18"/>
      <c r="Q21" s="5"/>
      <c r="R21" s="18"/>
      <c r="S21" s="5"/>
      <c r="T21" s="5"/>
      <c r="U21" s="18">
        <v>0</v>
      </c>
      <c r="V21" s="5"/>
      <c r="W21" s="5"/>
      <c r="X21" s="5"/>
      <c r="Y21" s="5"/>
      <c r="Z21" s="5"/>
      <c r="AA21" s="5"/>
      <c r="AB21" s="5"/>
      <c r="AC21" s="5"/>
      <c r="AD21" s="5">
        <v>0</v>
      </c>
      <c r="AE21" s="5"/>
      <c r="AF21" s="5"/>
      <c r="AG21" s="5"/>
      <c r="AH21" s="5"/>
      <c r="AI21" s="5"/>
      <c r="AJ21" s="5"/>
      <c r="AK21" s="5"/>
      <c r="AL21" s="5"/>
      <c r="AM21" s="5"/>
      <c r="AN21" s="5"/>
      <c r="AO21" s="5"/>
      <c r="AP21" s="5"/>
      <c r="AQ21" s="5"/>
      <c r="AR21" s="5"/>
      <c r="AS21" s="5">
        <v>0</v>
      </c>
      <c r="AT21" s="5"/>
      <c r="AU21" s="5"/>
      <c r="AV21" s="5"/>
      <c r="AW21" s="5"/>
      <c r="AX21" s="5"/>
      <c r="AY21" s="5"/>
      <c r="AZ21" s="5"/>
      <c r="BA21" s="5"/>
      <c r="BB21" s="5"/>
      <c r="BC21" s="5"/>
      <c r="BD21" s="5"/>
      <c r="BE21" s="5"/>
      <c r="BF21" s="5"/>
      <c r="BG21" s="1">
        <f t="shared" si="6"/>
        <v>0</v>
      </c>
      <c r="BH21" s="5"/>
      <c r="BI21" s="5"/>
      <c r="BJ21" s="5"/>
      <c r="BK21" s="20"/>
      <c r="BL21" s="9"/>
      <c r="BM21" s="87"/>
      <c r="BN21" s="9"/>
      <c r="BO21" s="86"/>
      <c r="BP21" s="129"/>
      <c r="BQ21" s="86"/>
      <c r="BR21" s="135"/>
      <c r="BS21" s="135"/>
      <c r="BT21" s="135"/>
      <c r="BU21" s="55"/>
      <c r="BV21" s="55"/>
      <c r="BW21" s="55"/>
      <c r="BX21" s="55"/>
      <c r="BY21" s="55"/>
      <c r="BZ21" s="55"/>
      <c r="CA21" s="55"/>
      <c r="CB21" s="55"/>
      <c r="CC21" s="55"/>
      <c r="CD21" s="55"/>
      <c r="CE21" s="55"/>
      <c r="CF21" s="55"/>
      <c r="CG21" s="55"/>
      <c r="CH21" s="55"/>
      <c r="CI21" s="55"/>
      <c r="CJ21" s="55"/>
      <c r="CK21" s="55"/>
      <c r="CL21" s="55"/>
      <c r="CM21" s="55"/>
      <c r="CN21" s="55"/>
      <c r="CO21" s="55"/>
      <c r="CP21" s="55"/>
      <c r="CQ21" s="55"/>
    </row>
    <row r="22" spans="1:95" s="2" customFormat="1" ht="56.25">
      <c r="A22" s="9" t="s">
        <v>138</v>
      </c>
      <c r="B22" s="14" t="s">
        <v>139</v>
      </c>
      <c r="C22" s="15">
        <f t="shared" si="15"/>
        <v>0</v>
      </c>
      <c r="D22" s="16"/>
      <c r="E22" s="18">
        <v>0</v>
      </c>
      <c r="F22" s="5">
        <v>0</v>
      </c>
      <c r="G22" s="18">
        <v>0</v>
      </c>
      <c r="H22" s="5"/>
      <c r="I22" s="5"/>
      <c r="J22" s="5"/>
      <c r="K22" s="18"/>
      <c r="L22" s="18"/>
      <c r="M22" s="5">
        <v>0</v>
      </c>
      <c r="N22" s="5"/>
      <c r="O22" s="5"/>
      <c r="P22" s="18"/>
      <c r="Q22" s="5"/>
      <c r="R22" s="18"/>
      <c r="S22" s="5"/>
      <c r="T22" s="5"/>
      <c r="U22" s="18">
        <v>0</v>
      </c>
      <c r="V22" s="5"/>
      <c r="W22" s="5"/>
      <c r="X22" s="5"/>
      <c r="Y22" s="5"/>
      <c r="Z22" s="5"/>
      <c r="AA22" s="5"/>
      <c r="AB22" s="5"/>
      <c r="AC22" s="5"/>
      <c r="AD22" s="5">
        <v>0</v>
      </c>
      <c r="AE22" s="5"/>
      <c r="AF22" s="5"/>
      <c r="AG22" s="5"/>
      <c r="AH22" s="5"/>
      <c r="AI22" s="5"/>
      <c r="AJ22" s="5"/>
      <c r="AK22" s="5"/>
      <c r="AL22" s="5"/>
      <c r="AM22" s="5"/>
      <c r="AN22" s="5"/>
      <c r="AO22" s="5"/>
      <c r="AP22" s="5"/>
      <c r="AQ22" s="5"/>
      <c r="AR22" s="5"/>
      <c r="AS22" s="5">
        <v>0</v>
      </c>
      <c r="AT22" s="5"/>
      <c r="AU22" s="5"/>
      <c r="AV22" s="5"/>
      <c r="AW22" s="5"/>
      <c r="AX22" s="5"/>
      <c r="AY22" s="5"/>
      <c r="AZ22" s="5"/>
      <c r="BA22" s="5"/>
      <c r="BB22" s="5"/>
      <c r="BC22" s="5"/>
      <c r="BD22" s="5"/>
      <c r="BE22" s="5"/>
      <c r="BF22" s="5"/>
      <c r="BG22" s="1">
        <f t="shared" si="6"/>
        <v>0</v>
      </c>
      <c r="BH22" s="5"/>
      <c r="BI22" s="5"/>
      <c r="BJ22" s="5"/>
      <c r="BK22" s="21"/>
      <c r="BL22" s="73"/>
      <c r="BM22" s="87"/>
      <c r="BN22" s="9"/>
      <c r="BO22" s="86"/>
      <c r="BP22" s="129"/>
      <c r="BQ22" s="86"/>
      <c r="BR22" s="135"/>
      <c r="BS22" s="135"/>
      <c r="BT22" s="135"/>
      <c r="BU22" s="55"/>
      <c r="BV22" s="55"/>
      <c r="BW22" s="55"/>
      <c r="BX22" s="55"/>
      <c r="BY22" s="55"/>
      <c r="BZ22" s="55"/>
      <c r="CA22" s="55"/>
      <c r="CB22" s="55"/>
      <c r="CC22" s="55"/>
      <c r="CD22" s="55"/>
      <c r="CE22" s="55"/>
      <c r="CF22" s="55"/>
      <c r="CG22" s="55"/>
      <c r="CH22" s="55"/>
      <c r="CI22" s="55"/>
      <c r="CJ22" s="55"/>
      <c r="CK22" s="55"/>
      <c r="CL22" s="55"/>
      <c r="CM22" s="55"/>
      <c r="CN22" s="55"/>
      <c r="CO22" s="55"/>
      <c r="CP22" s="55"/>
      <c r="CQ22" s="55"/>
    </row>
    <row r="23" spans="1:95" s="2" customFormat="1">
      <c r="A23" s="13">
        <v>2</v>
      </c>
      <c r="B23" s="84" t="s">
        <v>140</v>
      </c>
      <c r="C23" s="15">
        <f t="shared" si="15"/>
        <v>1835.7489399999997</v>
      </c>
      <c r="D23" s="32">
        <f t="shared" ref="D23:AI23" si="23">D24+D138+D185</f>
        <v>109.20000000000002</v>
      </c>
      <c r="E23" s="32">
        <f t="shared" si="23"/>
        <v>1726.5489399999997</v>
      </c>
      <c r="F23" s="32" t="e">
        <f t="shared" si="23"/>
        <v>#REF!</v>
      </c>
      <c r="G23" s="32" t="e">
        <f t="shared" si="23"/>
        <v>#REF!</v>
      </c>
      <c r="H23" s="32" t="e">
        <f t="shared" si="23"/>
        <v>#REF!</v>
      </c>
      <c r="I23" s="32" t="e">
        <f t="shared" si="23"/>
        <v>#REF!</v>
      </c>
      <c r="J23" s="32" t="e">
        <f t="shared" si="23"/>
        <v>#REF!</v>
      </c>
      <c r="K23" s="32" t="e">
        <f t="shared" si="23"/>
        <v>#REF!</v>
      </c>
      <c r="L23" s="32" t="e">
        <f t="shared" si="23"/>
        <v>#REF!</v>
      </c>
      <c r="M23" s="32" t="e">
        <f t="shared" si="23"/>
        <v>#REF!</v>
      </c>
      <c r="N23" s="32" t="e">
        <f t="shared" si="23"/>
        <v>#REF!</v>
      </c>
      <c r="O23" s="32" t="e">
        <f t="shared" si="23"/>
        <v>#REF!</v>
      </c>
      <c r="P23" s="32" t="e">
        <f t="shared" si="23"/>
        <v>#REF!</v>
      </c>
      <c r="Q23" s="32" t="e">
        <f t="shared" si="23"/>
        <v>#REF!</v>
      </c>
      <c r="R23" s="32" t="e">
        <f t="shared" si="23"/>
        <v>#REF!</v>
      </c>
      <c r="S23" s="32" t="e">
        <f t="shared" si="23"/>
        <v>#REF!</v>
      </c>
      <c r="T23" s="32" t="e">
        <f t="shared" si="23"/>
        <v>#REF!</v>
      </c>
      <c r="U23" s="32" t="e">
        <f t="shared" si="23"/>
        <v>#REF!</v>
      </c>
      <c r="V23" s="32" t="e">
        <f t="shared" si="23"/>
        <v>#REF!</v>
      </c>
      <c r="W23" s="32" t="e">
        <f t="shared" si="23"/>
        <v>#REF!</v>
      </c>
      <c r="X23" s="32" t="e">
        <f t="shared" si="23"/>
        <v>#REF!</v>
      </c>
      <c r="Y23" s="32" t="e">
        <f t="shared" si="23"/>
        <v>#REF!</v>
      </c>
      <c r="Z23" s="32" t="e">
        <f t="shared" si="23"/>
        <v>#REF!</v>
      </c>
      <c r="AA23" s="32" t="e">
        <f t="shared" si="23"/>
        <v>#REF!</v>
      </c>
      <c r="AB23" s="32" t="e">
        <f t="shared" si="23"/>
        <v>#REF!</v>
      </c>
      <c r="AC23" s="32" t="e">
        <f t="shared" si="23"/>
        <v>#REF!</v>
      </c>
      <c r="AD23" s="32" t="e">
        <f t="shared" si="23"/>
        <v>#REF!</v>
      </c>
      <c r="AE23" s="32" t="e">
        <f t="shared" si="23"/>
        <v>#REF!</v>
      </c>
      <c r="AF23" s="32" t="e">
        <f t="shared" si="23"/>
        <v>#REF!</v>
      </c>
      <c r="AG23" s="32" t="e">
        <f t="shared" si="23"/>
        <v>#REF!</v>
      </c>
      <c r="AH23" s="32" t="e">
        <f t="shared" si="23"/>
        <v>#REF!</v>
      </c>
      <c r="AI23" s="32" t="e">
        <f t="shared" si="23"/>
        <v>#REF!</v>
      </c>
      <c r="AJ23" s="32" t="e">
        <f t="shared" ref="AJ23:BF23" si="24">AJ24+AJ138+AJ185</f>
        <v>#REF!</v>
      </c>
      <c r="AK23" s="32" t="e">
        <f t="shared" si="24"/>
        <v>#REF!</v>
      </c>
      <c r="AL23" s="32" t="e">
        <f t="shared" si="24"/>
        <v>#REF!</v>
      </c>
      <c r="AM23" s="32" t="e">
        <f t="shared" si="24"/>
        <v>#REF!</v>
      </c>
      <c r="AN23" s="32" t="e">
        <f t="shared" si="24"/>
        <v>#REF!</v>
      </c>
      <c r="AO23" s="32" t="e">
        <f t="shared" si="24"/>
        <v>#REF!</v>
      </c>
      <c r="AP23" s="32" t="e">
        <f t="shared" si="24"/>
        <v>#REF!</v>
      </c>
      <c r="AQ23" s="32" t="e">
        <f t="shared" si="24"/>
        <v>#REF!</v>
      </c>
      <c r="AR23" s="32" t="e">
        <f t="shared" si="24"/>
        <v>#REF!</v>
      </c>
      <c r="AS23" s="32" t="e">
        <f t="shared" si="24"/>
        <v>#REF!</v>
      </c>
      <c r="AT23" s="32" t="e">
        <f t="shared" si="24"/>
        <v>#REF!</v>
      </c>
      <c r="AU23" s="32" t="e">
        <f t="shared" si="24"/>
        <v>#REF!</v>
      </c>
      <c r="AV23" s="32" t="e">
        <f t="shared" si="24"/>
        <v>#REF!</v>
      </c>
      <c r="AW23" s="32" t="e">
        <f t="shared" si="24"/>
        <v>#REF!</v>
      </c>
      <c r="AX23" s="32" t="e">
        <f t="shared" si="24"/>
        <v>#REF!</v>
      </c>
      <c r="AY23" s="32" t="e">
        <f t="shared" si="24"/>
        <v>#REF!</v>
      </c>
      <c r="AZ23" s="32" t="e">
        <f t="shared" si="24"/>
        <v>#REF!</v>
      </c>
      <c r="BA23" s="32" t="e">
        <f t="shared" si="24"/>
        <v>#REF!</v>
      </c>
      <c r="BB23" s="32" t="e">
        <f t="shared" si="24"/>
        <v>#REF!</v>
      </c>
      <c r="BC23" s="32" t="e">
        <f t="shared" si="24"/>
        <v>#REF!</v>
      </c>
      <c r="BD23" s="32" t="e">
        <f t="shared" si="24"/>
        <v>#REF!</v>
      </c>
      <c r="BE23" s="32" t="e">
        <f t="shared" si="24"/>
        <v>#REF!</v>
      </c>
      <c r="BF23" s="32" t="e">
        <f t="shared" si="24"/>
        <v>#REF!</v>
      </c>
      <c r="BG23" s="1" t="e">
        <f t="shared" si="6"/>
        <v>#REF!</v>
      </c>
      <c r="BH23" s="32" t="e">
        <f>BH24+BH138+BH185</f>
        <v>#REF!</v>
      </c>
      <c r="BI23" s="32" t="e">
        <f>BI24+BI138+BI185</f>
        <v>#REF!</v>
      </c>
      <c r="BJ23" s="32" t="e">
        <f>BJ24+BJ138+BJ185</f>
        <v>#REF!</v>
      </c>
      <c r="BK23" s="9"/>
      <c r="BL23" s="9"/>
      <c r="BM23" s="87"/>
      <c r="BN23" s="13"/>
      <c r="BO23" s="129"/>
      <c r="BP23" s="129"/>
      <c r="BQ23" s="129"/>
      <c r="BR23" s="135"/>
      <c r="BS23" s="135"/>
      <c r="BT23" s="135"/>
      <c r="BU23" s="55"/>
      <c r="BV23" s="55"/>
      <c r="BW23" s="55"/>
      <c r="BX23" s="55"/>
      <c r="BY23" s="55"/>
      <c r="BZ23" s="55"/>
      <c r="CA23" s="55"/>
      <c r="CB23" s="55"/>
      <c r="CC23" s="55"/>
      <c r="CD23" s="55"/>
      <c r="CE23" s="55"/>
      <c r="CF23" s="55"/>
      <c r="CG23" s="55"/>
      <c r="CH23" s="55"/>
      <c r="CI23" s="55"/>
      <c r="CJ23" s="55"/>
      <c r="CK23" s="55"/>
      <c r="CL23" s="55"/>
      <c r="CM23" s="55"/>
      <c r="CN23" s="55"/>
      <c r="CO23" s="55"/>
      <c r="CP23" s="55"/>
      <c r="CQ23" s="55"/>
    </row>
    <row r="24" spans="1:95" s="3" customFormat="1" ht="56.25">
      <c r="A24" s="179" t="s">
        <v>141</v>
      </c>
      <c r="B24" s="84" t="s">
        <v>142</v>
      </c>
      <c r="C24" s="18">
        <f t="shared" si="15"/>
        <v>362.95894000000004</v>
      </c>
      <c r="D24" s="180">
        <f t="shared" ref="D24:BF24" si="25">D25+D36</f>
        <v>16.410000000000004</v>
      </c>
      <c r="E24" s="180">
        <f t="shared" si="25"/>
        <v>346.54894000000002</v>
      </c>
      <c r="F24" s="180">
        <f t="shared" si="25"/>
        <v>348.15748000000002</v>
      </c>
      <c r="G24" s="180">
        <f t="shared" si="25"/>
        <v>6.39</v>
      </c>
      <c r="H24" s="180">
        <f t="shared" si="25"/>
        <v>6.39</v>
      </c>
      <c r="I24" s="180">
        <f t="shared" si="25"/>
        <v>0</v>
      </c>
      <c r="J24" s="180">
        <f t="shared" si="25"/>
        <v>0</v>
      </c>
      <c r="K24" s="180">
        <f t="shared" si="25"/>
        <v>212.45747999999998</v>
      </c>
      <c r="L24" s="180">
        <f t="shared" si="25"/>
        <v>103.05</v>
      </c>
      <c r="M24" s="180">
        <f t="shared" si="25"/>
        <v>26.22</v>
      </c>
      <c r="N24" s="180">
        <f t="shared" si="25"/>
        <v>1.4</v>
      </c>
      <c r="O24" s="180">
        <f t="shared" si="25"/>
        <v>0</v>
      </c>
      <c r="P24" s="180">
        <f t="shared" si="25"/>
        <v>24.82</v>
      </c>
      <c r="Q24" s="180">
        <f t="shared" si="25"/>
        <v>0</v>
      </c>
      <c r="R24" s="180">
        <f t="shared" si="25"/>
        <v>0.04</v>
      </c>
      <c r="S24" s="180">
        <f t="shared" si="25"/>
        <v>0</v>
      </c>
      <c r="T24" s="180">
        <f t="shared" si="25"/>
        <v>0</v>
      </c>
      <c r="U24" s="180">
        <f t="shared" si="25"/>
        <v>21.461459999999999</v>
      </c>
      <c r="V24" s="180">
        <f t="shared" si="25"/>
        <v>0</v>
      </c>
      <c r="W24" s="180">
        <f t="shared" si="25"/>
        <v>0</v>
      </c>
      <c r="X24" s="180">
        <f t="shared" si="25"/>
        <v>0</v>
      </c>
      <c r="Y24" s="180">
        <f t="shared" si="25"/>
        <v>0</v>
      </c>
      <c r="Z24" s="180">
        <f t="shared" si="25"/>
        <v>0</v>
      </c>
      <c r="AA24" s="180">
        <f t="shared" si="25"/>
        <v>0</v>
      </c>
      <c r="AB24" s="180">
        <f t="shared" si="25"/>
        <v>0</v>
      </c>
      <c r="AC24" s="180">
        <f t="shared" si="25"/>
        <v>0</v>
      </c>
      <c r="AD24" s="180">
        <f t="shared" si="25"/>
        <v>3.3614599999999997</v>
      </c>
      <c r="AE24" s="180">
        <f t="shared" si="25"/>
        <v>2.9099999999999997</v>
      </c>
      <c r="AF24" s="180">
        <f t="shared" si="25"/>
        <v>0.14000000000000001</v>
      </c>
      <c r="AG24" s="180">
        <f t="shared" si="25"/>
        <v>0</v>
      </c>
      <c r="AH24" s="180">
        <f t="shared" si="25"/>
        <v>0</v>
      </c>
      <c r="AI24" s="180">
        <f t="shared" si="25"/>
        <v>0</v>
      </c>
      <c r="AJ24" s="180">
        <f t="shared" si="25"/>
        <v>0</v>
      </c>
      <c r="AK24" s="180">
        <f t="shared" si="25"/>
        <v>0.28145999999999999</v>
      </c>
      <c r="AL24" s="180">
        <f t="shared" si="25"/>
        <v>0</v>
      </c>
      <c r="AM24" s="180">
        <f t="shared" si="25"/>
        <v>0</v>
      </c>
      <c r="AN24" s="180">
        <f t="shared" si="25"/>
        <v>0</v>
      </c>
      <c r="AO24" s="180">
        <f t="shared" si="25"/>
        <v>0</v>
      </c>
      <c r="AP24" s="180">
        <f t="shared" si="25"/>
        <v>0</v>
      </c>
      <c r="AQ24" s="180">
        <f t="shared" si="25"/>
        <v>0</v>
      </c>
      <c r="AR24" s="180">
        <f t="shared" si="25"/>
        <v>0</v>
      </c>
      <c r="AS24" s="180">
        <f t="shared" si="25"/>
        <v>0</v>
      </c>
      <c r="AT24" s="180">
        <f t="shared" si="25"/>
        <v>0.03</v>
      </c>
      <c r="AU24" s="180">
        <f t="shared" si="25"/>
        <v>0</v>
      </c>
      <c r="AV24" s="180">
        <f t="shared" si="25"/>
        <v>0</v>
      </c>
      <c r="AW24" s="180">
        <f t="shared" si="25"/>
        <v>0</v>
      </c>
      <c r="AX24" s="180">
        <f t="shared" si="25"/>
        <v>1.6300000000000001</v>
      </c>
      <c r="AY24" s="180">
        <f t="shared" si="25"/>
        <v>0</v>
      </c>
      <c r="AZ24" s="180">
        <f t="shared" si="25"/>
        <v>1.2</v>
      </c>
      <c r="BA24" s="180">
        <f t="shared" si="25"/>
        <v>0.1</v>
      </c>
      <c r="BB24" s="180">
        <f t="shared" si="25"/>
        <v>0</v>
      </c>
      <c r="BC24" s="180">
        <f t="shared" si="25"/>
        <v>0</v>
      </c>
      <c r="BD24" s="180">
        <f t="shared" si="25"/>
        <v>15.17</v>
      </c>
      <c r="BE24" s="180">
        <f t="shared" si="25"/>
        <v>0</v>
      </c>
      <c r="BF24" s="180">
        <f t="shared" si="25"/>
        <v>0</v>
      </c>
      <c r="BG24" s="58">
        <f t="shared" si="6"/>
        <v>6.6899999999999995</v>
      </c>
      <c r="BH24" s="180">
        <f>BH25+BH36</f>
        <v>0</v>
      </c>
      <c r="BI24" s="180">
        <f>BI25+BI36</f>
        <v>6.6899999999999995</v>
      </c>
      <c r="BJ24" s="180">
        <f>BJ25+BJ36</f>
        <v>0</v>
      </c>
      <c r="BK24" s="9"/>
      <c r="BL24" s="9"/>
      <c r="BM24" s="93"/>
      <c r="BN24" s="179"/>
      <c r="BO24" s="181"/>
      <c r="BP24" s="181"/>
      <c r="BQ24" s="181"/>
      <c r="BR24" s="207"/>
      <c r="BS24" s="207"/>
      <c r="BT24" s="207"/>
      <c r="BU24" s="69"/>
      <c r="BV24" s="69"/>
      <c r="BW24" s="69"/>
      <c r="BX24" s="69"/>
      <c r="BY24" s="69"/>
      <c r="BZ24" s="69"/>
      <c r="CA24" s="69"/>
      <c r="CB24" s="69"/>
      <c r="CC24" s="69"/>
      <c r="CD24" s="69"/>
      <c r="CE24" s="69"/>
      <c r="CF24" s="69"/>
      <c r="CG24" s="69"/>
      <c r="CH24" s="69"/>
      <c r="CI24" s="69"/>
      <c r="CJ24" s="69"/>
      <c r="CK24" s="69"/>
      <c r="CL24" s="69"/>
      <c r="CM24" s="69"/>
      <c r="CN24" s="69"/>
      <c r="CO24" s="69"/>
      <c r="CP24" s="69"/>
      <c r="CQ24" s="69"/>
    </row>
    <row r="25" spans="1:95" s="2" customFormat="1">
      <c r="A25" s="16" t="s">
        <v>143</v>
      </c>
      <c r="B25" s="23" t="s">
        <v>10</v>
      </c>
      <c r="C25" s="15">
        <f t="shared" si="15"/>
        <v>89.17</v>
      </c>
      <c r="D25" s="32">
        <f>D27</f>
        <v>0</v>
      </c>
      <c r="E25" s="32">
        <f>E27</f>
        <v>89.17</v>
      </c>
      <c r="F25" s="32">
        <f>F27</f>
        <v>118.17</v>
      </c>
      <c r="G25" s="58">
        <f t="shared" ref="G25:G37" si="26">H25+I25+J25</f>
        <v>0</v>
      </c>
      <c r="H25" s="32">
        <f t="shared" ref="H25:T25" si="27">H27</f>
        <v>0</v>
      </c>
      <c r="I25" s="32">
        <f t="shared" si="27"/>
        <v>0</v>
      </c>
      <c r="J25" s="32">
        <f t="shared" si="27"/>
        <v>0</v>
      </c>
      <c r="K25" s="32">
        <f t="shared" si="27"/>
        <v>60.87</v>
      </c>
      <c r="L25" s="32">
        <f t="shared" si="27"/>
        <v>57.3</v>
      </c>
      <c r="M25" s="32">
        <f t="shared" si="27"/>
        <v>0</v>
      </c>
      <c r="N25" s="32">
        <f t="shared" si="27"/>
        <v>0</v>
      </c>
      <c r="O25" s="32">
        <f t="shared" si="27"/>
        <v>0</v>
      </c>
      <c r="P25" s="32">
        <f t="shared" si="27"/>
        <v>0</v>
      </c>
      <c r="Q25" s="32">
        <f t="shared" si="27"/>
        <v>0</v>
      </c>
      <c r="R25" s="32">
        <f t="shared" si="27"/>
        <v>0</v>
      </c>
      <c r="S25" s="32">
        <f t="shared" si="27"/>
        <v>0</v>
      </c>
      <c r="T25" s="32">
        <f t="shared" si="27"/>
        <v>0</v>
      </c>
      <c r="U25" s="58">
        <f t="shared" ref="U25:U37" si="28">V25+W25+X25+Y25+Z25+AA25+AB25+AC25+AD25+AU25+AV25+AW25+AX25+AY25+AZ25+BA25+BB25+BC25+BD25+BE25+BF25</f>
        <v>0</v>
      </c>
      <c r="V25" s="32">
        <f t="shared" ref="V25:BF25" si="29">V27</f>
        <v>0</v>
      </c>
      <c r="W25" s="32">
        <f t="shared" si="29"/>
        <v>0</v>
      </c>
      <c r="X25" s="32">
        <f t="shared" si="29"/>
        <v>0</v>
      </c>
      <c r="Y25" s="32">
        <f t="shared" si="29"/>
        <v>0</v>
      </c>
      <c r="Z25" s="32">
        <f t="shared" si="29"/>
        <v>0</v>
      </c>
      <c r="AA25" s="32">
        <f t="shared" si="29"/>
        <v>0</v>
      </c>
      <c r="AB25" s="32">
        <f t="shared" si="29"/>
        <v>0</v>
      </c>
      <c r="AC25" s="32">
        <f t="shared" si="29"/>
        <v>0</v>
      </c>
      <c r="AD25" s="32">
        <f t="shared" si="29"/>
        <v>0</v>
      </c>
      <c r="AE25" s="32">
        <f t="shared" si="29"/>
        <v>0</v>
      </c>
      <c r="AF25" s="32">
        <f t="shared" si="29"/>
        <v>0</v>
      </c>
      <c r="AG25" s="32">
        <f t="shared" si="29"/>
        <v>0</v>
      </c>
      <c r="AH25" s="32">
        <f t="shared" si="29"/>
        <v>0</v>
      </c>
      <c r="AI25" s="32">
        <f t="shared" si="29"/>
        <v>0</v>
      </c>
      <c r="AJ25" s="32">
        <f t="shared" si="29"/>
        <v>0</v>
      </c>
      <c r="AK25" s="32">
        <f t="shared" si="29"/>
        <v>0</v>
      </c>
      <c r="AL25" s="32">
        <f t="shared" si="29"/>
        <v>0</v>
      </c>
      <c r="AM25" s="32">
        <f t="shared" si="29"/>
        <v>0</v>
      </c>
      <c r="AN25" s="32">
        <f t="shared" si="29"/>
        <v>0</v>
      </c>
      <c r="AO25" s="32">
        <f t="shared" si="29"/>
        <v>0</v>
      </c>
      <c r="AP25" s="32">
        <f t="shared" si="29"/>
        <v>0</v>
      </c>
      <c r="AQ25" s="32">
        <f t="shared" si="29"/>
        <v>0</v>
      </c>
      <c r="AR25" s="32">
        <f t="shared" si="29"/>
        <v>0</v>
      </c>
      <c r="AS25" s="32">
        <f t="shared" si="29"/>
        <v>0</v>
      </c>
      <c r="AT25" s="32">
        <f t="shared" si="29"/>
        <v>0</v>
      </c>
      <c r="AU25" s="32">
        <f t="shared" si="29"/>
        <v>0</v>
      </c>
      <c r="AV25" s="32">
        <f t="shared" si="29"/>
        <v>0</v>
      </c>
      <c r="AW25" s="32">
        <f t="shared" si="29"/>
        <v>0</v>
      </c>
      <c r="AX25" s="32">
        <f t="shared" si="29"/>
        <v>0</v>
      </c>
      <c r="AY25" s="32">
        <f t="shared" si="29"/>
        <v>0</v>
      </c>
      <c r="AZ25" s="32">
        <f t="shared" si="29"/>
        <v>0</v>
      </c>
      <c r="BA25" s="32">
        <f t="shared" si="29"/>
        <v>0</v>
      </c>
      <c r="BB25" s="32">
        <f t="shared" si="29"/>
        <v>0</v>
      </c>
      <c r="BC25" s="32">
        <f t="shared" si="29"/>
        <v>0</v>
      </c>
      <c r="BD25" s="32">
        <f t="shared" si="29"/>
        <v>0</v>
      </c>
      <c r="BE25" s="32">
        <f t="shared" si="29"/>
        <v>0</v>
      </c>
      <c r="BF25" s="32">
        <f t="shared" si="29"/>
        <v>0</v>
      </c>
      <c r="BG25" s="1">
        <f t="shared" si="6"/>
        <v>1</v>
      </c>
      <c r="BH25" s="32">
        <f>BH27</f>
        <v>0</v>
      </c>
      <c r="BI25" s="32">
        <f>BI27</f>
        <v>1</v>
      </c>
      <c r="BJ25" s="32">
        <f>BJ27</f>
        <v>0</v>
      </c>
      <c r="BK25" s="9"/>
      <c r="BL25" s="9"/>
      <c r="BM25" s="87"/>
      <c r="BN25" s="16"/>
      <c r="BO25" s="86"/>
      <c r="BP25" s="129"/>
      <c r="BQ25" s="86"/>
      <c r="BR25" s="135"/>
      <c r="BS25" s="135"/>
      <c r="BT25" s="135"/>
      <c r="BU25" s="55"/>
      <c r="BV25" s="55"/>
      <c r="BW25" s="55"/>
      <c r="BX25" s="55"/>
      <c r="BY25" s="55"/>
      <c r="BZ25" s="55"/>
      <c r="CA25" s="55"/>
      <c r="CB25" s="55"/>
      <c r="CC25" s="55"/>
      <c r="CD25" s="55"/>
      <c r="CE25" s="55"/>
      <c r="CF25" s="55"/>
      <c r="CG25" s="55"/>
      <c r="CH25" s="55"/>
      <c r="CI25" s="55"/>
      <c r="CJ25" s="55"/>
      <c r="CK25" s="55"/>
      <c r="CL25" s="55"/>
      <c r="CM25" s="55"/>
      <c r="CN25" s="55"/>
      <c r="CO25" s="55"/>
      <c r="CP25" s="55"/>
      <c r="CQ25" s="55"/>
    </row>
    <row r="26" spans="1:95" s="2" customFormat="1">
      <c r="A26" s="16" t="s">
        <v>144</v>
      </c>
      <c r="B26" s="23" t="s">
        <v>50</v>
      </c>
      <c r="C26" s="15">
        <f t="shared" si="15"/>
        <v>0</v>
      </c>
      <c r="D26" s="16"/>
      <c r="E26" s="18">
        <v>0</v>
      </c>
      <c r="F26" s="5">
        <v>0</v>
      </c>
      <c r="G26" s="58">
        <f t="shared" si="26"/>
        <v>0</v>
      </c>
      <c r="H26" s="5"/>
      <c r="I26" s="5"/>
      <c r="J26" s="5"/>
      <c r="K26" s="18"/>
      <c r="L26" s="18"/>
      <c r="M26" s="5">
        <v>0</v>
      </c>
      <c r="N26" s="5"/>
      <c r="O26" s="5"/>
      <c r="P26" s="18"/>
      <c r="Q26" s="5"/>
      <c r="R26" s="18"/>
      <c r="S26" s="5"/>
      <c r="T26" s="5"/>
      <c r="U26" s="58">
        <f t="shared" si="28"/>
        <v>0</v>
      </c>
      <c r="V26" s="5"/>
      <c r="W26" s="5"/>
      <c r="X26" s="5"/>
      <c r="Y26" s="5"/>
      <c r="Z26" s="5"/>
      <c r="AA26" s="5"/>
      <c r="AB26" s="5"/>
      <c r="AC26" s="5"/>
      <c r="AD26" s="5">
        <v>0</v>
      </c>
      <c r="AE26" s="5"/>
      <c r="AF26" s="5"/>
      <c r="AG26" s="5"/>
      <c r="AH26" s="5"/>
      <c r="AI26" s="5"/>
      <c r="AJ26" s="5"/>
      <c r="AK26" s="5"/>
      <c r="AL26" s="5"/>
      <c r="AM26" s="5"/>
      <c r="AN26" s="5"/>
      <c r="AO26" s="5"/>
      <c r="AP26" s="5"/>
      <c r="AQ26" s="5"/>
      <c r="AR26" s="5"/>
      <c r="AS26" s="5">
        <v>0</v>
      </c>
      <c r="AT26" s="5"/>
      <c r="AU26" s="5"/>
      <c r="AV26" s="5"/>
      <c r="AW26" s="5"/>
      <c r="AX26" s="5"/>
      <c r="AY26" s="5"/>
      <c r="AZ26" s="5"/>
      <c r="BA26" s="5"/>
      <c r="BB26" s="5"/>
      <c r="BC26" s="5"/>
      <c r="BD26" s="5"/>
      <c r="BE26" s="5"/>
      <c r="BF26" s="5"/>
      <c r="BG26" s="1">
        <f t="shared" si="6"/>
        <v>0</v>
      </c>
      <c r="BH26" s="5"/>
      <c r="BI26" s="5"/>
      <c r="BJ26" s="5"/>
      <c r="BK26" s="20"/>
      <c r="BL26" s="9"/>
      <c r="BM26" s="87"/>
      <c r="BN26" s="16"/>
      <c r="BO26" s="86"/>
      <c r="BP26" s="129"/>
      <c r="BQ26" s="86"/>
      <c r="BR26" s="135"/>
      <c r="BS26" s="135"/>
      <c r="BT26" s="135"/>
      <c r="BU26" s="55"/>
      <c r="BV26" s="55"/>
      <c r="BW26" s="55"/>
      <c r="BX26" s="55"/>
      <c r="BY26" s="55"/>
      <c r="BZ26" s="55"/>
      <c r="CA26" s="55"/>
      <c r="CB26" s="55"/>
      <c r="CC26" s="55"/>
      <c r="CD26" s="55"/>
      <c r="CE26" s="55"/>
      <c r="CF26" s="55"/>
      <c r="CG26" s="55"/>
      <c r="CH26" s="55"/>
      <c r="CI26" s="55"/>
      <c r="CJ26" s="55"/>
      <c r="CK26" s="55"/>
      <c r="CL26" s="55"/>
      <c r="CM26" s="55"/>
      <c r="CN26" s="55"/>
      <c r="CO26" s="55"/>
      <c r="CP26" s="55"/>
      <c r="CQ26" s="55"/>
    </row>
    <row r="27" spans="1:95" s="2" customFormat="1">
      <c r="A27" s="16" t="s">
        <v>145</v>
      </c>
      <c r="B27" s="23" t="s">
        <v>20</v>
      </c>
      <c r="C27" s="15">
        <f t="shared" si="15"/>
        <v>89.17</v>
      </c>
      <c r="D27" s="15">
        <f>SUM(D28:D33)</f>
        <v>0</v>
      </c>
      <c r="E27" s="15">
        <f>SUM(E28:E35)</f>
        <v>89.17</v>
      </c>
      <c r="F27" s="15">
        <f>SUM(F28:F35)</f>
        <v>118.17</v>
      </c>
      <c r="G27" s="58">
        <f t="shared" si="26"/>
        <v>0</v>
      </c>
      <c r="H27" s="15">
        <f t="shared" ref="H27:T27" si="30">SUM(H28:H35)</f>
        <v>0</v>
      </c>
      <c r="I27" s="15">
        <f t="shared" si="30"/>
        <v>0</v>
      </c>
      <c r="J27" s="15">
        <f t="shared" si="30"/>
        <v>0</v>
      </c>
      <c r="K27" s="15">
        <f t="shared" si="30"/>
        <v>60.87</v>
      </c>
      <c r="L27" s="15">
        <f t="shared" si="30"/>
        <v>57.3</v>
      </c>
      <c r="M27" s="15">
        <f t="shared" si="30"/>
        <v>0</v>
      </c>
      <c r="N27" s="15">
        <f t="shared" si="30"/>
        <v>0</v>
      </c>
      <c r="O27" s="15">
        <f t="shared" si="30"/>
        <v>0</v>
      </c>
      <c r="P27" s="15">
        <f t="shared" si="30"/>
        <v>0</v>
      </c>
      <c r="Q27" s="15">
        <f t="shared" si="30"/>
        <v>0</v>
      </c>
      <c r="R27" s="15">
        <f t="shared" si="30"/>
        <v>0</v>
      </c>
      <c r="S27" s="15">
        <f t="shared" si="30"/>
        <v>0</v>
      </c>
      <c r="T27" s="15">
        <f t="shared" si="30"/>
        <v>0</v>
      </c>
      <c r="U27" s="58">
        <f t="shared" si="28"/>
        <v>0</v>
      </c>
      <c r="V27" s="15">
        <f t="shared" ref="V27:BF27" si="31">SUM(V28:V35)</f>
        <v>0</v>
      </c>
      <c r="W27" s="15">
        <f t="shared" si="31"/>
        <v>0</v>
      </c>
      <c r="X27" s="15">
        <f t="shared" si="31"/>
        <v>0</v>
      </c>
      <c r="Y27" s="15">
        <f t="shared" si="31"/>
        <v>0</v>
      </c>
      <c r="Z27" s="15">
        <f t="shared" si="31"/>
        <v>0</v>
      </c>
      <c r="AA27" s="15">
        <f t="shared" si="31"/>
        <v>0</v>
      </c>
      <c r="AB27" s="15">
        <f t="shared" si="31"/>
        <v>0</v>
      </c>
      <c r="AC27" s="15">
        <f t="shared" si="31"/>
        <v>0</v>
      </c>
      <c r="AD27" s="15">
        <f t="shared" si="31"/>
        <v>0</v>
      </c>
      <c r="AE27" s="15">
        <f t="shared" si="31"/>
        <v>0</v>
      </c>
      <c r="AF27" s="15">
        <f t="shared" si="31"/>
        <v>0</v>
      </c>
      <c r="AG27" s="15">
        <f t="shared" si="31"/>
        <v>0</v>
      </c>
      <c r="AH27" s="15">
        <f t="shared" si="31"/>
        <v>0</v>
      </c>
      <c r="AI27" s="15">
        <f t="shared" si="31"/>
        <v>0</v>
      </c>
      <c r="AJ27" s="15">
        <f t="shared" si="31"/>
        <v>0</v>
      </c>
      <c r="AK27" s="15">
        <f t="shared" si="31"/>
        <v>0</v>
      </c>
      <c r="AL27" s="15">
        <f t="shared" si="31"/>
        <v>0</v>
      </c>
      <c r="AM27" s="15">
        <f t="shared" si="31"/>
        <v>0</v>
      </c>
      <c r="AN27" s="15">
        <f t="shared" si="31"/>
        <v>0</v>
      </c>
      <c r="AO27" s="15">
        <f t="shared" si="31"/>
        <v>0</v>
      </c>
      <c r="AP27" s="15">
        <f t="shared" si="31"/>
        <v>0</v>
      </c>
      <c r="AQ27" s="15">
        <f t="shared" si="31"/>
        <v>0</v>
      </c>
      <c r="AR27" s="15">
        <f t="shared" si="31"/>
        <v>0</v>
      </c>
      <c r="AS27" s="15">
        <f t="shared" si="31"/>
        <v>0</v>
      </c>
      <c r="AT27" s="15">
        <f t="shared" si="31"/>
        <v>0</v>
      </c>
      <c r="AU27" s="15">
        <f t="shared" si="31"/>
        <v>0</v>
      </c>
      <c r="AV27" s="15">
        <f t="shared" si="31"/>
        <v>0</v>
      </c>
      <c r="AW27" s="15">
        <f t="shared" si="31"/>
        <v>0</v>
      </c>
      <c r="AX27" s="15">
        <f t="shared" si="31"/>
        <v>0</v>
      </c>
      <c r="AY27" s="15">
        <f t="shared" si="31"/>
        <v>0</v>
      </c>
      <c r="AZ27" s="15">
        <f t="shared" si="31"/>
        <v>0</v>
      </c>
      <c r="BA27" s="15">
        <f t="shared" si="31"/>
        <v>0</v>
      </c>
      <c r="BB27" s="15">
        <f t="shared" si="31"/>
        <v>0</v>
      </c>
      <c r="BC27" s="15">
        <f t="shared" si="31"/>
        <v>0</v>
      </c>
      <c r="BD27" s="15">
        <f t="shared" si="31"/>
        <v>0</v>
      </c>
      <c r="BE27" s="15">
        <f t="shared" si="31"/>
        <v>0</v>
      </c>
      <c r="BF27" s="15">
        <f t="shared" si="31"/>
        <v>0</v>
      </c>
      <c r="BG27" s="1">
        <f t="shared" si="6"/>
        <v>1</v>
      </c>
      <c r="BH27" s="15">
        <f>SUM(BH28:BH35)</f>
        <v>0</v>
      </c>
      <c r="BI27" s="15">
        <f>SUM(BI28:BI35)</f>
        <v>1</v>
      </c>
      <c r="BJ27" s="15">
        <f>SUM(BJ28:BJ35)</f>
        <v>0</v>
      </c>
      <c r="BK27" s="9"/>
      <c r="BL27" s="9"/>
      <c r="BM27" s="87"/>
      <c r="BN27" s="16"/>
      <c r="BO27" s="86"/>
      <c r="BP27" s="129"/>
      <c r="BQ27" s="86"/>
      <c r="BR27" s="135"/>
      <c r="BS27" s="135"/>
      <c r="BT27" s="135"/>
      <c r="BU27" s="55"/>
      <c r="BV27" s="55"/>
      <c r="BW27" s="55"/>
      <c r="BX27" s="55"/>
      <c r="BY27" s="55"/>
      <c r="BZ27" s="55"/>
      <c r="CA27" s="55"/>
      <c r="CB27" s="55"/>
      <c r="CC27" s="55"/>
      <c r="CD27" s="55"/>
      <c r="CE27" s="55"/>
      <c r="CF27" s="55"/>
      <c r="CG27" s="55"/>
      <c r="CH27" s="55"/>
      <c r="CI27" s="55"/>
      <c r="CJ27" s="55"/>
      <c r="CK27" s="55"/>
      <c r="CL27" s="55"/>
      <c r="CM27" s="55"/>
      <c r="CN27" s="55"/>
      <c r="CO27" s="55"/>
      <c r="CP27" s="55"/>
      <c r="CQ27" s="55"/>
    </row>
    <row r="28" spans="1:95" s="77" customFormat="1" ht="81" customHeight="1">
      <c r="A28" s="27">
        <v>1</v>
      </c>
      <c r="B28" s="65" t="s">
        <v>289</v>
      </c>
      <c r="C28" s="62">
        <f t="shared" si="15"/>
        <v>10.5</v>
      </c>
      <c r="D28" s="63"/>
      <c r="E28" s="1">
        <f t="shared" ref="E28:E35" si="32">F28+U28+BG28</f>
        <v>10.5</v>
      </c>
      <c r="F28" s="1">
        <f t="shared" ref="F28:F35" si="33">G28+K28+L28+M28+R28+S28+T28</f>
        <v>10.5</v>
      </c>
      <c r="G28" s="58">
        <f t="shared" si="26"/>
        <v>0</v>
      </c>
      <c r="H28" s="58"/>
      <c r="I28" s="58"/>
      <c r="J28" s="58"/>
      <c r="K28" s="62">
        <v>5.2</v>
      </c>
      <c r="L28" s="62">
        <v>5.3</v>
      </c>
      <c r="M28" s="58">
        <f t="shared" ref="M28:M37" si="34">+N28+O28+P28</f>
        <v>0</v>
      </c>
      <c r="N28" s="58"/>
      <c r="O28" s="58"/>
      <c r="P28" s="58"/>
      <c r="Q28" s="58"/>
      <c r="R28" s="58"/>
      <c r="S28" s="58"/>
      <c r="T28" s="58"/>
      <c r="U28" s="58">
        <f t="shared" si="28"/>
        <v>0</v>
      </c>
      <c r="V28" s="58"/>
      <c r="W28" s="58"/>
      <c r="X28" s="58"/>
      <c r="Y28" s="58"/>
      <c r="Z28" s="58"/>
      <c r="AA28" s="58"/>
      <c r="AB28" s="58"/>
      <c r="AC28" s="58"/>
      <c r="AD28" s="58">
        <f>SUM(AE28:AT28)</f>
        <v>0</v>
      </c>
      <c r="AE28" s="58"/>
      <c r="AF28" s="58"/>
      <c r="AG28" s="58"/>
      <c r="AH28" s="58"/>
      <c r="AI28" s="58"/>
      <c r="AJ28" s="58"/>
      <c r="AK28" s="58"/>
      <c r="AL28" s="58"/>
      <c r="AM28" s="58"/>
      <c r="AN28" s="58"/>
      <c r="AO28" s="58"/>
      <c r="AP28" s="58"/>
      <c r="AQ28" s="58"/>
      <c r="AR28" s="58"/>
      <c r="AS28" s="58">
        <v>0</v>
      </c>
      <c r="AT28" s="58"/>
      <c r="AU28" s="58"/>
      <c r="AV28" s="58"/>
      <c r="AW28" s="58"/>
      <c r="AX28" s="58"/>
      <c r="AY28" s="58"/>
      <c r="AZ28" s="58"/>
      <c r="BA28" s="58"/>
      <c r="BB28" s="58"/>
      <c r="BC28" s="58"/>
      <c r="BD28" s="58"/>
      <c r="BE28" s="58"/>
      <c r="BF28" s="58"/>
      <c r="BG28" s="1">
        <f t="shared" si="6"/>
        <v>0</v>
      </c>
      <c r="BH28" s="58"/>
      <c r="BI28" s="58"/>
      <c r="BJ28" s="58"/>
      <c r="BK28" s="61" t="s">
        <v>130</v>
      </c>
      <c r="BL28" s="70" t="s">
        <v>397</v>
      </c>
      <c r="BM28" s="61" t="s">
        <v>288</v>
      </c>
      <c r="BN28" s="61" t="s">
        <v>82</v>
      </c>
      <c r="BO28" s="89"/>
      <c r="BP28" s="79" t="s">
        <v>350</v>
      </c>
      <c r="BQ28" s="63" t="s">
        <v>467</v>
      </c>
      <c r="BR28" s="140"/>
      <c r="BS28" s="140"/>
      <c r="BT28" s="140"/>
    </row>
    <row r="29" spans="1:95" s="228" customFormat="1" ht="87.6" customHeight="1">
      <c r="A29" s="218">
        <v>2</v>
      </c>
      <c r="B29" s="253" t="s">
        <v>148</v>
      </c>
      <c r="C29" s="220">
        <f t="shared" si="15"/>
        <v>5</v>
      </c>
      <c r="D29" s="226"/>
      <c r="E29" s="220">
        <f t="shared" si="32"/>
        <v>5</v>
      </c>
      <c r="F29" s="220">
        <f t="shared" si="33"/>
        <v>5</v>
      </c>
      <c r="G29" s="220">
        <f t="shared" si="26"/>
        <v>0</v>
      </c>
      <c r="H29" s="220"/>
      <c r="I29" s="220"/>
      <c r="J29" s="220"/>
      <c r="K29" s="220">
        <v>5</v>
      </c>
      <c r="L29" s="220"/>
      <c r="M29" s="220">
        <f t="shared" si="34"/>
        <v>0</v>
      </c>
      <c r="N29" s="220"/>
      <c r="O29" s="220"/>
      <c r="P29" s="220"/>
      <c r="Q29" s="220"/>
      <c r="R29" s="220"/>
      <c r="S29" s="220"/>
      <c r="T29" s="220"/>
      <c r="U29" s="220">
        <f t="shared" si="28"/>
        <v>0</v>
      </c>
      <c r="V29" s="220"/>
      <c r="W29" s="220"/>
      <c r="X29" s="220"/>
      <c r="Y29" s="220"/>
      <c r="Z29" s="220"/>
      <c r="AA29" s="220"/>
      <c r="AB29" s="220"/>
      <c r="AC29" s="220"/>
      <c r="AD29" s="220">
        <f>SUM(AE29:AT29)</f>
        <v>0</v>
      </c>
      <c r="AE29" s="220"/>
      <c r="AF29" s="220"/>
      <c r="AG29" s="220"/>
      <c r="AH29" s="220"/>
      <c r="AI29" s="220"/>
      <c r="AJ29" s="220"/>
      <c r="AK29" s="220"/>
      <c r="AL29" s="220"/>
      <c r="AM29" s="220"/>
      <c r="AN29" s="220"/>
      <c r="AO29" s="220"/>
      <c r="AP29" s="220"/>
      <c r="AQ29" s="220"/>
      <c r="AR29" s="220"/>
      <c r="AS29" s="220">
        <v>0</v>
      </c>
      <c r="AT29" s="220"/>
      <c r="AU29" s="220"/>
      <c r="AV29" s="220"/>
      <c r="AW29" s="220"/>
      <c r="AX29" s="220"/>
      <c r="AY29" s="220"/>
      <c r="AZ29" s="220"/>
      <c r="BA29" s="220"/>
      <c r="BB29" s="220"/>
      <c r="BC29" s="220"/>
      <c r="BD29" s="220"/>
      <c r="BE29" s="220"/>
      <c r="BF29" s="220"/>
      <c r="BG29" s="220"/>
      <c r="BH29" s="220"/>
      <c r="BI29" s="220"/>
      <c r="BJ29" s="220"/>
      <c r="BK29" s="218" t="s">
        <v>130</v>
      </c>
      <c r="BL29" s="218" t="s">
        <v>131</v>
      </c>
      <c r="BM29" s="218" t="s">
        <v>488</v>
      </c>
      <c r="BN29" s="218" t="s">
        <v>82</v>
      </c>
      <c r="BO29" s="218"/>
      <c r="BP29" s="222" t="s">
        <v>350</v>
      </c>
      <c r="BQ29" s="226" t="s">
        <v>467</v>
      </c>
      <c r="BR29" s="254" t="s">
        <v>499</v>
      </c>
      <c r="BS29" s="254"/>
      <c r="BT29" s="254"/>
      <c r="BU29" s="255"/>
      <c r="BV29" s="255"/>
      <c r="BW29" s="255"/>
      <c r="BX29" s="255"/>
      <c r="BY29" s="255"/>
      <c r="BZ29" s="255"/>
      <c r="CA29" s="255"/>
    </row>
    <row r="30" spans="1:95" s="77" customFormat="1" ht="76.900000000000006" customHeight="1">
      <c r="A30" s="27">
        <v>3</v>
      </c>
      <c r="B30" s="65" t="s">
        <v>148</v>
      </c>
      <c r="C30" s="62">
        <f t="shared" si="15"/>
        <v>50</v>
      </c>
      <c r="D30" s="63"/>
      <c r="E30" s="1">
        <f t="shared" si="32"/>
        <v>50</v>
      </c>
      <c r="F30" s="1">
        <f t="shared" si="33"/>
        <v>50</v>
      </c>
      <c r="G30" s="58">
        <f t="shared" si="26"/>
        <v>0</v>
      </c>
      <c r="H30" s="59"/>
      <c r="I30" s="58"/>
      <c r="J30" s="58"/>
      <c r="K30" s="59">
        <v>20</v>
      </c>
      <c r="L30" s="59">
        <v>30</v>
      </c>
      <c r="M30" s="58">
        <f t="shared" si="34"/>
        <v>0</v>
      </c>
      <c r="N30" s="58"/>
      <c r="O30" s="58"/>
      <c r="P30" s="59"/>
      <c r="Q30" s="58"/>
      <c r="R30" s="58"/>
      <c r="S30" s="58"/>
      <c r="T30" s="58"/>
      <c r="U30" s="58">
        <f t="shared" si="28"/>
        <v>0</v>
      </c>
      <c r="V30" s="58"/>
      <c r="W30" s="58"/>
      <c r="X30" s="58"/>
      <c r="Y30" s="58"/>
      <c r="Z30" s="58"/>
      <c r="AA30" s="58"/>
      <c r="AB30" s="58"/>
      <c r="AC30" s="58"/>
      <c r="AD30" s="58"/>
      <c r="AE30" s="58"/>
      <c r="AF30" s="59"/>
      <c r="AG30" s="58"/>
      <c r="AH30" s="58"/>
      <c r="AI30" s="58"/>
      <c r="AJ30" s="58"/>
      <c r="AK30" s="58"/>
      <c r="AL30" s="58"/>
      <c r="AM30" s="58"/>
      <c r="AN30" s="58"/>
      <c r="AO30" s="58"/>
      <c r="AP30" s="58"/>
      <c r="AQ30" s="58"/>
      <c r="AR30" s="58"/>
      <c r="AS30" s="58">
        <v>0</v>
      </c>
      <c r="AT30" s="58"/>
      <c r="AU30" s="58"/>
      <c r="AV30" s="58"/>
      <c r="AW30" s="58"/>
      <c r="AX30" s="58"/>
      <c r="AY30" s="58"/>
      <c r="AZ30" s="58"/>
      <c r="BA30" s="58"/>
      <c r="BB30" s="58"/>
      <c r="BC30" s="58"/>
      <c r="BD30" s="59"/>
      <c r="BE30" s="58"/>
      <c r="BF30" s="58"/>
      <c r="BG30" s="1">
        <f t="shared" ref="BG30:BG37" si="35">BH30+BI30+BJ30</f>
        <v>0</v>
      </c>
      <c r="BH30" s="58"/>
      <c r="BI30" s="59"/>
      <c r="BJ30" s="58"/>
      <c r="BK30" s="61" t="s">
        <v>130</v>
      </c>
      <c r="BL30" s="78" t="s">
        <v>398</v>
      </c>
      <c r="BM30" s="61" t="s">
        <v>149</v>
      </c>
      <c r="BN30" s="61" t="s">
        <v>82</v>
      </c>
      <c r="BO30" s="89"/>
      <c r="BP30" s="79" t="s">
        <v>350</v>
      </c>
      <c r="BQ30" s="63" t="s">
        <v>467</v>
      </c>
      <c r="BR30" s="140"/>
      <c r="BS30" s="140"/>
      <c r="BT30" s="140"/>
    </row>
    <row r="31" spans="1:95" s="241" customFormat="1" ht="76.150000000000006" customHeight="1">
      <c r="A31" s="231">
        <v>4</v>
      </c>
      <c r="B31" s="253" t="s">
        <v>150</v>
      </c>
      <c r="C31" s="229">
        <f t="shared" si="15"/>
        <v>0.49</v>
      </c>
      <c r="D31" s="226"/>
      <c r="E31" s="230">
        <f t="shared" si="32"/>
        <v>0.49</v>
      </c>
      <c r="F31" s="230">
        <f t="shared" si="33"/>
        <v>0.49</v>
      </c>
      <c r="G31" s="220">
        <f t="shared" si="26"/>
        <v>0</v>
      </c>
      <c r="H31" s="220"/>
      <c r="I31" s="220"/>
      <c r="J31" s="220"/>
      <c r="K31" s="256">
        <v>0.49</v>
      </c>
      <c r="L31" s="256"/>
      <c r="M31" s="220">
        <f t="shared" si="34"/>
        <v>0</v>
      </c>
      <c r="N31" s="256"/>
      <c r="O31" s="220"/>
      <c r="P31" s="256"/>
      <c r="Q31" s="220"/>
      <c r="R31" s="220"/>
      <c r="S31" s="220"/>
      <c r="T31" s="220"/>
      <c r="U31" s="220">
        <f t="shared" si="28"/>
        <v>0</v>
      </c>
      <c r="V31" s="220"/>
      <c r="W31" s="220"/>
      <c r="X31" s="220"/>
      <c r="Y31" s="220"/>
      <c r="Z31" s="220"/>
      <c r="AA31" s="220"/>
      <c r="AB31" s="220"/>
      <c r="AC31" s="220"/>
      <c r="AD31" s="220">
        <f>SUM(AE31:AT31)</f>
        <v>0</v>
      </c>
      <c r="AE31" s="256"/>
      <c r="AF31" s="220"/>
      <c r="AG31" s="220"/>
      <c r="AH31" s="220"/>
      <c r="AI31" s="256"/>
      <c r="AJ31" s="220"/>
      <c r="AK31" s="220"/>
      <c r="AL31" s="220"/>
      <c r="AM31" s="220"/>
      <c r="AN31" s="220"/>
      <c r="AO31" s="220"/>
      <c r="AP31" s="220"/>
      <c r="AQ31" s="220"/>
      <c r="AR31" s="220"/>
      <c r="AS31" s="220">
        <v>0</v>
      </c>
      <c r="AT31" s="220"/>
      <c r="AU31" s="220"/>
      <c r="AV31" s="220"/>
      <c r="AW31" s="220"/>
      <c r="AX31" s="256"/>
      <c r="AY31" s="220"/>
      <c r="AZ31" s="220"/>
      <c r="BA31" s="220"/>
      <c r="BB31" s="220"/>
      <c r="BC31" s="220"/>
      <c r="BD31" s="256"/>
      <c r="BE31" s="220"/>
      <c r="BF31" s="220"/>
      <c r="BG31" s="230">
        <f t="shared" si="35"/>
        <v>0</v>
      </c>
      <c r="BH31" s="220"/>
      <c r="BI31" s="220"/>
      <c r="BJ31" s="220"/>
      <c r="BK31" s="218" t="s">
        <v>130</v>
      </c>
      <c r="BL31" s="222" t="s">
        <v>131</v>
      </c>
      <c r="BM31" s="218" t="s">
        <v>151</v>
      </c>
      <c r="BN31" s="218" t="s">
        <v>82</v>
      </c>
      <c r="BO31" s="239"/>
      <c r="BP31" s="222" t="s">
        <v>351</v>
      </c>
      <c r="BQ31" s="226" t="s">
        <v>467</v>
      </c>
      <c r="BR31" s="240" t="s">
        <v>499</v>
      </c>
      <c r="BS31" s="240"/>
      <c r="BT31" s="240"/>
      <c r="CM31" s="235"/>
    </row>
    <row r="32" spans="1:95" s="241" customFormat="1" ht="82.9" customHeight="1">
      <c r="A32" s="231">
        <v>5</v>
      </c>
      <c r="B32" s="253" t="s">
        <v>301</v>
      </c>
      <c r="C32" s="229">
        <f t="shared" si="15"/>
        <v>0.18</v>
      </c>
      <c r="D32" s="226"/>
      <c r="E32" s="230">
        <f t="shared" si="32"/>
        <v>0.18</v>
      </c>
      <c r="F32" s="230">
        <f t="shared" si="33"/>
        <v>0.18</v>
      </c>
      <c r="G32" s="220">
        <f t="shared" si="26"/>
        <v>0</v>
      </c>
      <c r="H32" s="220"/>
      <c r="I32" s="220"/>
      <c r="J32" s="220"/>
      <c r="K32" s="256">
        <v>0.18</v>
      </c>
      <c r="L32" s="256"/>
      <c r="M32" s="220">
        <f t="shared" si="34"/>
        <v>0</v>
      </c>
      <c r="N32" s="256"/>
      <c r="O32" s="220"/>
      <c r="P32" s="256"/>
      <c r="Q32" s="220"/>
      <c r="R32" s="220"/>
      <c r="S32" s="220"/>
      <c r="T32" s="220"/>
      <c r="U32" s="220">
        <f t="shared" si="28"/>
        <v>0</v>
      </c>
      <c r="V32" s="220"/>
      <c r="W32" s="220"/>
      <c r="X32" s="220"/>
      <c r="Y32" s="220"/>
      <c r="Z32" s="220"/>
      <c r="AA32" s="220"/>
      <c r="AB32" s="220"/>
      <c r="AC32" s="220"/>
      <c r="AD32" s="220"/>
      <c r="AE32" s="256"/>
      <c r="AF32" s="220"/>
      <c r="AG32" s="220"/>
      <c r="AH32" s="220"/>
      <c r="AI32" s="256"/>
      <c r="AJ32" s="220"/>
      <c r="AK32" s="220"/>
      <c r="AL32" s="220"/>
      <c r="AM32" s="220"/>
      <c r="AN32" s="220"/>
      <c r="AO32" s="220"/>
      <c r="AP32" s="220"/>
      <c r="AQ32" s="220"/>
      <c r="AR32" s="220"/>
      <c r="AS32" s="220"/>
      <c r="AT32" s="220"/>
      <c r="AU32" s="220"/>
      <c r="AV32" s="220"/>
      <c r="AW32" s="220"/>
      <c r="AX32" s="256"/>
      <c r="AY32" s="220"/>
      <c r="AZ32" s="220"/>
      <c r="BA32" s="220"/>
      <c r="BB32" s="220"/>
      <c r="BC32" s="220"/>
      <c r="BD32" s="256"/>
      <c r="BE32" s="220"/>
      <c r="BF32" s="220"/>
      <c r="BG32" s="230">
        <f t="shared" si="35"/>
        <v>0</v>
      </c>
      <c r="BH32" s="220"/>
      <c r="BI32" s="220"/>
      <c r="BJ32" s="220"/>
      <c r="BK32" s="218" t="s">
        <v>130</v>
      </c>
      <c r="BL32" s="242" t="s">
        <v>397</v>
      </c>
      <c r="BM32" s="218"/>
      <c r="BN32" s="218" t="s">
        <v>82</v>
      </c>
      <c r="BO32" s="239"/>
      <c r="BP32" s="222" t="s">
        <v>351</v>
      </c>
      <c r="BQ32" s="226" t="s">
        <v>467</v>
      </c>
      <c r="BR32" s="240" t="s">
        <v>499</v>
      </c>
      <c r="BS32" s="240"/>
      <c r="BT32" s="240"/>
    </row>
    <row r="33" spans="1:95" s="235" customFormat="1" ht="78" customHeight="1">
      <c r="A33" s="231">
        <v>6</v>
      </c>
      <c r="B33" s="253" t="s">
        <v>152</v>
      </c>
      <c r="C33" s="229">
        <f t="shared" si="15"/>
        <v>2</v>
      </c>
      <c r="D33" s="226"/>
      <c r="E33" s="230">
        <f t="shared" si="32"/>
        <v>2</v>
      </c>
      <c r="F33" s="230">
        <f t="shared" si="33"/>
        <v>2</v>
      </c>
      <c r="G33" s="220">
        <f t="shared" si="26"/>
        <v>0</v>
      </c>
      <c r="H33" s="256"/>
      <c r="I33" s="220"/>
      <c r="J33" s="220"/>
      <c r="K33" s="256"/>
      <c r="L33" s="256">
        <v>2</v>
      </c>
      <c r="M33" s="220">
        <f t="shared" si="34"/>
        <v>0</v>
      </c>
      <c r="N33" s="256"/>
      <c r="O33" s="220"/>
      <c r="P33" s="220"/>
      <c r="Q33" s="220"/>
      <c r="R33" s="220"/>
      <c r="S33" s="220"/>
      <c r="T33" s="220"/>
      <c r="U33" s="220">
        <f t="shared" si="28"/>
        <v>0</v>
      </c>
      <c r="V33" s="220"/>
      <c r="W33" s="220"/>
      <c r="X33" s="220"/>
      <c r="Y33" s="220"/>
      <c r="Z33" s="220"/>
      <c r="AA33" s="220"/>
      <c r="AB33" s="220"/>
      <c r="AC33" s="220"/>
      <c r="AD33" s="220">
        <f>SUM(AE33:AT33)</f>
        <v>0</v>
      </c>
      <c r="AE33" s="256"/>
      <c r="AF33" s="220"/>
      <c r="AG33" s="220"/>
      <c r="AH33" s="220"/>
      <c r="AI33" s="220"/>
      <c r="AJ33" s="220"/>
      <c r="AK33" s="256"/>
      <c r="AL33" s="220"/>
      <c r="AM33" s="220"/>
      <c r="AN33" s="220"/>
      <c r="AO33" s="220"/>
      <c r="AP33" s="220"/>
      <c r="AQ33" s="220"/>
      <c r="AR33" s="220"/>
      <c r="AS33" s="220">
        <v>0</v>
      </c>
      <c r="AT33" s="220"/>
      <c r="AU33" s="220"/>
      <c r="AV33" s="220"/>
      <c r="AW33" s="220"/>
      <c r="AX33" s="256"/>
      <c r="AY33" s="220"/>
      <c r="AZ33" s="256"/>
      <c r="BA33" s="220"/>
      <c r="BB33" s="220"/>
      <c r="BC33" s="220"/>
      <c r="BD33" s="220"/>
      <c r="BE33" s="220"/>
      <c r="BF33" s="220"/>
      <c r="BG33" s="230">
        <f t="shared" si="35"/>
        <v>0</v>
      </c>
      <c r="BH33" s="220"/>
      <c r="BI33" s="220"/>
      <c r="BJ33" s="220"/>
      <c r="BK33" s="218" t="s">
        <v>130</v>
      </c>
      <c r="BL33" s="242" t="s">
        <v>397</v>
      </c>
      <c r="BM33" s="218" t="s">
        <v>153</v>
      </c>
      <c r="BN33" s="218" t="s">
        <v>82</v>
      </c>
      <c r="BO33" s="232"/>
      <c r="BP33" s="222" t="s">
        <v>351</v>
      </c>
      <c r="BQ33" s="226" t="s">
        <v>467</v>
      </c>
      <c r="BR33" s="234" t="s">
        <v>499</v>
      </c>
      <c r="BS33" s="234"/>
      <c r="BT33" s="234"/>
    </row>
    <row r="34" spans="1:95" s="72" customFormat="1" ht="44.45" customHeight="1">
      <c r="A34" s="61">
        <v>3</v>
      </c>
      <c r="B34" s="60" t="s">
        <v>513</v>
      </c>
      <c r="C34" s="58">
        <f t="shared" si="15"/>
        <v>20</v>
      </c>
      <c r="D34" s="268"/>
      <c r="E34" s="269">
        <v>20</v>
      </c>
      <c r="F34" s="269">
        <f t="shared" si="33"/>
        <v>49</v>
      </c>
      <c r="G34" s="269">
        <f t="shared" si="26"/>
        <v>0</v>
      </c>
      <c r="H34" s="269"/>
      <c r="I34" s="269"/>
      <c r="J34" s="269"/>
      <c r="K34" s="269">
        <v>29</v>
      </c>
      <c r="L34" s="269">
        <v>20</v>
      </c>
      <c r="M34" s="269">
        <f t="shared" si="34"/>
        <v>0</v>
      </c>
      <c r="N34" s="269"/>
      <c r="O34" s="269"/>
      <c r="P34" s="269"/>
      <c r="Q34" s="269"/>
      <c r="R34" s="269"/>
      <c r="S34" s="269"/>
      <c r="T34" s="269"/>
      <c r="U34" s="269">
        <f t="shared" si="28"/>
        <v>0</v>
      </c>
      <c r="V34" s="269"/>
      <c r="W34" s="269"/>
      <c r="X34" s="269"/>
      <c r="Y34" s="269"/>
      <c r="Z34" s="269"/>
      <c r="AA34" s="269"/>
      <c r="AB34" s="269"/>
      <c r="AC34" s="269"/>
      <c r="AD34" s="269">
        <f>SUM(AE34:AT34)</f>
        <v>0</v>
      </c>
      <c r="AE34" s="269"/>
      <c r="AF34" s="269"/>
      <c r="AG34" s="269"/>
      <c r="AH34" s="269"/>
      <c r="AI34" s="269"/>
      <c r="AJ34" s="269"/>
      <c r="AK34" s="269"/>
      <c r="AL34" s="269"/>
      <c r="AM34" s="269"/>
      <c r="AN34" s="269"/>
      <c r="AO34" s="269"/>
      <c r="AP34" s="269"/>
      <c r="AQ34" s="269"/>
      <c r="AR34" s="269"/>
      <c r="AS34" s="269">
        <v>0</v>
      </c>
      <c r="AT34" s="269"/>
      <c r="AU34" s="269"/>
      <c r="AV34" s="269"/>
      <c r="AW34" s="269"/>
      <c r="AX34" s="269"/>
      <c r="AY34" s="269"/>
      <c r="AZ34" s="269"/>
      <c r="BA34" s="269"/>
      <c r="BB34" s="269"/>
      <c r="BC34" s="269"/>
      <c r="BD34" s="269"/>
      <c r="BE34" s="269"/>
      <c r="BF34" s="269"/>
      <c r="BG34" s="269">
        <v>1</v>
      </c>
      <c r="BH34" s="269"/>
      <c r="BI34" s="269">
        <v>1</v>
      </c>
      <c r="BJ34" s="269"/>
      <c r="BK34" s="270" t="s">
        <v>130</v>
      </c>
      <c r="BL34" s="270" t="s">
        <v>131</v>
      </c>
      <c r="BM34" s="270" t="s">
        <v>488</v>
      </c>
      <c r="BN34" s="270" t="s">
        <v>82</v>
      </c>
      <c r="BO34" s="270"/>
      <c r="BP34" s="271"/>
      <c r="BQ34" s="268" t="s">
        <v>503</v>
      </c>
      <c r="BR34" s="138" t="s">
        <v>504</v>
      </c>
    </row>
    <row r="35" spans="1:95" s="235" customFormat="1" ht="91.9" customHeight="1">
      <c r="A35" s="231">
        <v>7</v>
      </c>
      <c r="B35" s="253" t="s">
        <v>382</v>
      </c>
      <c r="C35" s="229">
        <f t="shared" si="15"/>
        <v>1</v>
      </c>
      <c r="D35" s="226"/>
      <c r="E35" s="230">
        <f t="shared" si="32"/>
        <v>1</v>
      </c>
      <c r="F35" s="230">
        <f t="shared" si="33"/>
        <v>1</v>
      </c>
      <c r="G35" s="220">
        <f t="shared" si="26"/>
        <v>0</v>
      </c>
      <c r="H35" s="256"/>
      <c r="I35" s="220"/>
      <c r="J35" s="220"/>
      <c r="K35" s="256">
        <v>1</v>
      </c>
      <c r="L35" s="256"/>
      <c r="M35" s="220">
        <f t="shared" si="34"/>
        <v>0</v>
      </c>
      <c r="N35" s="256"/>
      <c r="O35" s="220"/>
      <c r="P35" s="220"/>
      <c r="Q35" s="220"/>
      <c r="R35" s="220"/>
      <c r="S35" s="220"/>
      <c r="T35" s="220"/>
      <c r="U35" s="220">
        <f t="shared" si="28"/>
        <v>0</v>
      </c>
      <c r="V35" s="220"/>
      <c r="W35" s="220"/>
      <c r="X35" s="220"/>
      <c r="Y35" s="220"/>
      <c r="Z35" s="220"/>
      <c r="AA35" s="220"/>
      <c r="AB35" s="220"/>
      <c r="AC35" s="220"/>
      <c r="AD35" s="220">
        <f>SUM(AE35:AT35)</f>
        <v>0</v>
      </c>
      <c r="AE35" s="256"/>
      <c r="AF35" s="220"/>
      <c r="AG35" s="220"/>
      <c r="AH35" s="220"/>
      <c r="AI35" s="220"/>
      <c r="AJ35" s="220"/>
      <c r="AK35" s="256"/>
      <c r="AL35" s="220"/>
      <c r="AM35" s="220"/>
      <c r="AN35" s="220"/>
      <c r="AO35" s="220"/>
      <c r="AP35" s="220"/>
      <c r="AQ35" s="220"/>
      <c r="AR35" s="220"/>
      <c r="AS35" s="220">
        <v>0</v>
      </c>
      <c r="AT35" s="220"/>
      <c r="AU35" s="220"/>
      <c r="AV35" s="220"/>
      <c r="AW35" s="220"/>
      <c r="AX35" s="256"/>
      <c r="AY35" s="220"/>
      <c r="AZ35" s="256"/>
      <c r="BA35" s="220"/>
      <c r="BB35" s="220"/>
      <c r="BC35" s="220"/>
      <c r="BD35" s="220"/>
      <c r="BE35" s="220"/>
      <c r="BF35" s="220"/>
      <c r="BG35" s="230">
        <f t="shared" si="35"/>
        <v>0</v>
      </c>
      <c r="BH35" s="220"/>
      <c r="BI35" s="220"/>
      <c r="BJ35" s="220"/>
      <c r="BK35" s="218" t="s">
        <v>130</v>
      </c>
      <c r="BL35" s="222" t="s">
        <v>396</v>
      </c>
      <c r="BM35" s="218"/>
      <c r="BN35" s="218" t="s">
        <v>82</v>
      </c>
      <c r="BO35" s="232"/>
      <c r="BP35" s="222" t="s">
        <v>473</v>
      </c>
      <c r="BQ35" s="226" t="s">
        <v>466</v>
      </c>
      <c r="BR35" s="257" t="s">
        <v>499</v>
      </c>
      <c r="BS35" s="234"/>
      <c r="BT35" s="234"/>
    </row>
    <row r="36" spans="1:95" s="2" customFormat="1">
      <c r="A36" s="16" t="s">
        <v>154</v>
      </c>
      <c r="B36" s="23" t="s">
        <v>11</v>
      </c>
      <c r="C36" s="15">
        <f t="shared" si="15"/>
        <v>273.78894000000003</v>
      </c>
      <c r="D36" s="33">
        <f>D37+D38+D40+D117+D118+D119+D120+D121+D124+D125+D128+D129+D130</f>
        <v>16.410000000000004</v>
      </c>
      <c r="E36" s="33">
        <f>E37+E38+E40+E117+E118+E119+E120+E121+E124+E125+E128+E129+E130</f>
        <v>257.37894</v>
      </c>
      <c r="F36" s="33">
        <f>F37+F38+F40+F117+F118+F119+F120+F121+F124+F125+F128+F129+F130</f>
        <v>229.98748000000001</v>
      </c>
      <c r="G36" s="18">
        <f t="shared" si="26"/>
        <v>6.39</v>
      </c>
      <c r="H36" s="33">
        <f>H37+H38+H40+H117+H118+H119+H120+H121+H124+H125+H128+H129+H130</f>
        <v>6.39</v>
      </c>
      <c r="I36" s="33">
        <f>I37+I38+I40+I117+I118+I119+I120+I121+I124+I125+I128+I129+I130</f>
        <v>0</v>
      </c>
      <c r="J36" s="33">
        <f>J37+J38+J40+J117+J118+J119+J120+J121+J124+J125+J128+J129+J130</f>
        <v>0</v>
      </c>
      <c r="K36" s="33">
        <f>K37+K38+K40+K117+K118+K119+K120+K121+K124+K125+K128+K129+K130</f>
        <v>151.58747999999997</v>
      </c>
      <c r="L36" s="33">
        <f>L37+L38+L40+L117+L118+L119+L120+L121+L124+L125+L128+L129+L130</f>
        <v>45.75</v>
      </c>
      <c r="M36" s="58">
        <f t="shared" si="34"/>
        <v>26.22</v>
      </c>
      <c r="N36" s="33">
        <f t="shared" ref="N36:T36" si="36">N37+N38+N40+N117+N118+N119+N120+N121+N124+N125+N128+N129+N130</f>
        <v>1.4</v>
      </c>
      <c r="O36" s="33">
        <f t="shared" si="36"/>
        <v>0</v>
      </c>
      <c r="P36" s="33">
        <f t="shared" si="36"/>
        <v>24.82</v>
      </c>
      <c r="Q36" s="33">
        <f t="shared" si="36"/>
        <v>0</v>
      </c>
      <c r="R36" s="33">
        <f t="shared" si="36"/>
        <v>0.04</v>
      </c>
      <c r="S36" s="33">
        <f t="shared" si="36"/>
        <v>0</v>
      </c>
      <c r="T36" s="33">
        <f t="shared" si="36"/>
        <v>0</v>
      </c>
      <c r="U36" s="58">
        <f t="shared" si="28"/>
        <v>21.461459999999999</v>
      </c>
      <c r="V36" s="33">
        <f t="shared" ref="V36:BF36" si="37">V37+V38+V40+V117+V118+V119+V120+V121+V124+V125+V128+V129+V130</f>
        <v>0</v>
      </c>
      <c r="W36" s="33">
        <f t="shared" si="37"/>
        <v>0</v>
      </c>
      <c r="X36" s="33">
        <f t="shared" si="37"/>
        <v>0</v>
      </c>
      <c r="Y36" s="33">
        <f t="shared" si="37"/>
        <v>0</v>
      </c>
      <c r="Z36" s="33">
        <f t="shared" si="37"/>
        <v>0</v>
      </c>
      <c r="AA36" s="33">
        <f t="shared" si="37"/>
        <v>0</v>
      </c>
      <c r="AB36" s="33">
        <f t="shared" si="37"/>
        <v>0</v>
      </c>
      <c r="AC36" s="33">
        <f t="shared" si="37"/>
        <v>0</v>
      </c>
      <c r="AD36" s="33">
        <f t="shared" si="37"/>
        <v>3.3614599999999997</v>
      </c>
      <c r="AE36" s="33">
        <f t="shared" si="37"/>
        <v>2.9099999999999997</v>
      </c>
      <c r="AF36" s="33">
        <f t="shared" si="37"/>
        <v>0.14000000000000001</v>
      </c>
      <c r="AG36" s="33">
        <f t="shared" si="37"/>
        <v>0</v>
      </c>
      <c r="AH36" s="33">
        <f t="shared" si="37"/>
        <v>0</v>
      </c>
      <c r="AI36" s="33">
        <f t="shared" si="37"/>
        <v>0</v>
      </c>
      <c r="AJ36" s="33">
        <f t="shared" si="37"/>
        <v>0</v>
      </c>
      <c r="AK36" s="33">
        <f t="shared" si="37"/>
        <v>0.28145999999999999</v>
      </c>
      <c r="AL36" s="33">
        <f t="shared" si="37"/>
        <v>0</v>
      </c>
      <c r="AM36" s="33">
        <f t="shared" si="37"/>
        <v>0</v>
      </c>
      <c r="AN36" s="33">
        <f t="shared" si="37"/>
        <v>0</v>
      </c>
      <c r="AO36" s="33">
        <f t="shared" si="37"/>
        <v>0</v>
      </c>
      <c r="AP36" s="33">
        <f t="shared" si="37"/>
        <v>0</v>
      </c>
      <c r="AQ36" s="33">
        <f t="shared" si="37"/>
        <v>0</v>
      </c>
      <c r="AR36" s="33">
        <f t="shared" si="37"/>
        <v>0</v>
      </c>
      <c r="AS36" s="33">
        <f t="shared" si="37"/>
        <v>0</v>
      </c>
      <c r="AT36" s="33">
        <f t="shared" si="37"/>
        <v>0.03</v>
      </c>
      <c r="AU36" s="33">
        <f t="shared" si="37"/>
        <v>0</v>
      </c>
      <c r="AV36" s="33">
        <f t="shared" si="37"/>
        <v>0</v>
      </c>
      <c r="AW36" s="33">
        <f t="shared" si="37"/>
        <v>0</v>
      </c>
      <c r="AX36" s="33">
        <f t="shared" si="37"/>
        <v>1.6300000000000001</v>
      </c>
      <c r="AY36" s="33">
        <f t="shared" si="37"/>
        <v>0</v>
      </c>
      <c r="AZ36" s="33">
        <f t="shared" si="37"/>
        <v>1.2</v>
      </c>
      <c r="BA36" s="33">
        <f t="shared" si="37"/>
        <v>0.1</v>
      </c>
      <c r="BB36" s="33">
        <f t="shared" si="37"/>
        <v>0</v>
      </c>
      <c r="BC36" s="33">
        <f t="shared" si="37"/>
        <v>0</v>
      </c>
      <c r="BD36" s="33">
        <f t="shared" si="37"/>
        <v>15.17</v>
      </c>
      <c r="BE36" s="33">
        <f t="shared" si="37"/>
        <v>0</v>
      </c>
      <c r="BF36" s="33">
        <f t="shared" si="37"/>
        <v>0</v>
      </c>
      <c r="BG36" s="1">
        <f t="shared" si="35"/>
        <v>5.6899999999999995</v>
      </c>
      <c r="BH36" s="33">
        <f>BH37+BH38+BH40+BH117+BH118+BH119+BH120+BH121+BH124+BH125+BH128+BH129+BH130</f>
        <v>0</v>
      </c>
      <c r="BI36" s="33">
        <f>BI37+BI38+BI40+BI117+BI118+BI119+BI120+BI121+BI124+BI125+BI128+BI129+BI130</f>
        <v>5.6899999999999995</v>
      </c>
      <c r="BJ36" s="33">
        <f>BJ37+BJ38+BJ40+BJ117+BJ118+BJ119+BJ120+BJ121+BJ124+BJ125+BJ128+BJ129+BJ130</f>
        <v>0</v>
      </c>
      <c r="BK36" s="9"/>
      <c r="BL36" s="9"/>
      <c r="BM36" s="87"/>
      <c r="BN36" s="16"/>
      <c r="BO36" s="129"/>
      <c r="BP36" s="129"/>
      <c r="BQ36" s="129"/>
      <c r="BR36" s="135"/>
      <c r="BS36" s="135"/>
      <c r="BT36" s="135"/>
      <c r="BU36" s="55"/>
      <c r="BV36" s="55"/>
      <c r="BW36" s="55"/>
      <c r="BX36" s="55"/>
      <c r="BY36" s="55"/>
      <c r="BZ36" s="55"/>
      <c r="CA36" s="55"/>
      <c r="CB36" s="55"/>
      <c r="CC36" s="55"/>
      <c r="CD36" s="55"/>
      <c r="CE36" s="55"/>
      <c r="CF36" s="55"/>
      <c r="CG36" s="55"/>
      <c r="CH36" s="55"/>
      <c r="CI36" s="55"/>
      <c r="CJ36" s="55"/>
      <c r="CK36" s="55"/>
      <c r="CL36" s="55"/>
      <c r="CM36" s="55"/>
      <c r="CN36" s="55"/>
      <c r="CO36" s="55"/>
      <c r="CP36" s="55"/>
      <c r="CQ36" s="55"/>
    </row>
    <row r="37" spans="1:95" s="2" customFormat="1">
      <c r="A37" s="16" t="s">
        <v>233</v>
      </c>
      <c r="B37" s="23" t="s">
        <v>24</v>
      </c>
      <c r="C37" s="15"/>
      <c r="D37" s="15"/>
      <c r="E37" s="15"/>
      <c r="F37" s="15"/>
      <c r="G37" s="58">
        <f t="shared" si="26"/>
        <v>0</v>
      </c>
      <c r="H37" s="15"/>
      <c r="I37" s="15"/>
      <c r="J37" s="15"/>
      <c r="K37" s="15"/>
      <c r="L37" s="15"/>
      <c r="M37" s="58">
        <f t="shared" si="34"/>
        <v>0</v>
      </c>
      <c r="N37" s="15"/>
      <c r="O37" s="15"/>
      <c r="P37" s="15"/>
      <c r="Q37" s="15"/>
      <c r="R37" s="15"/>
      <c r="S37" s="15"/>
      <c r="T37" s="15"/>
      <c r="U37" s="58">
        <f t="shared" si="28"/>
        <v>0</v>
      </c>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
        <f t="shared" si="35"/>
        <v>0</v>
      </c>
      <c r="BH37" s="15"/>
      <c r="BI37" s="15"/>
      <c r="BJ37" s="15"/>
      <c r="BK37" s="9"/>
      <c r="BL37" s="9"/>
      <c r="BM37" s="87"/>
      <c r="BN37" s="16"/>
      <c r="BO37" s="86"/>
      <c r="BP37" s="129"/>
      <c r="BQ37" s="86"/>
      <c r="BR37" s="135"/>
      <c r="BS37" s="135"/>
      <c r="BT37" s="135"/>
      <c r="BU37" s="55"/>
      <c r="BV37" s="55"/>
      <c r="BW37" s="55"/>
      <c r="BX37" s="55"/>
      <c r="BY37" s="55"/>
      <c r="BZ37" s="55"/>
      <c r="CA37" s="55"/>
      <c r="CB37" s="55"/>
      <c r="CC37" s="55"/>
      <c r="CD37" s="55"/>
      <c r="CE37" s="55"/>
      <c r="CF37" s="55"/>
      <c r="CG37" s="55"/>
      <c r="CH37" s="55"/>
      <c r="CI37" s="55"/>
      <c r="CJ37" s="55"/>
      <c r="CK37" s="55"/>
      <c r="CL37" s="55"/>
      <c r="CM37" s="55"/>
      <c r="CN37" s="55"/>
      <c r="CO37" s="55"/>
      <c r="CP37" s="55"/>
      <c r="CQ37" s="55"/>
    </row>
    <row r="38" spans="1:95" s="54" customFormat="1">
      <c r="A38" s="183" t="s">
        <v>234</v>
      </c>
      <c r="B38" s="184" t="s">
        <v>157</v>
      </c>
      <c r="C38" s="185">
        <f t="shared" ref="C38:C73" si="38">D38+E38</f>
        <v>40</v>
      </c>
      <c r="D38" s="185"/>
      <c r="E38" s="185">
        <f t="shared" ref="E38:L38" si="39">SUM(E39:E39)</f>
        <v>40</v>
      </c>
      <c r="F38" s="185">
        <f t="shared" si="39"/>
        <v>36.020000000000003</v>
      </c>
      <c r="G38" s="185">
        <f t="shared" si="39"/>
        <v>2.29</v>
      </c>
      <c r="H38" s="185">
        <f t="shared" si="39"/>
        <v>2.29</v>
      </c>
      <c r="I38" s="185">
        <f t="shared" si="39"/>
        <v>0</v>
      </c>
      <c r="J38" s="185">
        <f t="shared" si="39"/>
        <v>0</v>
      </c>
      <c r="K38" s="185">
        <f t="shared" si="39"/>
        <v>30.81</v>
      </c>
      <c r="L38" s="185">
        <f t="shared" si="39"/>
        <v>2.42</v>
      </c>
      <c r="M38" s="185">
        <f>SUM(M39:M40)</f>
        <v>25.689999999999998</v>
      </c>
      <c r="N38" s="185">
        <f>SUM(N39:N39)</f>
        <v>0</v>
      </c>
      <c r="O38" s="185">
        <f>SUM(O39:O40)</f>
        <v>0</v>
      </c>
      <c r="P38" s="185">
        <f t="shared" ref="P38:BJ38" si="40">SUM(P39:P39)</f>
        <v>0.5</v>
      </c>
      <c r="Q38" s="185">
        <f t="shared" si="40"/>
        <v>0</v>
      </c>
      <c r="R38" s="185">
        <f t="shared" si="40"/>
        <v>0</v>
      </c>
      <c r="S38" s="185">
        <f t="shared" si="40"/>
        <v>0</v>
      </c>
      <c r="T38" s="185">
        <f t="shared" si="40"/>
        <v>0</v>
      </c>
      <c r="U38" s="185">
        <f t="shared" si="40"/>
        <v>3.98</v>
      </c>
      <c r="V38" s="185">
        <f t="shared" si="40"/>
        <v>0</v>
      </c>
      <c r="W38" s="185">
        <f t="shared" si="40"/>
        <v>0</v>
      </c>
      <c r="X38" s="185">
        <f t="shared" si="40"/>
        <v>0</v>
      </c>
      <c r="Y38" s="185">
        <f t="shared" si="40"/>
        <v>0</v>
      </c>
      <c r="Z38" s="185">
        <f t="shared" si="40"/>
        <v>0</v>
      </c>
      <c r="AA38" s="185">
        <f t="shared" si="40"/>
        <v>0</v>
      </c>
      <c r="AB38" s="185">
        <f t="shared" si="40"/>
        <v>0</v>
      </c>
      <c r="AC38" s="185">
        <f t="shared" si="40"/>
        <v>0</v>
      </c>
      <c r="AD38" s="185">
        <f t="shared" si="40"/>
        <v>0.4</v>
      </c>
      <c r="AE38" s="185">
        <f t="shared" si="40"/>
        <v>0.4</v>
      </c>
      <c r="AF38" s="185">
        <f t="shared" si="40"/>
        <v>0</v>
      </c>
      <c r="AG38" s="185">
        <f t="shared" si="40"/>
        <v>0</v>
      </c>
      <c r="AH38" s="185">
        <f t="shared" si="40"/>
        <v>0</v>
      </c>
      <c r="AI38" s="185">
        <f t="shared" si="40"/>
        <v>0</v>
      </c>
      <c r="AJ38" s="185">
        <f t="shared" si="40"/>
        <v>0</v>
      </c>
      <c r="AK38" s="185">
        <f t="shared" si="40"/>
        <v>0</v>
      </c>
      <c r="AL38" s="185">
        <f t="shared" si="40"/>
        <v>0</v>
      </c>
      <c r="AM38" s="185">
        <f t="shared" si="40"/>
        <v>0</v>
      </c>
      <c r="AN38" s="185">
        <f t="shared" si="40"/>
        <v>0</v>
      </c>
      <c r="AO38" s="185">
        <f t="shared" si="40"/>
        <v>0</v>
      </c>
      <c r="AP38" s="185">
        <f t="shared" si="40"/>
        <v>0</v>
      </c>
      <c r="AQ38" s="185">
        <f t="shared" si="40"/>
        <v>0</v>
      </c>
      <c r="AR38" s="185">
        <f t="shared" si="40"/>
        <v>0</v>
      </c>
      <c r="AS38" s="185">
        <f t="shared" si="40"/>
        <v>0</v>
      </c>
      <c r="AT38" s="185">
        <f t="shared" si="40"/>
        <v>0</v>
      </c>
      <c r="AU38" s="185">
        <f t="shared" si="40"/>
        <v>0</v>
      </c>
      <c r="AV38" s="185">
        <f t="shared" si="40"/>
        <v>0</v>
      </c>
      <c r="AW38" s="185">
        <f t="shared" si="40"/>
        <v>0</v>
      </c>
      <c r="AX38" s="185">
        <f t="shared" si="40"/>
        <v>0</v>
      </c>
      <c r="AY38" s="185">
        <f t="shared" si="40"/>
        <v>0</v>
      </c>
      <c r="AZ38" s="185">
        <f t="shared" si="40"/>
        <v>0</v>
      </c>
      <c r="BA38" s="185">
        <f t="shared" si="40"/>
        <v>0</v>
      </c>
      <c r="BB38" s="185">
        <f t="shared" si="40"/>
        <v>0</v>
      </c>
      <c r="BC38" s="185">
        <f t="shared" si="40"/>
        <v>0</v>
      </c>
      <c r="BD38" s="185">
        <f t="shared" si="40"/>
        <v>3.58</v>
      </c>
      <c r="BE38" s="185">
        <f t="shared" si="40"/>
        <v>0</v>
      </c>
      <c r="BF38" s="185">
        <f t="shared" si="40"/>
        <v>0</v>
      </c>
      <c r="BG38" s="185">
        <f t="shared" si="40"/>
        <v>0</v>
      </c>
      <c r="BH38" s="185">
        <f t="shared" si="40"/>
        <v>0</v>
      </c>
      <c r="BI38" s="185">
        <f t="shared" si="40"/>
        <v>0</v>
      </c>
      <c r="BJ38" s="185">
        <f t="shared" si="40"/>
        <v>0</v>
      </c>
      <c r="BK38" s="186"/>
      <c r="BM38" s="187"/>
      <c r="BN38" s="186"/>
      <c r="BO38" s="188"/>
      <c r="BP38" s="189"/>
      <c r="BQ38" s="188"/>
      <c r="BR38" s="209"/>
      <c r="BS38" s="209"/>
      <c r="BT38" s="209"/>
      <c r="BU38" s="182"/>
      <c r="BV38" s="182"/>
      <c r="BW38" s="182"/>
      <c r="BX38" s="182"/>
      <c r="BY38" s="182"/>
      <c r="BZ38" s="182"/>
      <c r="CA38" s="182"/>
      <c r="CB38" s="182"/>
      <c r="CC38" s="182"/>
      <c r="CD38" s="182"/>
      <c r="CE38" s="182"/>
      <c r="CF38" s="182"/>
      <c r="CG38" s="182"/>
      <c r="CH38" s="182"/>
      <c r="CI38" s="182"/>
      <c r="CJ38" s="182"/>
      <c r="CK38" s="182"/>
      <c r="CL38" s="182"/>
      <c r="CM38" s="182"/>
      <c r="CN38" s="182"/>
      <c r="CO38" s="182"/>
      <c r="CP38" s="182"/>
      <c r="CQ38" s="182"/>
    </row>
    <row r="39" spans="1:95" s="165" customFormat="1" ht="70.900000000000006" customHeight="1">
      <c r="A39" s="61">
        <v>1</v>
      </c>
      <c r="B39" s="65" t="s">
        <v>476</v>
      </c>
      <c r="C39" s="62">
        <f>D39+E39</f>
        <v>40</v>
      </c>
      <c r="D39" s="63"/>
      <c r="E39" s="58">
        <f>F39+U39+BG39</f>
        <v>40</v>
      </c>
      <c r="F39" s="58">
        <f>G39+K39+L39+M39+R39+S39+T39</f>
        <v>36.020000000000003</v>
      </c>
      <c r="G39" s="58">
        <f>H39+I39+J39</f>
        <v>2.29</v>
      </c>
      <c r="H39" s="59">
        <v>2.29</v>
      </c>
      <c r="I39" s="58"/>
      <c r="J39" s="58"/>
      <c r="K39" s="35">
        <v>30.81</v>
      </c>
      <c r="L39" s="59">
        <v>2.42</v>
      </c>
      <c r="M39" s="58">
        <f>+N39+O39+P39</f>
        <v>0.5</v>
      </c>
      <c r="N39" s="58"/>
      <c r="O39" s="58"/>
      <c r="P39" s="59">
        <v>0.5</v>
      </c>
      <c r="Q39" s="58"/>
      <c r="R39" s="58"/>
      <c r="S39" s="58"/>
      <c r="T39" s="58"/>
      <c r="U39" s="58">
        <f>V39+W39+X39+Y39+Z39+AA39+AB39+AC39+AD39+AU39+AV39+AW39+AX39+AY39+AZ39+BA39+BB39+BC39+BD39+BE39+BF39</f>
        <v>3.98</v>
      </c>
      <c r="V39" s="58"/>
      <c r="W39" s="58"/>
      <c r="X39" s="58"/>
      <c r="Y39" s="58"/>
      <c r="Z39" s="58"/>
      <c r="AA39" s="58"/>
      <c r="AB39" s="58"/>
      <c r="AC39" s="58"/>
      <c r="AD39" s="58">
        <f>SUM(AE39:AT39)</f>
        <v>0.4</v>
      </c>
      <c r="AE39" s="58">
        <v>0.4</v>
      </c>
      <c r="AF39" s="59"/>
      <c r="AG39" s="58"/>
      <c r="AH39" s="58"/>
      <c r="AI39" s="58"/>
      <c r="AJ39" s="58"/>
      <c r="AK39" s="58"/>
      <c r="AL39" s="58"/>
      <c r="AM39" s="58"/>
      <c r="AN39" s="58"/>
      <c r="AO39" s="58"/>
      <c r="AP39" s="58"/>
      <c r="AQ39" s="58"/>
      <c r="AR39" s="58"/>
      <c r="AS39" s="58">
        <v>0</v>
      </c>
      <c r="AT39" s="58"/>
      <c r="AU39" s="58"/>
      <c r="AV39" s="58"/>
      <c r="AW39" s="58"/>
      <c r="AX39" s="58"/>
      <c r="AY39" s="58"/>
      <c r="AZ39" s="58"/>
      <c r="BA39" s="58"/>
      <c r="BB39" s="58"/>
      <c r="BC39" s="58"/>
      <c r="BD39" s="59">
        <v>3.58</v>
      </c>
      <c r="BE39" s="58"/>
      <c r="BF39" s="58"/>
      <c r="BG39" s="58">
        <f>BH39+BI39+BJ39</f>
        <v>0</v>
      </c>
      <c r="BH39" s="58"/>
      <c r="BI39" s="59"/>
      <c r="BJ39" s="58"/>
      <c r="BK39" s="61" t="s">
        <v>130</v>
      </c>
      <c r="BL39" s="61" t="s">
        <v>316</v>
      </c>
      <c r="BM39" s="61" t="s">
        <v>90</v>
      </c>
      <c r="BN39" s="61" t="s">
        <v>90</v>
      </c>
      <c r="BO39" s="61"/>
      <c r="BP39" s="190" t="s">
        <v>477</v>
      </c>
      <c r="BQ39" s="63" t="s">
        <v>467</v>
      </c>
      <c r="BR39" s="135"/>
      <c r="BS39" s="135"/>
      <c r="BT39" s="135"/>
      <c r="BU39" s="55"/>
      <c r="BV39" s="55"/>
      <c r="BW39" s="55"/>
      <c r="BX39" s="55"/>
      <c r="BY39" s="55"/>
      <c r="BZ39" s="55"/>
      <c r="CA39" s="55"/>
      <c r="CB39" s="165" t="s">
        <v>478</v>
      </c>
      <c r="CC39" s="191" t="s">
        <v>479</v>
      </c>
      <c r="CD39" s="191"/>
    </row>
    <row r="40" spans="1:95" s="2" customFormat="1">
      <c r="A40" s="16" t="s">
        <v>234</v>
      </c>
      <c r="B40" s="23" t="s">
        <v>158</v>
      </c>
      <c r="C40" s="15">
        <f t="shared" si="38"/>
        <v>220.81494000000001</v>
      </c>
      <c r="D40" s="15">
        <f>D41+D69+D77+D79+D80+D85+D93+D102+D106+D107+D109+D110+D113+D114+D115</f>
        <v>16.410000000000004</v>
      </c>
      <c r="E40" s="15">
        <f>E41+E69+E77+E79+E80+E85+E93+E102+E106+E107+E109+E110+E113+E114+E115</f>
        <v>204.40494000000001</v>
      </c>
      <c r="F40" s="15">
        <f>F41+F69+F77+F79+F80+F85+F93+F102+F106+F107+F109+F110+F113+F114+F115</f>
        <v>182.22348</v>
      </c>
      <c r="G40" s="58">
        <f t="shared" ref="G40:G103" si="41">H40+I40+J40</f>
        <v>4.0999999999999996</v>
      </c>
      <c r="H40" s="15">
        <f>H41+H69+H77+H79+H80+H85+H93+H102+H106+H107+H109+H110+H113+H114+H115</f>
        <v>4.0999999999999996</v>
      </c>
      <c r="I40" s="15">
        <f>I41+I69+I77+I79+I80+I85+I93+I102+I106+I107+I109+I110+I113+I114+I115</f>
        <v>0</v>
      </c>
      <c r="J40" s="15">
        <f>J41+J69+J77+J79+J80+J85+J93+J102+J106+J107+J109+J110+J113+J114+J115</f>
        <v>0</v>
      </c>
      <c r="K40" s="15">
        <f>K41+K69+K77+K79+K80+K85+K93+K102+K106+K107+K109+K110+K113+K114+K115</f>
        <v>111.56347999999998</v>
      </c>
      <c r="L40" s="15">
        <f>L41+L69+L77+L79+L80+L85+L93+L102+L106+L107+L109+L110+L113+L114+L115</f>
        <v>41.33</v>
      </c>
      <c r="M40" s="58">
        <f t="shared" ref="M40:M103" si="42">+N40+O40+P40</f>
        <v>25.189999999999998</v>
      </c>
      <c r="N40" s="15">
        <f t="shared" ref="N40:T40" si="43">N41+N69+N77+N79+N80+N85+N93+N102+N106+N107+N109+N110+N113+N114+N115</f>
        <v>1.4</v>
      </c>
      <c r="O40" s="15">
        <f t="shared" si="43"/>
        <v>0</v>
      </c>
      <c r="P40" s="15">
        <f t="shared" si="43"/>
        <v>23.79</v>
      </c>
      <c r="Q40" s="15">
        <f t="shared" si="43"/>
        <v>0</v>
      </c>
      <c r="R40" s="15">
        <f t="shared" si="43"/>
        <v>0.04</v>
      </c>
      <c r="S40" s="15">
        <f t="shared" si="43"/>
        <v>0</v>
      </c>
      <c r="T40" s="15">
        <f t="shared" si="43"/>
        <v>0</v>
      </c>
      <c r="U40" s="58">
        <f t="shared" ref="U40:U103" si="44">V40+W40+X40+Y40+Z40+AA40+AB40+AC40+AD40+AU40+AV40+AW40+AX40+AY40+AZ40+BA40+BB40+BC40+BD40+BE40+BF40</f>
        <v>16.251460000000002</v>
      </c>
      <c r="V40" s="15">
        <f t="shared" ref="V40:BF40" si="45">V41+V69+V77+V79+V80+V85+V93+V102+V106+V107+V109+V110+V113+V114+V115</f>
        <v>0</v>
      </c>
      <c r="W40" s="15">
        <f t="shared" si="45"/>
        <v>0</v>
      </c>
      <c r="X40" s="15">
        <f t="shared" si="45"/>
        <v>0</v>
      </c>
      <c r="Y40" s="15">
        <f t="shared" si="45"/>
        <v>0</v>
      </c>
      <c r="Z40" s="15">
        <f t="shared" si="45"/>
        <v>0</v>
      </c>
      <c r="AA40" s="15">
        <f t="shared" si="45"/>
        <v>0</v>
      </c>
      <c r="AB40" s="15">
        <f t="shared" si="45"/>
        <v>0</v>
      </c>
      <c r="AC40" s="15">
        <f t="shared" si="45"/>
        <v>0</v>
      </c>
      <c r="AD40" s="15">
        <f t="shared" si="45"/>
        <v>2.93146</v>
      </c>
      <c r="AE40" s="15">
        <f t="shared" si="45"/>
        <v>2.5099999999999998</v>
      </c>
      <c r="AF40" s="15">
        <f t="shared" si="45"/>
        <v>0.14000000000000001</v>
      </c>
      <c r="AG40" s="15">
        <f t="shared" si="45"/>
        <v>0</v>
      </c>
      <c r="AH40" s="15">
        <f t="shared" si="45"/>
        <v>0</v>
      </c>
      <c r="AI40" s="15">
        <f t="shared" si="45"/>
        <v>0</v>
      </c>
      <c r="AJ40" s="15">
        <f t="shared" si="45"/>
        <v>0</v>
      </c>
      <c r="AK40" s="15">
        <f t="shared" si="45"/>
        <v>0.28145999999999999</v>
      </c>
      <c r="AL40" s="15">
        <f t="shared" si="45"/>
        <v>0</v>
      </c>
      <c r="AM40" s="15">
        <f t="shared" si="45"/>
        <v>0</v>
      </c>
      <c r="AN40" s="15">
        <f t="shared" si="45"/>
        <v>0</v>
      </c>
      <c r="AO40" s="15">
        <f t="shared" si="45"/>
        <v>0</v>
      </c>
      <c r="AP40" s="15">
        <f t="shared" si="45"/>
        <v>0</v>
      </c>
      <c r="AQ40" s="15">
        <f t="shared" si="45"/>
        <v>0</v>
      </c>
      <c r="AR40" s="15">
        <f t="shared" si="45"/>
        <v>0</v>
      </c>
      <c r="AS40" s="15">
        <f t="shared" si="45"/>
        <v>0</v>
      </c>
      <c r="AT40" s="15">
        <f t="shared" si="45"/>
        <v>0</v>
      </c>
      <c r="AU40" s="15">
        <f t="shared" si="45"/>
        <v>0</v>
      </c>
      <c r="AV40" s="15">
        <f t="shared" si="45"/>
        <v>0</v>
      </c>
      <c r="AW40" s="15">
        <f t="shared" si="45"/>
        <v>0</v>
      </c>
      <c r="AX40" s="15">
        <f t="shared" si="45"/>
        <v>1.6300000000000001</v>
      </c>
      <c r="AY40" s="15">
        <f t="shared" si="45"/>
        <v>0</v>
      </c>
      <c r="AZ40" s="15">
        <f t="shared" si="45"/>
        <v>0</v>
      </c>
      <c r="BA40" s="15">
        <f t="shared" si="45"/>
        <v>0.1</v>
      </c>
      <c r="BB40" s="15">
        <f t="shared" si="45"/>
        <v>0</v>
      </c>
      <c r="BC40" s="15">
        <f t="shared" si="45"/>
        <v>0</v>
      </c>
      <c r="BD40" s="15">
        <f t="shared" si="45"/>
        <v>11.59</v>
      </c>
      <c r="BE40" s="15">
        <f t="shared" si="45"/>
        <v>0</v>
      </c>
      <c r="BF40" s="15">
        <f t="shared" si="45"/>
        <v>0</v>
      </c>
      <c r="BG40" s="1">
        <f t="shared" ref="BG40:BG103" si="46">BH40+BI40+BJ40</f>
        <v>5.6899999999999995</v>
      </c>
      <c r="BH40" s="15">
        <f>BH41+BH69+BH77+BH79+BH80+BH85+BH93+BH102+BH106+BH107+BH109+BH110+BH113+BH114+BH115</f>
        <v>0</v>
      </c>
      <c r="BI40" s="15">
        <f>BI41+BI69+BI77+BI79+BI80+BI85+BI93+BI102+BI106+BI107+BI109+BI110+BI113+BI114+BI115</f>
        <v>5.6899999999999995</v>
      </c>
      <c r="BJ40" s="15">
        <f>BJ41+BJ69+BJ77+BJ79+BJ80+BJ85+BJ93+BJ102+BJ106+BJ107+BJ109+BJ110+BJ113+BJ114+BJ115</f>
        <v>0</v>
      </c>
      <c r="BK40" s="9"/>
      <c r="BL40" s="9"/>
      <c r="BM40" s="87"/>
      <c r="BN40" s="16"/>
      <c r="BO40" s="129"/>
      <c r="BP40" s="129"/>
      <c r="BQ40" s="129"/>
      <c r="BR40" s="135"/>
      <c r="BS40" s="135"/>
      <c r="BT40" s="135"/>
      <c r="BU40" s="55"/>
      <c r="BV40" s="55"/>
      <c r="BW40" s="55"/>
      <c r="BX40" s="55"/>
      <c r="BY40" s="55"/>
      <c r="BZ40" s="55"/>
      <c r="CA40" s="55"/>
      <c r="CB40" s="55"/>
      <c r="CC40" s="55"/>
      <c r="CD40" s="55"/>
      <c r="CE40" s="55"/>
      <c r="CF40" s="55"/>
      <c r="CG40" s="55"/>
      <c r="CH40" s="55"/>
      <c r="CI40" s="55"/>
      <c r="CJ40" s="55"/>
      <c r="CK40" s="55"/>
      <c r="CL40" s="55"/>
      <c r="CM40" s="55"/>
      <c r="CN40" s="55"/>
      <c r="CO40" s="55"/>
      <c r="CP40" s="55"/>
      <c r="CQ40" s="55"/>
    </row>
    <row r="41" spans="1:95" s="2" customFormat="1">
      <c r="A41" s="16" t="s">
        <v>159</v>
      </c>
      <c r="B41" s="25" t="s">
        <v>52</v>
      </c>
      <c r="C41" s="15">
        <f t="shared" si="38"/>
        <v>55.690000000000005</v>
      </c>
      <c r="D41" s="15">
        <f>SUM(D42:D68)</f>
        <v>14.410000000000002</v>
      </c>
      <c r="E41" s="15">
        <f>SUM(E42:E68)</f>
        <v>41.28</v>
      </c>
      <c r="F41" s="15">
        <f>SUM(F42:F68)</f>
        <v>37.620000000000012</v>
      </c>
      <c r="G41" s="58">
        <v>0</v>
      </c>
      <c r="H41" s="15">
        <f>SUM(H42:H68)</f>
        <v>0</v>
      </c>
      <c r="I41" s="15">
        <v>0</v>
      </c>
      <c r="J41" s="15">
        <f>SUM(J42:J68)</f>
        <v>0</v>
      </c>
      <c r="K41" s="15">
        <f>SUM(K42:K68)</f>
        <v>14.51</v>
      </c>
      <c r="L41" s="15">
        <f>SUM(L42:L68)</f>
        <v>5.89</v>
      </c>
      <c r="M41" s="58">
        <f t="shared" si="42"/>
        <v>17.22</v>
      </c>
      <c r="N41" s="15">
        <f t="shared" ref="N41:T41" si="47">SUM(N42:N68)</f>
        <v>0</v>
      </c>
      <c r="O41" s="15">
        <f t="shared" si="47"/>
        <v>0</v>
      </c>
      <c r="P41" s="15">
        <f t="shared" si="47"/>
        <v>17.22</v>
      </c>
      <c r="Q41" s="15">
        <f t="shared" si="47"/>
        <v>0</v>
      </c>
      <c r="R41" s="15">
        <f t="shared" si="47"/>
        <v>0</v>
      </c>
      <c r="S41" s="15">
        <f t="shared" si="47"/>
        <v>0</v>
      </c>
      <c r="T41" s="15">
        <f t="shared" si="47"/>
        <v>0</v>
      </c>
      <c r="U41" s="58">
        <f t="shared" si="44"/>
        <v>1.55</v>
      </c>
      <c r="V41" s="15">
        <f t="shared" ref="V41:BF41" si="48">SUM(V42:V68)</f>
        <v>0</v>
      </c>
      <c r="W41" s="15">
        <f t="shared" si="48"/>
        <v>0</v>
      </c>
      <c r="X41" s="15">
        <f t="shared" si="48"/>
        <v>0</v>
      </c>
      <c r="Y41" s="15">
        <f t="shared" si="48"/>
        <v>0</v>
      </c>
      <c r="Z41" s="15">
        <f t="shared" si="48"/>
        <v>0</v>
      </c>
      <c r="AA41" s="15">
        <f t="shared" si="48"/>
        <v>0</v>
      </c>
      <c r="AB41" s="15">
        <f t="shared" si="48"/>
        <v>0</v>
      </c>
      <c r="AC41" s="15">
        <f t="shared" si="48"/>
        <v>0</v>
      </c>
      <c r="AD41" s="15">
        <f t="shared" si="48"/>
        <v>0.14000000000000001</v>
      </c>
      <c r="AE41" s="15">
        <f t="shared" si="48"/>
        <v>0</v>
      </c>
      <c r="AF41" s="15">
        <f t="shared" si="48"/>
        <v>0.14000000000000001</v>
      </c>
      <c r="AG41" s="15">
        <f t="shared" si="48"/>
        <v>0</v>
      </c>
      <c r="AH41" s="15">
        <f t="shared" si="48"/>
        <v>0</v>
      </c>
      <c r="AI41" s="15">
        <f t="shared" si="48"/>
        <v>0</v>
      </c>
      <c r="AJ41" s="15">
        <f t="shared" si="48"/>
        <v>0</v>
      </c>
      <c r="AK41" s="15">
        <f t="shared" si="48"/>
        <v>0</v>
      </c>
      <c r="AL41" s="15">
        <f t="shared" si="48"/>
        <v>0</v>
      </c>
      <c r="AM41" s="15">
        <f t="shared" si="48"/>
        <v>0</v>
      </c>
      <c r="AN41" s="15">
        <f t="shared" si="48"/>
        <v>0</v>
      </c>
      <c r="AO41" s="15">
        <f t="shared" si="48"/>
        <v>0</v>
      </c>
      <c r="AP41" s="15">
        <f t="shared" si="48"/>
        <v>0</v>
      </c>
      <c r="AQ41" s="15">
        <f t="shared" si="48"/>
        <v>0</v>
      </c>
      <c r="AR41" s="15">
        <f t="shared" si="48"/>
        <v>0</v>
      </c>
      <c r="AS41" s="15">
        <f t="shared" si="48"/>
        <v>0</v>
      </c>
      <c r="AT41" s="15">
        <f t="shared" si="48"/>
        <v>0</v>
      </c>
      <c r="AU41" s="15">
        <f t="shared" si="48"/>
        <v>0</v>
      </c>
      <c r="AV41" s="15">
        <f t="shared" si="48"/>
        <v>0</v>
      </c>
      <c r="AW41" s="15">
        <f t="shared" si="48"/>
        <v>0</v>
      </c>
      <c r="AX41" s="15">
        <f t="shared" si="48"/>
        <v>1.36</v>
      </c>
      <c r="AY41" s="15">
        <f t="shared" si="48"/>
        <v>0</v>
      </c>
      <c r="AZ41" s="15">
        <f t="shared" si="48"/>
        <v>0</v>
      </c>
      <c r="BA41" s="15">
        <f t="shared" si="48"/>
        <v>0</v>
      </c>
      <c r="BB41" s="15">
        <f t="shared" si="48"/>
        <v>0</v>
      </c>
      <c r="BC41" s="15">
        <f t="shared" si="48"/>
        <v>0</v>
      </c>
      <c r="BD41" s="15">
        <f t="shared" si="48"/>
        <v>0.05</v>
      </c>
      <c r="BE41" s="15">
        <f t="shared" si="48"/>
        <v>0</v>
      </c>
      <c r="BF41" s="15">
        <f t="shared" si="48"/>
        <v>0</v>
      </c>
      <c r="BG41" s="1">
        <f t="shared" si="46"/>
        <v>2.11</v>
      </c>
      <c r="BH41" s="15">
        <f>SUM(BH42:BH68)</f>
        <v>0</v>
      </c>
      <c r="BI41" s="15">
        <f>SUM(BI42:BI68)</f>
        <v>2.11</v>
      </c>
      <c r="BJ41" s="15">
        <f>SUM(BJ42:BJ68)</f>
        <v>0</v>
      </c>
      <c r="BK41" s="9"/>
      <c r="BL41" s="9"/>
      <c r="BM41" s="87"/>
      <c r="BN41" s="16"/>
      <c r="BO41" s="86"/>
      <c r="BP41" s="129"/>
      <c r="BQ41" s="86"/>
      <c r="BR41" s="135"/>
      <c r="BS41" s="135"/>
      <c r="BT41" s="135"/>
      <c r="BU41" s="55"/>
      <c r="BV41" s="55"/>
      <c r="BW41" s="55"/>
      <c r="BX41" s="55"/>
      <c r="BY41" s="55"/>
      <c r="BZ41" s="55"/>
      <c r="CA41" s="55"/>
      <c r="CB41" s="55"/>
      <c r="CC41" s="55"/>
      <c r="CD41" s="55"/>
      <c r="CE41" s="55"/>
      <c r="CF41" s="55"/>
      <c r="CG41" s="55"/>
      <c r="CH41" s="55"/>
      <c r="CI41" s="55"/>
      <c r="CJ41" s="55"/>
      <c r="CK41" s="55"/>
      <c r="CL41" s="55"/>
      <c r="CM41" s="55"/>
      <c r="CN41" s="55"/>
      <c r="CO41" s="55"/>
      <c r="CP41" s="55"/>
      <c r="CQ41" s="55"/>
    </row>
    <row r="42" spans="1:95" s="81" customFormat="1" ht="60.6" customHeight="1">
      <c r="A42" s="79">
        <v>1</v>
      </c>
      <c r="B42" s="202" t="s">
        <v>246</v>
      </c>
      <c r="C42" s="58">
        <f t="shared" si="38"/>
        <v>2.5</v>
      </c>
      <c r="D42" s="61">
        <v>0.5</v>
      </c>
      <c r="E42" s="1">
        <f t="shared" ref="E42:E46" si="49">F42+U42+BG42</f>
        <v>2</v>
      </c>
      <c r="F42" s="1">
        <f t="shared" ref="F42:F45" si="50">G42+K42+L42+M42+R42+S42+T42</f>
        <v>1.95</v>
      </c>
      <c r="G42" s="58">
        <f t="shared" si="41"/>
        <v>0</v>
      </c>
      <c r="H42" s="57"/>
      <c r="I42" s="57"/>
      <c r="J42" s="57"/>
      <c r="K42" s="57">
        <v>1.8</v>
      </c>
      <c r="L42" s="57">
        <v>0.15</v>
      </c>
      <c r="M42" s="58">
        <f t="shared" si="42"/>
        <v>0</v>
      </c>
      <c r="N42" s="57"/>
      <c r="O42" s="57"/>
      <c r="P42" s="57"/>
      <c r="Q42" s="57"/>
      <c r="R42" s="57"/>
      <c r="S42" s="57"/>
      <c r="T42" s="57"/>
      <c r="U42" s="58">
        <f t="shared" si="44"/>
        <v>0</v>
      </c>
      <c r="V42" s="57"/>
      <c r="W42" s="57"/>
      <c r="X42" s="57"/>
      <c r="Y42" s="57"/>
      <c r="Z42" s="57"/>
      <c r="AA42" s="57"/>
      <c r="AB42" s="57"/>
      <c r="AC42" s="57"/>
      <c r="AD42" s="58">
        <f>SUM(AE42:AT42)</f>
        <v>0</v>
      </c>
      <c r="AE42" s="57"/>
      <c r="AF42" s="57"/>
      <c r="AG42" s="57"/>
      <c r="AH42" s="57"/>
      <c r="AI42" s="57"/>
      <c r="AJ42" s="57"/>
      <c r="AK42" s="57"/>
      <c r="AL42" s="57"/>
      <c r="AM42" s="57"/>
      <c r="AN42" s="57"/>
      <c r="AO42" s="57"/>
      <c r="AP42" s="57"/>
      <c r="AQ42" s="57"/>
      <c r="AR42" s="57"/>
      <c r="AS42" s="57">
        <f>AT42+AU42</f>
        <v>0</v>
      </c>
      <c r="AT42" s="57"/>
      <c r="AU42" s="57"/>
      <c r="AV42" s="57"/>
      <c r="AW42" s="57"/>
      <c r="AX42" s="57"/>
      <c r="AY42" s="57"/>
      <c r="AZ42" s="57"/>
      <c r="BA42" s="57"/>
      <c r="BB42" s="57"/>
      <c r="BC42" s="57"/>
      <c r="BD42" s="57"/>
      <c r="BE42" s="57"/>
      <c r="BF42" s="57"/>
      <c r="BG42" s="1">
        <f t="shared" si="46"/>
        <v>0.05</v>
      </c>
      <c r="BH42" s="57"/>
      <c r="BI42" s="57">
        <v>0.05</v>
      </c>
      <c r="BJ42" s="57"/>
      <c r="BK42" s="61" t="s">
        <v>130</v>
      </c>
      <c r="BL42" s="79" t="s">
        <v>396</v>
      </c>
      <c r="BM42" s="79" t="s">
        <v>160</v>
      </c>
      <c r="BN42" s="79" t="s">
        <v>93</v>
      </c>
      <c r="BO42" s="128" t="s">
        <v>369</v>
      </c>
      <c r="BP42" s="164" t="s">
        <v>409</v>
      </c>
      <c r="BQ42" s="63" t="s">
        <v>466</v>
      </c>
      <c r="BR42" s="136"/>
      <c r="BS42" s="136"/>
      <c r="BT42" s="136"/>
    </row>
    <row r="43" spans="1:95" s="81" customFormat="1" ht="112.9" customHeight="1">
      <c r="A43" s="79">
        <v>2</v>
      </c>
      <c r="B43" s="192" t="s">
        <v>293</v>
      </c>
      <c r="C43" s="58">
        <f t="shared" si="38"/>
        <v>24.7</v>
      </c>
      <c r="D43" s="57">
        <v>5.7</v>
      </c>
      <c r="E43" s="58">
        <f t="shared" si="49"/>
        <v>19</v>
      </c>
      <c r="F43" s="58">
        <f t="shared" si="50"/>
        <v>16.38</v>
      </c>
      <c r="G43" s="58">
        <f t="shared" si="41"/>
        <v>0</v>
      </c>
      <c r="H43" s="57"/>
      <c r="I43" s="57"/>
      <c r="J43" s="57"/>
      <c r="K43" s="57">
        <v>0.95</v>
      </c>
      <c r="L43" s="57">
        <v>1.76</v>
      </c>
      <c r="M43" s="58">
        <f t="shared" si="42"/>
        <v>13.67</v>
      </c>
      <c r="N43" s="57"/>
      <c r="O43" s="57"/>
      <c r="P43" s="57">
        <v>13.67</v>
      </c>
      <c r="Q43" s="57"/>
      <c r="R43" s="57"/>
      <c r="S43" s="57"/>
      <c r="T43" s="57"/>
      <c r="U43" s="58">
        <f t="shared" si="44"/>
        <v>1.55</v>
      </c>
      <c r="V43" s="57"/>
      <c r="W43" s="57"/>
      <c r="X43" s="57"/>
      <c r="Y43" s="57"/>
      <c r="Z43" s="57"/>
      <c r="AA43" s="57"/>
      <c r="AB43" s="57"/>
      <c r="AC43" s="57"/>
      <c r="AD43" s="58">
        <f>SUM(AE43:AT43)</f>
        <v>0.14000000000000001</v>
      </c>
      <c r="AE43" s="57"/>
      <c r="AF43" s="57">
        <v>0.14000000000000001</v>
      </c>
      <c r="AG43" s="57"/>
      <c r="AH43" s="57"/>
      <c r="AI43" s="57"/>
      <c r="AJ43" s="57"/>
      <c r="AK43" s="57"/>
      <c r="AL43" s="57"/>
      <c r="AM43" s="57"/>
      <c r="AN43" s="57"/>
      <c r="AO43" s="57"/>
      <c r="AP43" s="57"/>
      <c r="AQ43" s="57"/>
      <c r="AR43" s="57"/>
      <c r="AS43" s="57">
        <f>AT43+AU43</f>
        <v>0</v>
      </c>
      <c r="AT43" s="57"/>
      <c r="AU43" s="57"/>
      <c r="AV43" s="57"/>
      <c r="AW43" s="57"/>
      <c r="AX43" s="57">
        <v>1.36</v>
      </c>
      <c r="AY43" s="57"/>
      <c r="AZ43" s="57"/>
      <c r="BA43" s="57"/>
      <c r="BB43" s="57"/>
      <c r="BC43" s="57"/>
      <c r="BD43" s="57">
        <v>0.05</v>
      </c>
      <c r="BE43" s="57"/>
      <c r="BF43" s="57"/>
      <c r="BG43" s="58">
        <f t="shared" si="46"/>
        <v>1.07</v>
      </c>
      <c r="BH43" s="57"/>
      <c r="BI43" s="57">
        <v>1.07</v>
      </c>
      <c r="BJ43" s="57"/>
      <c r="BK43" s="61" t="s">
        <v>130</v>
      </c>
      <c r="BL43" s="78" t="s">
        <v>398</v>
      </c>
      <c r="BM43" s="79" t="s">
        <v>163</v>
      </c>
      <c r="BN43" s="79" t="s">
        <v>93</v>
      </c>
      <c r="BO43" s="90"/>
      <c r="BP43" s="94" t="s">
        <v>341</v>
      </c>
      <c r="BQ43" s="63" t="s">
        <v>467</v>
      </c>
      <c r="BR43" s="136"/>
      <c r="BS43" s="136"/>
      <c r="BT43" s="136"/>
    </row>
    <row r="44" spans="1:95" s="81" customFormat="1" ht="40.9" customHeight="1">
      <c r="A44" s="797">
        <v>3</v>
      </c>
      <c r="B44" s="799" t="s">
        <v>494</v>
      </c>
      <c r="C44" s="58">
        <f t="shared" si="38"/>
        <v>2</v>
      </c>
      <c r="D44" s="61"/>
      <c r="E44" s="58">
        <f t="shared" si="49"/>
        <v>2</v>
      </c>
      <c r="F44" s="58">
        <f t="shared" si="50"/>
        <v>1.4</v>
      </c>
      <c r="G44" s="58">
        <f t="shared" si="41"/>
        <v>0</v>
      </c>
      <c r="H44" s="57"/>
      <c r="I44" s="57"/>
      <c r="J44" s="57"/>
      <c r="K44" s="57">
        <v>1</v>
      </c>
      <c r="L44" s="57">
        <v>0.4</v>
      </c>
      <c r="M44" s="58">
        <f t="shared" si="42"/>
        <v>0</v>
      </c>
      <c r="N44" s="57"/>
      <c r="O44" s="57"/>
      <c r="P44" s="57"/>
      <c r="Q44" s="57"/>
      <c r="R44" s="57"/>
      <c r="S44" s="57"/>
      <c r="T44" s="57"/>
      <c r="U44" s="58">
        <f t="shared" si="44"/>
        <v>0</v>
      </c>
      <c r="V44" s="57"/>
      <c r="W44" s="57"/>
      <c r="X44" s="57"/>
      <c r="Y44" s="57"/>
      <c r="Z44" s="57"/>
      <c r="AA44" s="57"/>
      <c r="AB44" s="57"/>
      <c r="AC44" s="57"/>
      <c r="AD44" s="58">
        <f>SUM(AE44:AT44)</f>
        <v>0</v>
      </c>
      <c r="AE44" s="57"/>
      <c r="AF44" s="57"/>
      <c r="AG44" s="57"/>
      <c r="AH44" s="57"/>
      <c r="AI44" s="57"/>
      <c r="AJ44" s="57"/>
      <c r="AK44" s="57"/>
      <c r="AL44" s="57"/>
      <c r="AM44" s="57"/>
      <c r="AN44" s="57"/>
      <c r="AO44" s="57"/>
      <c r="AP44" s="57"/>
      <c r="AQ44" s="57"/>
      <c r="AR44" s="57"/>
      <c r="AS44" s="57">
        <f>AT44+AU44</f>
        <v>0</v>
      </c>
      <c r="AT44" s="57"/>
      <c r="AU44" s="57"/>
      <c r="AV44" s="57"/>
      <c r="AW44" s="57"/>
      <c r="AX44" s="57"/>
      <c r="AY44" s="57"/>
      <c r="AZ44" s="57"/>
      <c r="BA44" s="57"/>
      <c r="BB44" s="57"/>
      <c r="BC44" s="57"/>
      <c r="BD44" s="57"/>
      <c r="BE44" s="57"/>
      <c r="BF44" s="57"/>
      <c r="BG44" s="58">
        <f t="shared" si="46"/>
        <v>0.6</v>
      </c>
      <c r="BH44" s="57"/>
      <c r="BI44" s="57">
        <v>0.6</v>
      </c>
      <c r="BJ44" s="57"/>
      <c r="BK44" s="61" t="s">
        <v>130</v>
      </c>
      <c r="BL44" s="78" t="s">
        <v>398</v>
      </c>
      <c r="BM44" s="79" t="s">
        <v>161</v>
      </c>
      <c r="BN44" s="79" t="s">
        <v>93</v>
      </c>
      <c r="BO44" s="90"/>
      <c r="BP44" s="790" t="s">
        <v>410</v>
      </c>
      <c r="BQ44" s="63" t="s">
        <v>467</v>
      </c>
      <c r="BR44" s="136"/>
      <c r="BS44" s="136"/>
      <c r="BT44" s="136"/>
      <c r="CM44" s="198"/>
    </row>
    <row r="45" spans="1:95" s="81" customFormat="1" ht="40.9" customHeight="1">
      <c r="A45" s="797"/>
      <c r="B45" s="799"/>
      <c r="C45" s="58">
        <f t="shared" si="38"/>
        <v>2.2000000000000002</v>
      </c>
      <c r="D45" s="61"/>
      <c r="E45" s="58">
        <f t="shared" si="49"/>
        <v>2.2000000000000002</v>
      </c>
      <c r="F45" s="58">
        <f t="shared" si="50"/>
        <v>2.2000000000000002</v>
      </c>
      <c r="G45" s="58">
        <f t="shared" si="41"/>
        <v>0</v>
      </c>
      <c r="H45" s="57"/>
      <c r="I45" s="57"/>
      <c r="J45" s="57"/>
      <c r="K45" s="57">
        <v>1</v>
      </c>
      <c r="L45" s="57">
        <v>1.2</v>
      </c>
      <c r="M45" s="58">
        <f t="shared" si="42"/>
        <v>0</v>
      </c>
      <c r="N45" s="57"/>
      <c r="O45" s="57"/>
      <c r="P45" s="57"/>
      <c r="Q45" s="57"/>
      <c r="R45" s="57"/>
      <c r="S45" s="57"/>
      <c r="T45" s="57"/>
      <c r="U45" s="58">
        <f t="shared" si="44"/>
        <v>0</v>
      </c>
      <c r="V45" s="57"/>
      <c r="W45" s="57"/>
      <c r="X45" s="57"/>
      <c r="Y45" s="57"/>
      <c r="Z45" s="57"/>
      <c r="AA45" s="57"/>
      <c r="AB45" s="57"/>
      <c r="AC45" s="57"/>
      <c r="AD45" s="58">
        <f>SUM(AE45:AT45)</f>
        <v>0</v>
      </c>
      <c r="AE45" s="57"/>
      <c r="AF45" s="57"/>
      <c r="AG45" s="57"/>
      <c r="AH45" s="57"/>
      <c r="AI45" s="57"/>
      <c r="AJ45" s="57"/>
      <c r="AK45" s="57"/>
      <c r="AL45" s="57"/>
      <c r="AM45" s="57"/>
      <c r="AN45" s="57"/>
      <c r="AO45" s="57"/>
      <c r="AP45" s="57"/>
      <c r="AQ45" s="57"/>
      <c r="AR45" s="57"/>
      <c r="AS45" s="57">
        <f>AT45+AU45</f>
        <v>0</v>
      </c>
      <c r="AT45" s="57"/>
      <c r="AU45" s="57"/>
      <c r="AV45" s="57"/>
      <c r="AW45" s="57"/>
      <c r="AX45" s="57"/>
      <c r="AY45" s="57"/>
      <c r="AZ45" s="57"/>
      <c r="BA45" s="57"/>
      <c r="BB45" s="57"/>
      <c r="BC45" s="57"/>
      <c r="BD45" s="57"/>
      <c r="BE45" s="57"/>
      <c r="BF45" s="57"/>
      <c r="BG45" s="58">
        <f t="shared" si="46"/>
        <v>0</v>
      </c>
      <c r="BH45" s="57"/>
      <c r="BI45" s="57"/>
      <c r="BJ45" s="57"/>
      <c r="BK45" s="61" t="s">
        <v>130</v>
      </c>
      <c r="BL45" s="79" t="s">
        <v>399</v>
      </c>
      <c r="BM45" s="79" t="s">
        <v>162</v>
      </c>
      <c r="BN45" s="79" t="s">
        <v>93</v>
      </c>
      <c r="BO45" s="90"/>
      <c r="BP45" s="791"/>
      <c r="BQ45" s="63" t="s">
        <v>467</v>
      </c>
      <c r="BR45" s="136"/>
      <c r="BS45" s="136"/>
      <c r="BT45" s="136"/>
    </row>
    <row r="46" spans="1:95" s="81" customFormat="1" ht="69" customHeight="1">
      <c r="A46" s="193">
        <v>4</v>
      </c>
      <c r="B46" s="194" t="s">
        <v>297</v>
      </c>
      <c r="C46" s="58">
        <f t="shared" si="38"/>
        <v>9.42</v>
      </c>
      <c r="D46" s="61"/>
      <c r="E46" s="58">
        <f t="shared" si="49"/>
        <v>9.42</v>
      </c>
      <c r="F46" s="58">
        <f>K46+L46+M46+R46+S46+T46</f>
        <v>9.18</v>
      </c>
      <c r="G46" s="58">
        <f t="shared" si="41"/>
        <v>7.3000000000000001E-3</v>
      </c>
      <c r="H46" s="57"/>
      <c r="I46" s="57">
        <v>7.3000000000000001E-3</v>
      </c>
      <c r="J46" s="57"/>
      <c r="K46" s="57">
        <v>5.6</v>
      </c>
      <c r="L46" s="57">
        <v>0.03</v>
      </c>
      <c r="M46" s="58">
        <f t="shared" si="42"/>
        <v>3.55</v>
      </c>
      <c r="N46" s="57"/>
      <c r="O46" s="57"/>
      <c r="P46" s="57">
        <v>3.55</v>
      </c>
      <c r="Q46" s="57"/>
      <c r="R46" s="57"/>
      <c r="S46" s="57"/>
      <c r="T46" s="57"/>
      <c r="U46" s="58">
        <f t="shared" si="44"/>
        <v>0</v>
      </c>
      <c r="V46" s="57"/>
      <c r="W46" s="57"/>
      <c r="X46" s="57"/>
      <c r="Y46" s="57"/>
      <c r="Z46" s="57"/>
      <c r="AA46" s="57"/>
      <c r="AB46" s="57"/>
      <c r="AC46" s="57"/>
      <c r="AD46" s="58"/>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8">
        <f t="shared" si="46"/>
        <v>0.24</v>
      </c>
      <c r="BH46" s="57"/>
      <c r="BI46" s="57">
        <v>0.24</v>
      </c>
      <c r="BJ46" s="57"/>
      <c r="BK46" s="61" t="s">
        <v>130</v>
      </c>
      <c r="BL46" s="79" t="s">
        <v>396</v>
      </c>
      <c r="BM46" s="79" t="s">
        <v>313</v>
      </c>
      <c r="BN46" s="79" t="s">
        <v>93</v>
      </c>
      <c r="BO46" s="90" t="s">
        <v>369</v>
      </c>
      <c r="BP46" s="195" t="s">
        <v>403</v>
      </c>
      <c r="BQ46" s="63" t="s">
        <v>466</v>
      </c>
      <c r="BR46" s="136"/>
      <c r="BS46" s="136"/>
      <c r="BT46" s="136"/>
    </row>
    <row r="47" spans="1:95" s="81" customFormat="1" ht="43.15" customHeight="1">
      <c r="A47" s="61">
        <v>5</v>
      </c>
      <c r="B47" s="34" t="s">
        <v>383</v>
      </c>
      <c r="C47" s="58">
        <f t="shared" si="38"/>
        <v>1.2</v>
      </c>
      <c r="D47" s="61">
        <v>1.2</v>
      </c>
      <c r="E47" s="1"/>
      <c r="F47" s="1"/>
      <c r="G47" s="58">
        <f t="shared" si="41"/>
        <v>0</v>
      </c>
      <c r="H47" s="57"/>
      <c r="I47" s="57"/>
      <c r="J47" s="57"/>
      <c r="K47" s="35"/>
      <c r="L47" s="35"/>
      <c r="M47" s="58">
        <f t="shared" si="42"/>
        <v>0</v>
      </c>
      <c r="N47" s="57"/>
      <c r="O47" s="57"/>
      <c r="P47" s="35"/>
      <c r="Q47" s="57"/>
      <c r="R47" s="57"/>
      <c r="S47" s="57"/>
      <c r="T47" s="57"/>
      <c r="U47" s="58">
        <f t="shared" si="44"/>
        <v>0</v>
      </c>
      <c r="V47" s="57"/>
      <c r="W47" s="57"/>
      <c r="X47" s="57"/>
      <c r="Y47" s="57"/>
      <c r="Z47" s="57"/>
      <c r="AA47" s="57"/>
      <c r="AB47" s="57"/>
      <c r="AC47" s="57"/>
      <c r="AD47" s="58">
        <f>SUM(AE47:AT47)</f>
        <v>0</v>
      </c>
      <c r="AE47" s="35"/>
      <c r="AF47" s="35"/>
      <c r="AG47" s="57"/>
      <c r="AH47" s="57"/>
      <c r="AI47" s="57"/>
      <c r="AJ47" s="57"/>
      <c r="AK47" s="57"/>
      <c r="AL47" s="57"/>
      <c r="AM47" s="57"/>
      <c r="AN47" s="57"/>
      <c r="AO47" s="57"/>
      <c r="AP47" s="57"/>
      <c r="AQ47" s="57"/>
      <c r="AR47" s="57"/>
      <c r="AS47" s="57">
        <f>AT47+AU47</f>
        <v>0</v>
      </c>
      <c r="AT47" s="57"/>
      <c r="AU47" s="57"/>
      <c r="AV47" s="57"/>
      <c r="AW47" s="57"/>
      <c r="AX47" s="35"/>
      <c r="AY47" s="57"/>
      <c r="AZ47" s="57"/>
      <c r="BA47" s="57"/>
      <c r="BB47" s="57"/>
      <c r="BC47" s="57"/>
      <c r="BD47" s="57"/>
      <c r="BE47" s="57"/>
      <c r="BF47" s="57"/>
      <c r="BG47" s="1">
        <f t="shared" si="46"/>
        <v>0</v>
      </c>
      <c r="BH47" s="57"/>
      <c r="BI47" s="35"/>
      <c r="BJ47" s="57"/>
      <c r="BK47" s="61" t="s">
        <v>130</v>
      </c>
      <c r="BL47" s="79" t="s">
        <v>131</v>
      </c>
      <c r="BM47" s="79"/>
      <c r="BN47" s="79" t="s">
        <v>93</v>
      </c>
      <c r="BO47" s="128"/>
      <c r="BP47" s="79" t="s">
        <v>405</v>
      </c>
      <c r="BQ47" s="63" t="s">
        <v>467</v>
      </c>
      <c r="BR47" s="136"/>
      <c r="BS47" s="136"/>
      <c r="BT47" s="136"/>
    </row>
    <row r="48" spans="1:95" s="105" customFormat="1" ht="67.150000000000006" customHeight="1">
      <c r="A48" s="104">
        <v>1</v>
      </c>
      <c r="B48" s="272" t="s">
        <v>514</v>
      </c>
      <c r="C48" s="101">
        <f t="shared" si="38"/>
        <v>0.26</v>
      </c>
      <c r="D48" s="102">
        <v>0.21</v>
      </c>
      <c r="E48" s="101">
        <f>F48+U48+BG48</f>
        <v>0.05</v>
      </c>
      <c r="F48" s="101">
        <f t="shared" ref="F48:F68" si="51">G48+K48+L48+M48+R48+S48+T48</f>
        <v>0.05</v>
      </c>
      <c r="G48" s="101">
        <f t="shared" si="41"/>
        <v>0</v>
      </c>
      <c r="H48" s="273"/>
      <c r="I48" s="101"/>
      <c r="J48" s="101"/>
      <c r="K48" s="273">
        <v>0.05</v>
      </c>
      <c r="L48" s="273"/>
      <c r="M48" s="101">
        <f t="shared" si="42"/>
        <v>0</v>
      </c>
      <c r="N48" s="273"/>
      <c r="O48" s="101"/>
      <c r="P48" s="273"/>
      <c r="Q48" s="101"/>
      <c r="R48" s="101"/>
      <c r="S48" s="101"/>
      <c r="T48" s="101"/>
      <c r="U48" s="101">
        <f t="shared" si="44"/>
        <v>0</v>
      </c>
      <c r="V48" s="101"/>
      <c r="W48" s="101"/>
      <c r="X48" s="101"/>
      <c r="Y48" s="101"/>
      <c r="Z48" s="101"/>
      <c r="AA48" s="101"/>
      <c r="AB48" s="101"/>
      <c r="AC48" s="101"/>
      <c r="AD48" s="101">
        <f t="shared" ref="AD48:AD62" si="52">SUM(AE48:AT48)</f>
        <v>0</v>
      </c>
      <c r="AE48" s="273"/>
      <c r="AF48" s="273"/>
      <c r="AG48" s="101"/>
      <c r="AH48" s="101"/>
      <c r="AI48" s="101"/>
      <c r="AJ48" s="101"/>
      <c r="AK48" s="101"/>
      <c r="AL48" s="101"/>
      <c r="AM48" s="101"/>
      <c r="AN48" s="101"/>
      <c r="AO48" s="101"/>
      <c r="AP48" s="101"/>
      <c r="AQ48" s="101"/>
      <c r="AR48" s="101"/>
      <c r="AS48" s="101">
        <v>0</v>
      </c>
      <c r="AT48" s="101"/>
      <c r="AU48" s="101"/>
      <c r="AV48" s="101"/>
      <c r="AW48" s="101"/>
      <c r="AX48" s="101"/>
      <c r="AY48" s="101"/>
      <c r="AZ48" s="101"/>
      <c r="BA48" s="101"/>
      <c r="BB48" s="101"/>
      <c r="BC48" s="101"/>
      <c r="BD48" s="273"/>
      <c r="BE48" s="101"/>
      <c r="BF48" s="101"/>
      <c r="BG48" s="101">
        <f t="shared" si="46"/>
        <v>0</v>
      </c>
      <c r="BH48" s="101"/>
      <c r="BI48" s="273">
        <v>0</v>
      </c>
      <c r="BJ48" s="101"/>
      <c r="BK48" s="104" t="s">
        <v>130</v>
      </c>
      <c r="BL48" s="274" t="s">
        <v>398</v>
      </c>
      <c r="BM48" s="275" t="s">
        <v>515</v>
      </c>
      <c r="BN48" s="104" t="s">
        <v>93</v>
      </c>
      <c r="BO48" s="276"/>
      <c r="BP48" s="103"/>
      <c r="BQ48" s="102" t="s">
        <v>503</v>
      </c>
      <c r="BR48" s="138" t="s">
        <v>504</v>
      </c>
    </row>
    <row r="49" spans="1:72" s="105" customFormat="1" ht="62.45" customHeight="1">
      <c r="A49" s="275">
        <v>2</v>
      </c>
      <c r="B49" s="277" t="s">
        <v>516</v>
      </c>
      <c r="C49" s="278">
        <f t="shared" si="38"/>
        <v>0.4</v>
      </c>
      <c r="D49" s="279">
        <v>0.3</v>
      </c>
      <c r="E49" s="278">
        <f>F49+U49+BG49</f>
        <v>0.1</v>
      </c>
      <c r="F49" s="278">
        <f t="shared" si="51"/>
        <v>0.1</v>
      </c>
      <c r="G49" s="278">
        <f t="shared" si="41"/>
        <v>0</v>
      </c>
      <c r="H49" s="280"/>
      <c r="I49" s="278"/>
      <c r="J49" s="278"/>
      <c r="K49" s="280">
        <v>0.1</v>
      </c>
      <c r="L49" s="280"/>
      <c r="M49" s="101">
        <f t="shared" si="42"/>
        <v>0</v>
      </c>
      <c r="N49" s="280"/>
      <c r="O49" s="278"/>
      <c r="P49" s="280"/>
      <c r="Q49" s="278"/>
      <c r="R49" s="278"/>
      <c r="S49" s="278"/>
      <c r="T49" s="278"/>
      <c r="U49" s="278">
        <f t="shared" si="44"/>
        <v>0</v>
      </c>
      <c r="V49" s="278"/>
      <c r="W49" s="278"/>
      <c r="X49" s="278"/>
      <c r="Y49" s="278"/>
      <c r="Z49" s="278"/>
      <c r="AA49" s="278"/>
      <c r="AB49" s="278"/>
      <c r="AC49" s="278"/>
      <c r="AD49" s="278">
        <f t="shared" si="52"/>
        <v>0</v>
      </c>
      <c r="AE49" s="280"/>
      <c r="AF49" s="280"/>
      <c r="AG49" s="278"/>
      <c r="AH49" s="278"/>
      <c r="AI49" s="278"/>
      <c r="AJ49" s="278"/>
      <c r="AK49" s="278"/>
      <c r="AL49" s="278"/>
      <c r="AM49" s="278"/>
      <c r="AN49" s="278"/>
      <c r="AO49" s="278"/>
      <c r="AP49" s="278"/>
      <c r="AQ49" s="278"/>
      <c r="AR49" s="278"/>
      <c r="AS49" s="278">
        <v>0</v>
      </c>
      <c r="AT49" s="278"/>
      <c r="AU49" s="278"/>
      <c r="AV49" s="278"/>
      <c r="AW49" s="278"/>
      <c r="AX49" s="278"/>
      <c r="AY49" s="278"/>
      <c r="AZ49" s="278"/>
      <c r="BA49" s="278"/>
      <c r="BB49" s="278"/>
      <c r="BC49" s="278"/>
      <c r="BD49" s="280"/>
      <c r="BE49" s="278"/>
      <c r="BF49" s="278"/>
      <c r="BG49" s="278">
        <f t="shared" si="46"/>
        <v>0</v>
      </c>
      <c r="BH49" s="278"/>
      <c r="BI49" s="280">
        <v>0</v>
      </c>
      <c r="BJ49" s="278"/>
      <c r="BK49" s="275" t="s">
        <v>130</v>
      </c>
      <c r="BL49" s="281" t="s">
        <v>398</v>
      </c>
      <c r="BM49" s="275" t="s">
        <v>517</v>
      </c>
      <c r="BN49" s="275" t="s">
        <v>93</v>
      </c>
      <c r="BO49" s="282"/>
      <c r="BP49" s="283"/>
      <c r="BQ49" s="279" t="s">
        <v>503</v>
      </c>
      <c r="BR49" s="138" t="s">
        <v>504</v>
      </c>
    </row>
    <row r="50" spans="1:72" s="105" customFormat="1" ht="63.6" customHeight="1">
      <c r="A50" s="104">
        <v>3</v>
      </c>
      <c r="B50" s="272" t="s">
        <v>518</v>
      </c>
      <c r="C50" s="101">
        <f t="shared" si="38"/>
        <v>1</v>
      </c>
      <c r="D50" s="102">
        <v>0.8</v>
      </c>
      <c r="E50" s="101">
        <f>F50+U50+BG50</f>
        <v>0.2</v>
      </c>
      <c r="F50" s="101">
        <f t="shared" si="51"/>
        <v>0.2</v>
      </c>
      <c r="G50" s="101">
        <f t="shared" si="41"/>
        <v>0</v>
      </c>
      <c r="H50" s="273"/>
      <c r="I50" s="101"/>
      <c r="J50" s="101"/>
      <c r="K50" s="273">
        <v>0.2</v>
      </c>
      <c r="L50" s="273"/>
      <c r="M50" s="101">
        <f t="shared" si="42"/>
        <v>0</v>
      </c>
      <c r="N50" s="273"/>
      <c r="O50" s="101"/>
      <c r="P50" s="273"/>
      <c r="Q50" s="101"/>
      <c r="R50" s="101"/>
      <c r="S50" s="101"/>
      <c r="T50" s="101"/>
      <c r="U50" s="101">
        <f t="shared" si="44"/>
        <v>0</v>
      </c>
      <c r="V50" s="101"/>
      <c r="W50" s="101"/>
      <c r="X50" s="101"/>
      <c r="Y50" s="101"/>
      <c r="Z50" s="101"/>
      <c r="AA50" s="101"/>
      <c r="AB50" s="101"/>
      <c r="AC50" s="101"/>
      <c r="AD50" s="101">
        <f t="shared" si="52"/>
        <v>0</v>
      </c>
      <c r="AE50" s="273"/>
      <c r="AF50" s="273"/>
      <c r="AG50" s="101"/>
      <c r="AH50" s="101"/>
      <c r="AI50" s="101"/>
      <c r="AJ50" s="101"/>
      <c r="AK50" s="101"/>
      <c r="AL50" s="101"/>
      <c r="AM50" s="101"/>
      <c r="AN50" s="101"/>
      <c r="AO50" s="101"/>
      <c r="AP50" s="101"/>
      <c r="AQ50" s="101"/>
      <c r="AR50" s="101"/>
      <c r="AS50" s="101">
        <v>0</v>
      </c>
      <c r="AT50" s="101"/>
      <c r="AU50" s="101"/>
      <c r="AV50" s="101"/>
      <c r="AW50" s="101"/>
      <c r="AX50" s="101"/>
      <c r="AY50" s="101"/>
      <c r="AZ50" s="101"/>
      <c r="BA50" s="101"/>
      <c r="BB50" s="101"/>
      <c r="BC50" s="101"/>
      <c r="BD50" s="273"/>
      <c r="BE50" s="101"/>
      <c r="BF50" s="101"/>
      <c r="BG50" s="101">
        <f t="shared" si="46"/>
        <v>0</v>
      </c>
      <c r="BH50" s="101"/>
      <c r="BI50" s="273">
        <v>0</v>
      </c>
      <c r="BJ50" s="101"/>
      <c r="BK50" s="104" t="s">
        <v>130</v>
      </c>
      <c r="BL50" s="274" t="s">
        <v>398</v>
      </c>
      <c r="BM50" s="104" t="s">
        <v>519</v>
      </c>
      <c r="BN50" s="104" t="s">
        <v>93</v>
      </c>
      <c r="BO50" s="276"/>
      <c r="BP50" s="103"/>
      <c r="BQ50" s="102" t="s">
        <v>503</v>
      </c>
      <c r="BR50" s="138" t="s">
        <v>504</v>
      </c>
    </row>
    <row r="51" spans="1:72" s="81" customFormat="1" ht="39" customHeight="1">
      <c r="A51" s="792">
        <v>1</v>
      </c>
      <c r="B51" s="794" t="s">
        <v>520</v>
      </c>
      <c r="C51" s="58">
        <f t="shared" si="38"/>
        <v>0.5</v>
      </c>
      <c r="D51" s="63"/>
      <c r="E51" s="58">
        <f t="shared" ref="E51:E57" si="53">F51+U51+BG51</f>
        <v>0.5</v>
      </c>
      <c r="F51" s="58">
        <f t="shared" si="51"/>
        <v>0.5</v>
      </c>
      <c r="G51" s="58">
        <f t="shared" si="41"/>
        <v>0</v>
      </c>
      <c r="H51" s="59"/>
      <c r="I51" s="58"/>
      <c r="J51" s="58"/>
      <c r="K51" s="59">
        <v>0.3</v>
      </c>
      <c r="L51" s="59">
        <v>0.2</v>
      </c>
      <c r="M51" s="58">
        <f t="shared" si="42"/>
        <v>0</v>
      </c>
      <c r="N51" s="59"/>
      <c r="O51" s="58"/>
      <c r="P51" s="59"/>
      <c r="Q51" s="58"/>
      <c r="R51" s="58"/>
      <c r="S51" s="58"/>
      <c r="T51" s="58"/>
      <c r="U51" s="58">
        <f t="shared" si="44"/>
        <v>0</v>
      </c>
      <c r="V51" s="58"/>
      <c r="W51" s="58"/>
      <c r="X51" s="58"/>
      <c r="Y51" s="58"/>
      <c r="Z51" s="58"/>
      <c r="AA51" s="58"/>
      <c r="AB51" s="58"/>
      <c r="AC51" s="58"/>
      <c r="AD51" s="58">
        <f t="shared" si="52"/>
        <v>0</v>
      </c>
      <c r="AE51" s="59"/>
      <c r="AF51" s="59"/>
      <c r="AG51" s="58"/>
      <c r="AH51" s="58"/>
      <c r="AI51" s="58"/>
      <c r="AJ51" s="58"/>
      <c r="AK51" s="58"/>
      <c r="AL51" s="58"/>
      <c r="AM51" s="58"/>
      <c r="AN51" s="58"/>
      <c r="AO51" s="58"/>
      <c r="AP51" s="58"/>
      <c r="AQ51" s="58"/>
      <c r="AR51" s="58"/>
      <c r="AS51" s="58">
        <v>0</v>
      </c>
      <c r="AT51" s="58"/>
      <c r="AU51" s="58"/>
      <c r="AV51" s="58"/>
      <c r="AW51" s="58"/>
      <c r="AX51" s="58"/>
      <c r="AY51" s="58"/>
      <c r="AZ51" s="58"/>
      <c r="BA51" s="58"/>
      <c r="BB51" s="58"/>
      <c r="BC51" s="58"/>
      <c r="BD51" s="59"/>
      <c r="BE51" s="58"/>
      <c r="BF51" s="58"/>
      <c r="BG51" s="58">
        <f t="shared" si="46"/>
        <v>0</v>
      </c>
      <c r="BH51" s="58"/>
      <c r="BI51" s="59">
        <v>0</v>
      </c>
      <c r="BJ51" s="58"/>
      <c r="BK51" s="61" t="s">
        <v>130</v>
      </c>
      <c r="BL51" s="284" t="s">
        <v>131</v>
      </c>
      <c r="BM51" s="61" t="s">
        <v>521</v>
      </c>
      <c r="BN51" s="61" t="s">
        <v>93</v>
      </c>
      <c r="BO51" s="90"/>
      <c r="BP51" s="797" t="s">
        <v>522</v>
      </c>
      <c r="BQ51" s="781" t="s">
        <v>503</v>
      </c>
      <c r="BR51" s="138" t="s">
        <v>504</v>
      </c>
    </row>
    <row r="52" spans="1:72" s="81" customFormat="1" ht="39" customHeight="1">
      <c r="A52" s="793"/>
      <c r="B52" s="795"/>
      <c r="C52" s="58">
        <f t="shared" si="38"/>
        <v>0.48</v>
      </c>
      <c r="D52" s="63"/>
      <c r="E52" s="58">
        <f t="shared" si="53"/>
        <v>0.48</v>
      </c>
      <c r="F52" s="58">
        <f t="shared" si="51"/>
        <v>0.48</v>
      </c>
      <c r="G52" s="58">
        <f t="shared" si="41"/>
        <v>0</v>
      </c>
      <c r="H52" s="59"/>
      <c r="I52" s="58"/>
      <c r="J52" s="58"/>
      <c r="K52" s="59">
        <v>0.13</v>
      </c>
      <c r="L52" s="59">
        <v>0.35</v>
      </c>
      <c r="M52" s="58">
        <f t="shared" si="42"/>
        <v>0</v>
      </c>
      <c r="N52" s="59"/>
      <c r="O52" s="58"/>
      <c r="P52" s="59"/>
      <c r="Q52" s="58"/>
      <c r="R52" s="58"/>
      <c r="S52" s="58"/>
      <c r="T52" s="58"/>
      <c r="U52" s="58">
        <f t="shared" si="44"/>
        <v>0</v>
      </c>
      <c r="V52" s="58"/>
      <c r="W52" s="58"/>
      <c r="X52" s="58"/>
      <c r="Y52" s="58"/>
      <c r="Z52" s="58"/>
      <c r="AA52" s="58"/>
      <c r="AB52" s="58"/>
      <c r="AC52" s="58"/>
      <c r="AD52" s="58">
        <f t="shared" si="52"/>
        <v>0</v>
      </c>
      <c r="AE52" s="59"/>
      <c r="AF52" s="59"/>
      <c r="AG52" s="58"/>
      <c r="AH52" s="58"/>
      <c r="AI52" s="58"/>
      <c r="AJ52" s="58"/>
      <c r="AK52" s="58"/>
      <c r="AL52" s="58"/>
      <c r="AM52" s="58"/>
      <c r="AN52" s="58"/>
      <c r="AO52" s="58"/>
      <c r="AP52" s="58"/>
      <c r="AQ52" s="58"/>
      <c r="AR52" s="58"/>
      <c r="AS52" s="58">
        <v>0</v>
      </c>
      <c r="AT52" s="58"/>
      <c r="AU52" s="58"/>
      <c r="AV52" s="58"/>
      <c r="AW52" s="58"/>
      <c r="AX52" s="58"/>
      <c r="AY52" s="58"/>
      <c r="AZ52" s="58"/>
      <c r="BA52" s="58"/>
      <c r="BB52" s="58"/>
      <c r="BC52" s="58"/>
      <c r="BD52" s="59"/>
      <c r="BE52" s="58"/>
      <c r="BF52" s="58"/>
      <c r="BG52" s="58">
        <f t="shared" si="46"/>
        <v>0</v>
      </c>
      <c r="BH52" s="58"/>
      <c r="BI52" s="59">
        <v>0</v>
      </c>
      <c r="BJ52" s="58"/>
      <c r="BK52" s="61" t="s">
        <v>130</v>
      </c>
      <c r="BL52" s="78" t="s">
        <v>248</v>
      </c>
      <c r="BM52" s="270" t="s">
        <v>523</v>
      </c>
      <c r="BN52" s="61" t="s">
        <v>93</v>
      </c>
      <c r="BO52" s="285"/>
      <c r="BP52" s="797"/>
      <c r="BQ52" s="781"/>
      <c r="BR52" s="138" t="s">
        <v>504</v>
      </c>
    </row>
    <row r="53" spans="1:72" s="165" customFormat="1">
      <c r="A53" s="793"/>
      <c r="B53" s="796"/>
      <c r="C53" s="62">
        <f t="shared" si="38"/>
        <v>2.8</v>
      </c>
      <c r="D53" s="61"/>
      <c r="E53" s="58">
        <f t="shared" si="53"/>
        <v>2.8</v>
      </c>
      <c r="F53" s="58">
        <f t="shared" si="51"/>
        <v>2.8</v>
      </c>
      <c r="G53" s="58">
        <f t="shared" si="41"/>
        <v>0</v>
      </c>
      <c r="H53" s="57"/>
      <c r="I53" s="57"/>
      <c r="J53" s="57"/>
      <c r="K53" s="58">
        <v>1.5</v>
      </c>
      <c r="L53" s="58">
        <v>1.3</v>
      </c>
      <c r="M53" s="58">
        <f t="shared" si="42"/>
        <v>0</v>
      </c>
      <c r="N53" s="57"/>
      <c r="O53" s="57"/>
      <c r="P53" s="57"/>
      <c r="Q53" s="57"/>
      <c r="R53" s="57"/>
      <c r="S53" s="57"/>
      <c r="T53" s="57"/>
      <c r="U53" s="58">
        <f t="shared" si="44"/>
        <v>0</v>
      </c>
      <c r="V53" s="57"/>
      <c r="W53" s="57"/>
      <c r="X53" s="57"/>
      <c r="Y53" s="57"/>
      <c r="Z53" s="57"/>
      <c r="AA53" s="57"/>
      <c r="AB53" s="57"/>
      <c r="AC53" s="57"/>
      <c r="AD53" s="58">
        <f t="shared" si="52"/>
        <v>0</v>
      </c>
      <c r="AE53" s="57"/>
      <c r="AF53" s="57"/>
      <c r="AG53" s="57"/>
      <c r="AH53" s="57"/>
      <c r="AI53" s="57"/>
      <c r="AJ53" s="57"/>
      <c r="AK53" s="57"/>
      <c r="AL53" s="57"/>
      <c r="AM53" s="57"/>
      <c r="AN53" s="57"/>
      <c r="AO53" s="57"/>
      <c r="AP53" s="57"/>
      <c r="AQ53" s="57"/>
      <c r="AR53" s="57"/>
      <c r="AS53" s="57">
        <f t="shared" ref="AS53" si="54">AT53+AU53</f>
        <v>0</v>
      </c>
      <c r="AT53" s="57"/>
      <c r="AU53" s="57"/>
      <c r="AV53" s="57"/>
      <c r="AW53" s="57"/>
      <c r="AX53" s="57"/>
      <c r="AY53" s="57"/>
      <c r="AZ53" s="57"/>
      <c r="BA53" s="57"/>
      <c r="BB53" s="57"/>
      <c r="BC53" s="57"/>
      <c r="BD53" s="57"/>
      <c r="BE53" s="57"/>
      <c r="BF53" s="57"/>
      <c r="BG53" s="58">
        <f t="shared" si="46"/>
        <v>0</v>
      </c>
      <c r="BH53" s="57"/>
      <c r="BI53" s="57"/>
      <c r="BJ53" s="57"/>
      <c r="BK53" s="61" t="s">
        <v>130</v>
      </c>
      <c r="BL53" s="58" t="s">
        <v>396</v>
      </c>
      <c r="BM53" s="79" t="s">
        <v>524</v>
      </c>
      <c r="BN53" s="79" t="s">
        <v>93</v>
      </c>
      <c r="BO53" s="79"/>
      <c r="BP53" s="797"/>
      <c r="BQ53" s="781"/>
      <c r="BR53" s="138" t="s">
        <v>504</v>
      </c>
      <c r="BS53" s="55"/>
      <c r="BT53" s="55"/>
    </row>
    <row r="54" spans="1:72" s="81" customFormat="1" ht="39" customHeight="1">
      <c r="A54" s="270">
        <v>2</v>
      </c>
      <c r="B54" s="286" t="s">
        <v>525</v>
      </c>
      <c r="C54" s="58">
        <f t="shared" si="38"/>
        <v>0.2</v>
      </c>
      <c r="D54" s="63"/>
      <c r="E54" s="58">
        <f t="shared" si="53"/>
        <v>0.2</v>
      </c>
      <c r="F54" s="58">
        <f t="shared" si="51"/>
        <v>0.2</v>
      </c>
      <c r="G54" s="58">
        <f t="shared" si="41"/>
        <v>0</v>
      </c>
      <c r="H54" s="59"/>
      <c r="I54" s="58"/>
      <c r="J54" s="58"/>
      <c r="K54" s="59">
        <v>0</v>
      </c>
      <c r="L54" s="59">
        <v>0.2</v>
      </c>
      <c r="M54" s="58">
        <f t="shared" si="42"/>
        <v>0</v>
      </c>
      <c r="N54" s="59"/>
      <c r="O54" s="58"/>
      <c r="P54" s="59"/>
      <c r="Q54" s="58"/>
      <c r="R54" s="58"/>
      <c r="S54" s="58"/>
      <c r="T54" s="58"/>
      <c r="U54" s="58">
        <f t="shared" si="44"/>
        <v>0</v>
      </c>
      <c r="V54" s="58"/>
      <c r="W54" s="58"/>
      <c r="X54" s="58"/>
      <c r="Y54" s="58"/>
      <c r="Z54" s="58"/>
      <c r="AA54" s="58"/>
      <c r="AB54" s="58"/>
      <c r="AC54" s="58"/>
      <c r="AD54" s="58">
        <f t="shared" si="52"/>
        <v>0</v>
      </c>
      <c r="AE54" s="59"/>
      <c r="AF54" s="59"/>
      <c r="AG54" s="58"/>
      <c r="AH54" s="58"/>
      <c r="AI54" s="58"/>
      <c r="AJ54" s="58"/>
      <c r="AK54" s="58"/>
      <c r="AL54" s="58"/>
      <c r="AM54" s="58"/>
      <c r="AN54" s="58"/>
      <c r="AO54" s="58"/>
      <c r="AP54" s="58"/>
      <c r="AQ54" s="58"/>
      <c r="AR54" s="58"/>
      <c r="AS54" s="58">
        <v>0</v>
      </c>
      <c r="AT54" s="58"/>
      <c r="AU54" s="58"/>
      <c r="AV54" s="58"/>
      <c r="AW54" s="58"/>
      <c r="AX54" s="58"/>
      <c r="AY54" s="58"/>
      <c r="AZ54" s="58"/>
      <c r="BA54" s="58"/>
      <c r="BB54" s="58"/>
      <c r="BC54" s="58"/>
      <c r="BD54" s="59"/>
      <c r="BE54" s="58"/>
      <c r="BF54" s="58"/>
      <c r="BG54" s="58">
        <f t="shared" si="46"/>
        <v>0</v>
      </c>
      <c r="BH54" s="58"/>
      <c r="BI54" s="59">
        <v>0</v>
      </c>
      <c r="BJ54" s="58"/>
      <c r="BK54" s="270"/>
      <c r="BL54" s="78" t="s">
        <v>248</v>
      </c>
      <c r="BM54" s="270" t="s">
        <v>526</v>
      </c>
      <c r="BN54" s="270" t="s">
        <v>93</v>
      </c>
      <c r="BO54" s="285"/>
      <c r="BP54" s="271"/>
      <c r="BQ54" s="268" t="s">
        <v>503</v>
      </c>
      <c r="BR54" s="138" t="s">
        <v>504</v>
      </c>
    </row>
    <row r="55" spans="1:72" s="81" customFormat="1" ht="58.9" customHeight="1">
      <c r="A55" s="270">
        <v>3</v>
      </c>
      <c r="B55" s="287" t="s">
        <v>527</v>
      </c>
      <c r="C55" s="269">
        <f t="shared" si="38"/>
        <v>0.3</v>
      </c>
      <c r="D55" s="268">
        <v>0.3</v>
      </c>
      <c r="E55" s="269">
        <f t="shared" si="53"/>
        <v>0</v>
      </c>
      <c r="F55" s="269">
        <f t="shared" si="51"/>
        <v>0</v>
      </c>
      <c r="G55" s="269">
        <f t="shared" si="41"/>
        <v>0</v>
      </c>
      <c r="H55" s="288"/>
      <c r="I55" s="269"/>
      <c r="J55" s="269"/>
      <c r="K55" s="59">
        <v>0</v>
      </c>
      <c r="L55" s="288"/>
      <c r="M55" s="58">
        <f t="shared" si="42"/>
        <v>0</v>
      </c>
      <c r="N55" s="288"/>
      <c r="O55" s="269"/>
      <c r="P55" s="288"/>
      <c r="Q55" s="269"/>
      <c r="R55" s="269"/>
      <c r="S55" s="269"/>
      <c r="T55" s="269"/>
      <c r="U55" s="269">
        <f t="shared" si="44"/>
        <v>0</v>
      </c>
      <c r="V55" s="269"/>
      <c r="W55" s="269"/>
      <c r="X55" s="269"/>
      <c r="Y55" s="269"/>
      <c r="Z55" s="269"/>
      <c r="AA55" s="269"/>
      <c r="AB55" s="269"/>
      <c r="AC55" s="269"/>
      <c r="AD55" s="269">
        <f t="shared" si="52"/>
        <v>0</v>
      </c>
      <c r="AE55" s="288"/>
      <c r="AF55" s="288"/>
      <c r="AG55" s="269"/>
      <c r="AH55" s="269"/>
      <c r="AI55" s="269"/>
      <c r="AJ55" s="269"/>
      <c r="AK55" s="269"/>
      <c r="AL55" s="269"/>
      <c r="AM55" s="269"/>
      <c r="AN55" s="269"/>
      <c r="AO55" s="269"/>
      <c r="AP55" s="269"/>
      <c r="AQ55" s="269"/>
      <c r="AR55" s="269"/>
      <c r="AS55" s="269">
        <v>0</v>
      </c>
      <c r="AT55" s="269"/>
      <c r="AU55" s="269"/>
      <c r="AV55" s="269"/>
      <c r="AW55" s="269"/>
      <c r="AX55" s="269"/>
      <c r="AY55" s="269"/>
      <c r="AZ55" s="269"/>
      <c r="BA55" s="269"/>
      <c r="BB55" s="269"/>
      <c r="BC55" s="269"/>
      <c r="BD55" s="288"/>
      <c r="BE55" s="269"/>
      <c r="BF55" s="269"/>
      <c r="BG55" s="269">
        <f t="shared" si="46"/>
        <v>0</v>
      </c>
      <c r="BH55" s="269"/>
      <c r="BI55" s="288">
        <v>0</v>
      </c>
      <c r="BJ55" s="269"/>
      <c r="BK55" s="270" t="s">
        <v>130</v>
      </c>
      <c r="BL55" s="78" t="s">
        <v>248</v>
      </c>
      <c r="BM55" s="270"/>
      <c r="BN55" s="270" t="s">
        <v>93</v>
      </c>
      <c r="BO55" s="285"/>
      <c r="BP55" s="271"/>
      <c r="BQ55" s="268" t="s">
        <v>503</v>
      </c>
      <c r="BR55" s="138" t="s">
        <v>504</v>
      </c>
    </row>
    <row r="56" spans="1:72" s="81" customFormat="1" ht="58.9" customHeight="1">
      <c r="A56" s="270">
        <v>4</v>
      </c>
      <c r="B56" s="289" t="s">
        <v>528</v>
      </c>
      <c r="C56" s="269">
        <f t="shared" si="38"/>
        <v>0.6</v>
      </c>
      <c r="D56" s="268">
        <v>0.5</v>
      </c>
      <c r="E56" s="269">
        <f t="shared" si="53"/>
        <v>0.1</v>
      </c>
      <c r="F56" s="269">
        <f t="shared" si="51"/>
        <v>0.1</v>
      </c>
      <c r="G56" s="269">
        <f t="shared" si="41"/>
        <v>0</v>
      </c>
      <c r="H56" s="288"/>
      <c r="I56" s="269"/>
      <c r="J56" s="269"/>
      <c r="K56" s="59">
        <v>0.1</v>
      </c>
      <c r="L56" s="288"/>
      <c r="M56" s="58">
        <f t="shared" si="42"/>
        <v>0</v>
      </c>
      <c r="N56" s="288"/>
      <c r="O56" s="269"/>
      <c r="P56" s="288"/>
      <c r="Q56" s="269"/>
      <c r="R56" s="269"/>
      <c r="S56" s="269"/>
      <c r="T56" s="269"/>
      <c r="U56" s="269">
        <f t="shared" si="44"/>
        <v>0</v>
      </c>
      <c r="V56" s="269"/>
      <c r="W56" s="269"/>
      <c r="X56" s="269"/>
      <c r="Y56" s="269"/>
      <c r="Z56" s="269"/>
      <c r="AA56" s="269"/>
      <c r="AB56" s="269"/>
      <c r="AC56" s="269"/>
      <c r="AD56" s="269">
        <f t="shared" si="52"/>
        <v>0</v>
      </c>
      <c r="AE56" s="288"/>
      <c r="AF56" s="288"/>
      <c r="AG56" s="269"/>
      <c r="AH56" s="269"/>
      <c r="AI56" s="269"/>
      <c r="AJ56" s="269"/>
      <c r="AK56" s="269"/>
      <c r="AL56" s="269"/>
      <c r="AM56" s="269"/>
      <c r="AN56" s="269"/>
      <c r="AO56" s="269"/>
      <c r="AP56" s="269"/>
      <c r="AQ56" s="269"/>
      <c r="AR56" s="269"/>
      <c r="AS56" s="269">
        <v>0</v>
      </c>
      <c r="AT56" s="269"/>
      <c r="AU56" s="269"/>
      <c r="AV56" s="269"/>
      <c r="AW56" s="269"/>
      <c r="AX56" s="269"/>
      <c r="AY56" s="269"/>
      <c r="AZ56" s="269"/>
      <c r="BA56" s="269"/>
      <c r="BB56" s="269"/>
      <c r="BC56" s="269"/>
      <c r="BD56" s="288"/>
      <c r="BE56" s="269"/>
      <c r="BF56" s="269"/>
      <c r="BG56" s="269">
        <f t="shared" si="46"/>
        <v>0</v>
      </c>
      <c r="BH56" s="269"/>
      <c r="BI56" s="288">
        <v>0</v>
      </c>
      <c r="BJ56" s="269"/>
      <c r="BK56" s="270"/>
      <c r="BL56" s="78" t="s">
        <v>248</v>
      </c>
      <c r="BM56" s="270"/>
      <c r="BN56" s="270" t="s">
        <v>93</v>
      </c>
      <c r="BO56" s="285"/>
      <c r="BP56" s="271"/>
      <c r="BQ56" s="268" t="s">
        <v>503</v>
      </c>
      <c r="BR56" s="138" t="s">
        <v>504</v>
      </c>
    </row>
    <row r="57" spans="1:72" s="81" customFormat="1" ht="62.45" customHeight="1">
      <c r="A57" s="61">
        <v>5</v>
      </c>
      <c r="B57" s="289" t="s">
        <v>529</v>
      </c>
      <c r="C57" s="58">
        <f t="shared" si="38"/>
        <v>0.8</v>
      </c>
      <c r="D57" s="63">
        <v>0.8</v>
      </c>
      <c r="E57" s="58">
        <f t="shared" si="53"/>
        <v>0</v>
      </c>
      <c r="F57" s="58">
        <f t="shared" si="51"/>
        <v>0</v>
      </c>
      <c r="G57" s="58">
        <f t="shared" si="41"/>
        <v>0</v>
      </c>
      <c r="H57" s="59"/>
      <c r="I57" s="58"/>
      <c r="J57" s="58"/>
      <c r="K57" s="59">
        <v>0</v>
      </c>
      <c r="L57" s="59"/>
      <c r="M57" s="58">
        <f t="shared" si="42"/>
        <v>0</v>
      </c>
      <c r="N57" s="59"/>
      <c r="O57" s="58"/>
      <c r="P57" s="59"/>
      <c r="Q57" s="58"/>
      <c r="R57" s="58"/>
      <c r="S57" s="58"/>
      <c r="T57" s="58"/>
      <c r="U57" s="58">
        <f t="shared" si="44"/>
        <v>0</v>
      </c>
      <c r="V57" s="58"/>
      <c r="W57" s="58"/>
      <c r="X57" s="58"/>
      <c r="Y57" s="58"/>
      <c r="Z57" s="58"/>
      <c r="AA57" s="58"/>
      <c r="AB57" s="58"/>
      <c r="AC57" s="58"/>
      <c r="AD57" s="58">
        <f t="shared" si="52"/>
        <v>0</v>
      </c>
      <c r="AE57" s="59"/>
      <c r="AF57" s="59"/>
      <c r="AG57" s="58"/>
      <c r="AH57" s="58"/>
      <c r="AI57" s="58"/>
      <c r="AJ57" s="58"/>
      <c r="AK57" s="58"/>
      <c r="AL57" s="58"/>
      <c r="AM57" s="58"/>
      <c r="AN57" s="58"/>
      <c r="AO57" s="58"/>
      <c r="AP57" s="58"/>
      <c r="AQ57" s="58"/>
      <c r="AR57" s="58"/>
      <c r="AS57" s="58">
        <v>0</v>
      </c>
      <c r="AT57" s="58"/>
      <c r="AU57" s="58"/>
      <c r="AV57" s="58"/>
      <c r="AW57" s="58"/>
      <c r="AX57" s="58"/>
      <c r="AY57" s="58"/>
      <c r="AZ57" s="58"/>
      <c r="BA57" s="58"/>
      <c r="BB57" s="58"/>
      <c r="BC57" s="58"/>
      <c r="BD57" s="59"/>
      <c r="BE57" s="58"/>
      <c r="BF57" s="58"/>
      <c r="BG57" s="58">
        <f t="shared" si="46"/>
        <v>0</v>
      </c>
      <c r="BH57" s="58"/>
      <c r="BI57" s="59">
        <v>0</v>
      </c>
      <c r="BJ57" s="58"/>
      <c r="BK57" s="61" t="s">
        <v>130</v>
      </c>
      <c r="BL57" s="78" t="s">
        <v>248</v>
      </c>
      <c r="BM57" s="61"/>
      <c r="BN57" s="61" t="s">
        <v>93</v>
      </c>
      <c r="BO57" s="90"/>
      <c r="BP57" s="79"/>
      <c r="BQ57" s="63" t="s">
        <v>503</v>
      </c>
      <c r="BR57" s="138" t="s">
        <v>504</v>
      </c>
    </row>
    <row r="58" spans="1:72" s="105" customFormat="1" ht="62.45" customHeight="1">
      <c r="A58" s="104">
        <v>6</v>
      </c>
      <c r="B58" s="272" t="s">
        <v>530</v>
      </c>
      <c r="C58" s="101">
        <f t="shared" si="38"/>
        <v>0.66</v>
      </c>
      <c r="D58" s="102"/>
      <c r="E58" s="101">
        <f>F58+U58+BG58</f>
        <v>0.66</v>
      </c>
      <c r="F58" s="101">
        <f t="shared" si="51"/>
        <v>0.66</v>
      </c>
      <c r="G58" s="101">
        <f t="shared" si="41"/>
        <v>0</v>
      </c>
      <c r="H58" s="273"/>
      <c r="I58" s="101"/>
      <c r="J58" s="101"/>
      <c r="K58" s="273">
        <v>0.66</v>
      </c>
      <c r="L58" s="273"/>
      <c r="M58" s="101">
        <f t="shared" si="42"/>
        <v>0</v>
      </c>
      <c r="N58" s="273"/>
      <c r="O58" s="101"/>
      <c r="P58" s="273"/>
      <c r="Q58" s="101"/>
      <c r="R58" s="101"/>
      <c r="S58" s="101"/>
      <c r="T58" s="101"/>
      <c r="U58" s="101">
        <f t="shared" si="44"/>
        <v>0</v>
      </c>
      <c r="V58" s="101"/>
      <c r="W58" s="101"/>
      <c r="X58" s="101"/>
      <c r="Y58" s="101"/>
      <c r="Z58" s="101"/>
      <c r="AA58" s="101"/>
      <c r="AB58" s="101"/>
      <c r="AC58" s="101"/>
      <c r="AD58" s="101">
        <f t="shared" si="52"/>
        <v>0</v>
      </c>
      <c r="AE58" s="273"/>
      <c r="AF58" s="273"/>
      <c r="AG58" s="101"/>
      <c r="AH58" s="101"/>
      <c r="AI58" s="101"/>
      <c r="AJ58" s="101"/>
      <c r="AK58" s="101"/>
      <c r="AL58" s="101"/>
      <c r="AM58" s="101"/>
      <c r="AN58" s="101"/>
      <c r="AO58" s="101"/>
      <c r="AP58" s="101"/>
      <c r="AQ58" s="101"/>
      <c r="AR58" s="101"/>
      <c r="AS58" s="101">
        <v>0</v>
      </c>
      <c r="AT58" s="101"/>
      <c r="AU58" s="101"/>
      <c r="AV58" s="101"/>
      <c r="AW58" s="101"/>
      <c r="AX58" s="101"/>
      <c r="AY58" s="101"/>
      <c r="AZ58" s="101"/>
      <c r="BA58" s="101"/>
      <c r="BB58" s="101"/>
      <c r="BC58" s="101"/>
      <c r="BD58" s="273"/>
      <c r="BE58" s="101"/>
      <c r="BF58" s="101"/>
      <c r="BG58" s="101">
        <f t="shared" si="46"/>
        <v>0</v>
      </c>
      <c r="BH58" s="101"/>
      <c r="BI58" s="273">
        <v>0</v>
      </c>
      <c r="BJ58" s="101"/>
      <c r="BK58" s="104" t="s">
        <v>130</v>
      </c>
      <c r="BL58" s="274" t="s">
        <v>248</v>
      </c>
      <c r="BM58" s="104" t="s">
        <v>531</v>
      </c>
      <c r="BN58" s="104" t="s">
        <v>93</v>
      </c>
      <c r="BO58" s="276"/>
      <c r="BP58" s="103"/>
      <c r="BQ58" s="102" t="s">
        <v>503</v>
      </c>
      <c r="BR58" s="138" t="s">
        <v>504</v>
      </c>
    </row>
    <row r="59" spans="1:72" s="81" customFormat="1" ht="62.45" customHeight="1">
      <c r="A59" s="61">
        <v>7</v>
      </c>
      <c r="B59" s="289" t="s">
        <v>532</v>
      </c>
      <c r="C59" s="58">
        <f t="shared" si="38"/>
        <v>0.7</v>
      </c>
      <c r="D59" s="63">
        <v>0.6</v>
      </c>
      <c r="E59" s="58">
        <f t="shared" ref="E59:E68" si="55">F59+U59+BG59</f>
        <v>0.1</v>
      </c>
      <c r="F59" s="58">
        <f t="shared" si="51"/>
        <v>0.1</v>
      </c>
      <c r="G59" s="58">
        <f t="shared" si="41"/>
        <v>0</v>
      </c>
      <c r="H59" s="59"/>
      <c r="I59" s="58"/>
      <c r="J59" s="58"/>
      <c r="K59" s="59">
        <v>0.1</v>
      </c>
      <c r="L59" s="59"/>
      <c r="M59" s="58">
        <f t="shared" si="42"/>
        <v>0</v>
      </c>
      <c r="N59" s="59"/>
      <c r="O59" s="58"/>
      <c r="P59" s="59"/>
      <c r="Q59" s="58"/>
      <c r="R59" s="58"/>
      <c r="S59" s="58"/>
      <c r="T59" s="58"/>
      <c r="U59" s="58">
        <f t="shared" si="44"/>
        <v>0</v>
      </c>
      <c r="V59" s="58"/>
      <c r="W59" s="58"/>
      <c r="X59" s="58"/>
      <c r="Y59" s="58"/>
      <c r="Z59" s="58"/>
      <c r="AA59" s="58"/>
      <c r="AB59" s="58"/>
      <c r="AC59" s="58"/>
      <c r="AD59" s="58">
        <f t="shared" si="52"/>
        <v>0</v>
      </c>
      <c r="AE59" s="59"/>
      <c r="AF59" s="59"/>
      <c r="AG59" s="58"/>
      <c r="AH59" s="58"/>
      <c r="AI59" s="58"/>
      <c r="AJ59" s="58"/>
      <c r="AK59" s="58"/>
      <c r="AL59" s="58"/>
      <c r="AM59" s="58"/>
      <c r="AN59" s="58"/>
      <c r="AO59" s="58"/>
      <c r="AP59" s="58"/>
      <c r="AQ59" s="58"/>
      <c r="AR59" s="58"/>
      <c r="AS59" s="58">
        <v>0</v>
      </c>
      <c r="AT59" s="58"/>
      <c r="AU59" s="58"/>
      <c r="AV59" s="58"/>
      <c r="AW59" s="58"/>
      <c r="AX59" s="58"/>
      <c r="AY59" s="58"/>
      <c r="AZ59" s="58"/>
      <c r="BA59" s="58"/>
      <c r="BB59" s="58"/>
      <c r="BC59" s="58"/>
      <c r="BD59" s="59"/>
      <c r="BE59" s="58"/>
      <c r="BF59" s="58"/>
      <c r="BG59" s="58">
        <f t="shared" si="46"/>
        <v>0</v>
      </c>
      <c r="BH59" s="58"/>
      <c r="BI59" s="59">
        <v>0</v>
      </c>
      <c r="BJ59" s="58"/>
      <c r="BK59" s="61" t="s">
        <v>130</v>
      </c>
      <c r="BL59" s="78" t="s">
        <v>248</v>
      </c>
      <c r="BM59" s="61"/>
      <c r="BN59" s="61" t="s">
        <v>93</v>
      </c>
      <c r="BO59" s="90"/>
      <c r="BP59" s="79"/>
      <c r="BQ59" s="63" t="s">
        <v>503</v>
      </c>
      <c r="BR59" s="138" t="s">
        <v>504</v>
      </c>
    </row>
    <row r="60" spans="1:72" s="81" customFormat="1" ht="62.45" customHeight="1">
      <c r="A60" s="61">
        <v>8</v>
      </c>
      <c r="B60" s="289" t="s">
        <v>533</v>
      </c>
      <c r="C60" s="58">
        <f t="shared" si="38"/>
        <v>0.8</v>
      </c>
      <c r="D60" s="63">
        <v>0.6</v>
      </c>
      <c r="E60" s="58">
        <f t="shared" si="55"/>
        <v>0.2</v>
      </c>
      <c r="F60" s="58">
        <f t="shared" si="51"/>
        <v>0.2</v>
      </c>
      <c r="G60" s="58">
        <f t="shared" si="41"/>
        <v>0</v>
      </c>
      <c r="H60" s="59"/>
      <c r="I60" s="58"/>
      <c r="J60" s="58"/>
      <c r="K60" s="59">
        <v>0.2</v>
      </c>
      <c r="L60" s="59"/>
      <c r="M60" s="58">
        <f t="shared" si="42"/>
        <v>0</v>
      </c>
      <c r="N60" s="59"/>
      <c r="O60" s="58"/>
      <c r="P60" s="59"/>
      <c r="Q60" s="58"/>
      <c r="R60" s="58"/>
      <c r="S60" s="58"/>
      <c r="T60" s="58"/>
      <c r="U60" s="58">
        <f t="shared" si="44"/>
        <v>0</v>
      </c>
      <c r="V60" s="58"/>
      <c r="W60" s="58"/>
      <c r="X60" s="58"/>
      <c r="Y60" s="58"/>
      <c r="Z60" s="58"/>
      <c r="AA60" s="58"/>
      <c r="AB60" s="58"/>
      <c r="AC60" s="58"/>
      <c r="AD60" s="58">
        <f t="shared" si="52"/>
        <v>0</v>
      </c>
      <c r="AE60" s="59"/>
      <c r="AF60" s="59"/>
      <c r="AG60" s="58"/>
      <c r="AH60" s="58"/>
      <c r="AI60" s="58"/>
      <c r="AJ60" s="58"/>
      <c r="AK60" s="58"/>
      <c r="AL60" s="58"/>
      <c r="AM60" s="58"/>
      <c r="AN60" s="58"/>
      <c r="AO60" s="58"/>
      <c r="AP60" s="58"/>
      <c r="AQ60" s="58"/>
      <c r="AR60" s="58"/>
      <c r="AS60" s="58">
        <v>0</v>
      </c>
      <c r="AT60" s="58"/>
      <c r="AU60" s="58"/>
      <c r="AV60" s="58"/>
      <c r="AW60" s="58"/>
      <c r="AX60" s="58"/>
      <c r="AY60" s="58"/>
      <c r="AZ60" s="58"/>
      <c r="BA60" s="58"/>
      <c r="BB60" s="58"/>
      <c r="BC60" s="58"/>
      <c r="BD60" s="59"/>
      <c r="BE60" s="58"/>
      <c r="BF60" s="58"/>
      <c r="BG60" s="58">
        <f t="shared" si="46"/>
        <v>0</v>
      </c>
      <c r="BH60" s="58"/>
      <c r="BI60" s="59">
        <v>0</v>
      </c>
      <c r="BJ60" s="58"/>
      <c r="BK60" s="61" t="s">
        <v>130</v>
      </c>
      <c r="BL60" s="78" t="s">
        <v>248</v>
      </c>
      <c r="BM60" s="61"/>
      <c r="BN60" s="61" t="s">
        <v>93</v>
      </c>
      <c r="BO60" s="90"/>
      <c r="BP60" s="79"/>
      <c r="BQ60" s="63" t="s">
        <v>503</v>
      </c>
      <c r="BR60" s="138" t="s">
        <v>504</v>
      </c>
    </row>
    <row r="61" spans="1:72" s="81" customFormat="1" ht="62.45" customHeight="1">
      <c r="A61" s="61">
        <v>9</v>
      </c>
      <c r="B61" s="289" t="s">
        <v>534</v>
      </c>
      <c r="C61" s="58">
        <f t="shared" si="38"/>
        <v>0.65999999999999992</v>
      </c>
      <c r="D61" s="63">
        <v>0.6</v>
      </c>
      <c r="E61" s="58">
        <f t="shared" si="55"/>
        <v>0.06</v>
      </c>
      <c r="F61" s="58">
        <f t="shared" si="51"/>
        <v>0.06</v>
      </c>
      <c r="G61" s="58">
        <f t="shared" si="41"/>
        <v>0</v>
      </c>
      <c r="H61" s="59"/>
      <c r="I61" s="58"/>
      <c r="J61" s="58"/>
      <c r="K61" s="59">
        <v>0.06</v>
      </c>
      <c r="L61" s="59"/>
      <c r="M61" s="58">
        <f t="shared" si="42"/>
        <v>0</v>
      </c>
      <c r="N61" s="59"/>
      <c r="O61" s="58"/>
      <c r="P61" s="59"/>
      <c r="Q61" s="58"/>
      <c r="R61" s="58"/>
      <c r="S61" s="58"/>
      <c r="T61" s="58"/>
      <c r="U61" s="58">
        <f t="shared" si="44"/>
        <v>0</v>
      </c>
      <c r="V61" s="58"/>
      <c r="W61" s="58"/>
      <c r="X61" s="58"/>
      <c r="Y61" s="58"/>
      <c r="Z61" s="58"/>
      <c r="AA61" s="58"/>
      <c r="AB61" s="58"/>
      <c r="AC61" s="58"/>
      <c r="AD61" s="58">
        <f t="shared" si="52"/>
        <v>0</v>
      </c>
      <c r="AE61" s="59"/>
      <c r="AF61" s="59"/>
      <c r="AG61" s="58"/>
      <c r="AH61" s="58"/>
      <c r="AI61" s="58"/>
      <c r="AJ61" s="58"/>
      <c r="AK61" s="58"/>
      <c r="AL61" s="58"/>
      <c r="AM61" s="58"/>
      <c r="AN61" s="58"/>
      <c r="AO61" s="58"/>
      <c r="AP61" s="58"/>
      <c r="AQ61" s="58"/>
      <c r="AR61" s="58"/>
      <c r="AS61" s="58">
        <v>0</v>
      </c>
      <c r="AT61" s="58"/>
      <c r="AU61" s="58"/>
      <c r="AV61" s="58"/>
      <c r="AW61" s="58"/>
      <c r="AX61" s="58"/>
      <c r="AY61" s="58"/>
      <c r="AZ61" s="58"/>
      <c r="BA61" s="58"/>
      <c r="BB61" s="58"/>
      <c r="BC61" s="58"/>
      <c r="BD61" s="59"/>
      <c r="BE61" s="58"/>
      <c r="BF61" s="58"/>
      <c r="BG61" s="58">
        <f t="shared" si="46"/>
        <v>0</v>
      </c>
      <c r="BH61" s="58"/>
      <c r="BI61" s="59">
        <v>0</v>
      </c>
      <c r="BJ61" s="58"/>
      <c r="BK61" s="61" t="s">
        <v>130</v>
      </c>
      <c r="BL61" s="78" t="s">
        <v>248</v>
      </c>
      <c r="BM61" s="61"/>
      <c r="BN61" s="61" t="s">
        <v>93</v>
      </c>
      <c r="BO61" s="90"/>
      <c r="BP61" s="79"/>
      <c r="BQ61" s="63" t="s">
        <v>503</v>
      </c>
      <c r="BR61" s="138" t="s">
        <v>504</v>
      </c>
    </row>
    <row r="62" spans="1:72" s="81" customFormat="1" ht="62.45" customHeight="1">
      <c r="A62" s="61">
        <v>10</v>
      </c>
      <c r="B62" s="289" t="s">
        <v>535</v>
      </c>
      <c r="C62" s="58">
        <f t="shared" si="38"/>
        <v>0.06</v>
      </c>
      <c r="D62" s="63"/>
      <c r="E62" s="58">
        <f t="shared" si="55"/>
        <v>0.06</v>
      </c>
      <c r="F62" s="58">
        <f t="shared" si="51"/>
        <v>0.06</v>
      </c>
      <c r="G62" s="58">
        <f t="shared" si="41"/>
        <v>0</v>
      </c>
      <c r="H62" s="59"/>
      <c r="I62" s="58"/>
      <c r="J62" s="58"/>
      <c r="K62" s="59">
        <v>0.06</v>
      </c>
      <c r="L62" s="59"/>
      <c r="M62" s="58">
        <f t="shared" si="42"/>
        <v>0</v>
      </c>
      <c r="N62" s="59"/>
      <c r="O62" s="58"/>
      <c r="P62" s="59"/>
      <c r="Q62" s="58"/>
      <c r="R62" s="58"/>
      <c r="S62" s="58"/>
      <c r="T62" s="58"/>
      <c r="U62" s="58">
        <f t="shared" si="44"/>
        <v>0</v>
      </c>
      <c r="V62" s="58"/>
      <c r="W62" s="58"/>
      <c r="X62" s="58"/>
      <c r="Y62" s="58"/>
      <c r="Z62" s="58"/>
      <c r="AA62" s="58"/>
      <c r="AB62" s="58"/>
      <c r="AC62" s="58"/>
      <c r="AD62" s="58">
        <f t="shared" si="52"/>
        <v>0</v>
      </c>
      <c r="AE62" s="59"/>
      <c r="AF62" s="59"/>
      <c r="AG62" s="58"/>
      <c r="AH62" s="58"/>
      <c r="AI62" s="58"/>
      <c r="AJ62" s="58"/>
      <c r="AK62" s="58"/>
      <c r="AL62" s="58"/>
      <c r="AM62" s="58"/>
      <c r="AN62" s="58"/>
      <c r="AO62" s="58"/>
      <c r="AP62" s="58"/>
      <c r="AQ62" s="58"/>
      <c r="AR62" s="58"/>
      <c r="AS62" s="58">
        <v>0</v>
      </c>
      <c r="AT62" s="58"/>
      <c r="AU62" s="58"/>
      <c r="AV62" s="58"/>
      <c r="AW62" s="58"/>
      <c r="AX62" s="58"/>
      <c r="AY62" s="58"/>
      <c r="AZ62" s="58"/>
      <c r="BA62" s="58"/>
      <c r="BB62" s="58"/>
      <c r="BC62" s="58"/>
      <c r="BD62" s="59"/>
      <c r="BE62" s="58"/>
      <c r="BF62" s="58"/>
      <c r="BG62" s="58">
        <f t="shared" si="46"/>
        <v>0</v>
      </c>
      <c r="BH62" s="58"/>
      <c r="BI62" s="59">
        <v>0</v>
      </c>
      <c r="BJ62" s="58"/>
      <c r="BK62" s="61" t="s">
        <v>130</v>
      </c>
      <c r="BL62" s="78" t="s">
        <v>248</v>
      </c>
      <c r="BM62" s="61"/>
      <c r="BN62" s="61" t="s">
        <v>93</v>
      </c>
      <c r="BO62" s="90"/>
      <c r="BP62" s="79"/>
      <c r="BQ62" s="63" t="s">
        <v>503</v>
      </c>
      <c r="BR62" s="138" t="s">
        <v>504</v>
      </c>
    </row>
    <row r="63" spans="1:72" s="81" customFormat="1" ht="63" customHeight="1">
      <c r="A63" s="79">
        <v>1</v>
      </c>
      <c r="B63" s="202" t="s">
        <v>536</v>
      </c>
      <c r="C63" s="58">
        <f t="shared" si="38"/>
        <v>0.55000000000000004</v>
      </c>
      <c r="D63" s="61">
        <v>0.3</v>
      </c>
      <c r="E63" s="1">
        <f t="shared" si="55"/>
        <v>0.25</v>
      </c>
      <c r="F63" s="1">
        <f t="shared" si="51"/>
        <v>0.2</v>
      </c>
      <c r="G63" s="58">
        <f t="shared" si="41"/>
        <v>0</v>
      </c>
      <c r="H63" s="57"/>
      <c r="I63" s="57"/>
      <c r="J63" s="57"/>
      <c r="K63" s="57">
        <v>0.1</v>
      </c>
      <c r="L63" s="57">
        <v>0.1</v>
      </c>
      <c r="M63" s="58">
        <f t="shared" si="42"/>
        <v>0</v>
      </c>
      <c r="N63" s="57"/>
      <c r="O63" s="57"/>
      <c r="P63" s="57"/>
      <c r="Q63" s="57"/>
      <c r="R63" s="57"/>
      <c r="S63" s="57"/>
      <c r="T63" s="57"/>
      <c r="U63" s="58">
        <f t="shared" si="44"/>
        <v>0</v>
      </c>
      <c r="V63" s="57"/>
      <c r="W63" s="57"/>
      <c r="X63" s="57"/>
      <c r="Y63" s="57"/>
      <c r="Z63" s="57"/>
      <c r="AA63" s="57"/>
      <c r="AB63" s="57"/>
      <c r="AC63" s="57"/>
      <c r="AD63" s="58">
        <f>SUM(AE63:AT63)</f>
        <v>0</v>
      </c>
      <c r="AE63" s="57"/>
      <c r="AF63" s="57"/>
      <c r="AG63" s="57"/>
      <c r="AH63" s="57"/>
      <c r="AI63" s="57"/>
      <c r="AJ63" s="57"/>
      <c r="AK63" s="57"/>
      <c r="AL63" s="57"/>
      <c r="AM63" s="57"/>
      <c r="AN63" s="57"/>
      <c r="AO63" s="57"/>
      <c r="AP63" s="57"/>
      <c r="AQ63" s="57"/>
      <c r="AR63" s="57"/>
      <c r="AS63" s="57">
        <f>AT63+AU63</f>
        <v>0</v>
      </c>
      <c r="AT63" s="57"/>
      <c r="AU63" s="57"/>
      <c r="AV63" s="57"/>
      <c r="AW63" s="57"/>
      <c r="AX63" s="57"/>
      <c r="AY63" s="57"/>
      <c r="AZ63" s="57"/>
      <c r="BA63" s="57"/>
      <c r="BB63" s="57"/>
      <c r="BC63" s="57"/>
      <c r="BD63" s="57"/>
      <c r="BE63" s="57"/>
      <c r="BF63" s="57"/>
      <c r="BG63" s="1">
        <f t="shared" si="46"/>
        <v>0.05</v>
      </c>
      <c r="BH63" s="57"/>
      <c r="BI63" s="57">
        <v>0.05</v>
      </c>
      <c r="BJ63" s="57"/>
      <c r="BK63" s="61" t="s">
        <v>130</v>
      </c>
      <c r="BL63" s="79" t="s">
        <v>396</v>
      </c>
      <c r="BM63" s="79"/>
      <c r="BN63" s="79" t="s">
        <v>93</v>
      </c>
      <c r="BO63" s="128"/>
      <c r="BP63" s="164" t="s">
        <v>537</v>
      </c>
      <c r="BQ63" s="63" t="s">
        <v>503</v>
      </c>
      <c r="BR63" s="138" t="s">
        <v>504</v>
      </c>
    </row>
    <row r="64" spans="1:72" s="81" customFormat="1" ht="60" customHeight="1">
      <c r="A64" s="79">
        <v>2</v>
      </c>
      <c r="B64" s="202" t="s">
        <v>538</v>
      </c>
      <c r="C64" s="58">
        <f t="shared" si="38"/>
        <v>0.45</v>
      </c>
      <c r="D64" s="61">
        <v>0.2</v>
      </c>
      <c r="E64" s="1">
        <f t="shared" si="55"/>
        <v>0.25</v>
      </c>
      <c r="F64" s="1">
        <f t="shared" si="51"/>
        <v>0.2</v>
      </c>
      <c r="G64" s="58">
        <f t="shared" si="41"/>
        <v>0</v>
      </c>
      <c r="H64" s="57"/>
      <c r="I64" s="57"/>
      <c r="J64" s="57"/>
      <c r="K64" s="57">
        <v>0.2</v>
      </c>
      <c r="L64" s="57">
        <v>0</v>
      </c>
      <c r="M64" s="58">
        <f t="shared" si="42"/>
        <v>0</v>
      </c>
      <c r="N64" s="57"/>
      <c r="O64" s="57"/>
      <c r="P64" s="57"/>
      <c r="Q64" s="57"/>
      <c r="R64" s="57"/>
      <c r="S64" s="57"/>
      <c r="T64" s="57"/>
      <c r="U64" s="58">
        <f t="shared" si="44"/>
        <v>0</v>
      </c>
      <c r="V64" s="57"/>
      <c r="W64" s="57"/>
      <c r="X64" s="57"/>
      <c r="Y64" s="57"/>
      <c r="Z64" s="57"/>
      <c r="AA64" s="57"/>
      <c r="AB64" s="57"/>
      <c r="AC64" s="57"/>
      <c r="AD64" s="58">
        <f>SUM(AE64:AT64)</f>
        <v>0</v>
      </c>
      <c r="AE64" s="57"/>
      <c r="AF64" s="57"/>
      <c r="AG64" s="57"/>
      <c r="AH64" s="57"/>
      <c r="AI64" s="57"/>
      <c r="AJ64" s="57"/>
      <c r="AK64" s="57"/>
      <c r="AL64" s="57"/>
      <c r="AM64" s="57"/>
      <c r="AN64" s="57"/>
      <c r="AO64" s="57"/>
      <c r="AP64" s="57"/>
      <c r="AQ64" s="57"/>
      <c r="AR64" s="57"/>
      <c r="AS64" s="57">
        <f>AT64+AU64</f>
        <v>0</v>
      </c>
      <c r="AT64" s="57"/>
      <c r="AU64" s="57"/>
      <c r="AV64" s="57"/>
      <c r="AW64" s="57"/>
      <c r="AX64" s="57"/>
      <c r="AY64" s="57"/>
      <c r="AZ64" s="57"/>
      <c r="BA64" s="57"/>
      <c r="BB64" s="57"/>
      <c r="BC64" s="57"/>
      <c r="BD64" s="57"/>
      <c r="BE64" s="57"/>
      <c r="BF64" s="57"/>
      <c r="BG64" s="1">
        <f t="shared" si="46"/>
        <v>0.05</v>
      </c>
      <c r="BH64" s="57"/>
      <c r="BI64" s="57">
        <v>0.05</v>
      </c>
      <c r="BJ64" s="57"/>
      <c r="BK64" s="61" t="s">
        <v>130</v>
      </c>
      <c r="BL64" s="79" t="s">
        <v>396</v>
      </c>
      <c r="BM64" s="79"/>
      <c r="BN64" s="79" t="s">
        <v>93</v>
      </c>
      <c r="BO64" s="128"/>
      <c r="BP64" s="164" t="s">
        <v>537</v>
      </c>
      <c r="BQ64" s="63" t="s">
        <v>503</v>
      </c>
      <c r="BR64" s="138" t="s">
        <v>504</v>
      </c>
    </row>
    <row r="65" spans="1:95" s="81" customFormat="1" ht="69" customHeight="1">
      <c r="A65" s="79">
        <v>3</v>
      </c>
      <c r="B65" s="202" t="s">
        <v>539</v>
      </c>
      <c r="C65" s="58">
        <f t="shared" si="38"/>
        <v>0.35000000000000003</v>
      </c>
      <c r="D65" s="61">
        <v>0.2</v>
      </c>
      <c r="E65" s="1">
        <f t="shared" si="55"/>
        <v>0.15000000000000002</v>
      </c>
      <c r="F65" s="1">
        <f t="shared" si="51"/>
        <v>0.1</v>
      </c>
      <c r="G65" s="58">
        <f t="shared" si="41"/>
        <v>0</v>
      </c>
      <c r="H65" s="57"/>
      <c r="I65" s="57"/>
      <c r="J65" s="57"/>
      <c r="K65" s="57">
        <v>0.1</v>
      </c>
      <c r="L65" s="57">
        <v>0</v>
      </c>
      <c r="M65" s="58">
        <f t="shared" si="42"/>
        <v>0</v>
      </c>
      <c r="N65" s="57"/>
      <c r="O65" s="57"/>
      <c r="P65" s="57"/>
      <c r="Q65" s="57"/>
      <c r="R65" s="57"/>
      <c r="S65" s="57"/>
      <c r="T65" s="57"/>
      <c r="U65" s="58">
        <f t="shared" si="44"/>
        <v>0</v>
      </c>
      <c r="V65" s="57"/>
      <c r="W65" s="57"/>
      <c r="X65" s="57"/>
      <c r="Y65" s="57"/>
      <c r="Z65" s="57"/>
      <c r="AA65" s="57"/>
      <c r="AB65" s="57"/>
      <c r="AC65" s="57"/>
      <c r="AD65" s="58">
        <f>SUM(AE65:AT65)</f>
        <v>0</v>
      </c>
      <c r="AE65" s="57"/>
      <c r="AF65" s="57"/>
      <c r="AG65" s="57"/>
      <c r="AH65" s="57"/>
      <c r="AI65" s="57"/>
      <c r="AJ65" s="57"/>
      <c r="AK65" s="57"/>
      <c r="AL65" s="57"/>
      <c r="AM65" s="57"/>
      <c r="AN65" s="57"/>
      <c r="AO65" s="57"/>
      <c r="AP65" s="57"/>
      <c r="AQ65" s="57"/>
      <c r="AR65" s="57"/>
      <c r="AS65" s="57">
        <f>AT65+AU65</f>
        <v>0</v>
      </c>
      <c r="AT65" s="57"/>
      <c r="AU65" s="57"/>
      <c r="AV65" s="57"/>
      <c r="AW65" s="57"/>
      <c r="AX65" s="57"/>
      <c r="AY65" s="57"/>
      <c r="AZ65" s="57"/>
      <c r="BA65" s="57"/>
      <c r="BB65" s="57"/>
      <c r="BC65" s="57"/>
      <c r="BD65" s="57"/>
      <c r="BE65" s="57"/>
      <c r="BF65" s="57"/>
      <c r="BG65" s="1">
        <f t="shared" si="46"/>
        <v>0.05</v>
      </c>
      <c r="BH65" s="57"/>
      <c r="BI65" s="57">
        <v>0.05</v>
      </c>
      <c r="BJ65" s="57"/>
      <c r="BK65" s="61" t="s">
        <v>130</v>
      </c>
      <c r="BL65" s="79" t="s">
        <v>396</v>
      </c>
      <c r="BM65" s="79"/>
      <c r="BN65" s="79" t="s">
        <v>93</v>
      </c>
      <c r="BO65" s="128"/>
      <c r="BP65" s="164" t="s">
        <v>537</v>
      </c>
      <c r="BQ65" s="63" t="s">
        <v>503</v>
      </c>
      <c r="BR65" s="138" t="s">
        <v>504</v>
      </c>
    </row>
    <row r="66" spans="1:95" s="165" customFormat="1" ht="112.5">
      <c r="A66" s="79">
        <v>4</v>
      </c>
      <c r="B66" s="34" t="s">
        <v>540</v>
      </c>
      <c r="C66" s="62">
        <f t="shared" si="38"/>
        <v>0.8</v>
      </c>
      <c r="D66" s="79">
        <v>0.8</v>
      </c>
      <c r="E66" s="58">
        <f t="shared" si="55"/>
        <v>0</v>
      </c>
      <c r="F66" s="58">
        <f t="shared" si="51"/>
        <v>0</v>
      </c>
      <c r="G66" s="58">
        <f t="shared" si="41"/>
        <v>0</v>
      </c>
      <c r="H66" s="79"/>
      <c r="I66" s="57"/>
      <c r="J66" s="57"/>
      <c r="K66" s="79"/>
      <c r="L66" s="79"/>
      <c r="M66" s="58">
        <f t="shared" si="42"/>
        <v>0</v>
      </c>
      <c r="N66" s="57"/>
      <c r="O66" s="57"/>
      <c r="P66" s="79"/>
      <c r="Q66" s="57"/>
      <c r="R66" s="57"/>
      <c r="S66" s="57"/>
      <c r="T66" s="57"/>
      <c r="U66" s="58">
        <f t="shared" si="44"/>
        <v>0</v>
      </c>
      <c r="V66" s="57"/>
      <c r="W66" s="57"/>
      <c r="X66" s="57"/>
      <c r="Y66" s="57"/>
      <c r="Z66" s="57"/>
      <c r="AA66" s="57"/>
      <c r="AB66" s="57"/>
      <c r="AC66" s="57"/>
      <c r="AD66" s="58">
        <f t="shared" ref="AD66:AD68" si="56">SUM(AE66:AT66)</f>
        <v>0</v>
      </c>
      <c r="AE66" s="79"/>
      <c r="AF66" s="57"/>
      <c r="AG66" s="57"/>
      <c r="AH66" s="57"/>
      <c r="AI66" s="57"/>
      <c r="AJ66" s="57"/>
      <c r="AK66" s="57"/>
      <c r="AL66" s="57"/>
      <c r="AM66" s="57"/>
      <c r="AN66" s="57"/>
      <c r="AO66" s="57"/>
      <c r="AP66" s="57"/>
      <c r="AQ66" s="57"/>
      <c r="AR66" s="57"/>
      <c r="AS66" s="57">
        <f t="shared" ref="AS66:AS68" si="57">AT66+AU66</f>
        <v>0</v>
      </c>
      <c r="AT66" s="57"/>
      <c r="AU66" s="57"/>
      <c r="AV66" s="57"/>
      <c r="AW66" s="57"/>
      <c r="AX66" s="57"/>
      <c r="AY66" s="57"/>
      <c r="AZ66" s="57"/>
      <c r="BA66" s="57"/>
      <c r="BB66" s="57"/>
      <c r="BC66" s="57"/>
      <c r="BD66" s="79"/>
      <c r="BE66" s="57"/>
      <c r="BF66" s="57"/>
      <c r="BG66" s="58">
        <f t="shared" si="46"/>
        <v>0</v>
      </c>
      <c r="BH66" s="57"/>
      <c r="BI66" s="79"/>
      <c r="BJ66" s="57"/>
      <c r="BK66" s="61" t="s">
        <v>130</v>
      </c>
      <c r="BL66" s="27" t="s">
        <v>506</v>
      </c>
      <c r="BM66" s="79" t="s">
        <v>541</v>
      </c>
      <c r="BN66" s="79" t="s">
        <v>93</v>
      </c>
      <c r="BO66" s="79" t="s">
        <v>542</v>
      </c>
      <c r="BP66" s="135"/>
      <c r="BQ66" s="63" t="s">
        <v>503</v>
      </c>
      <c r="BR66" s="138" t="s">
        <v>504</v>
      </c>
    </row>
    <row r="67" spans="1:95" ht="70.900000000000006" customHeight="1">
      <c r="A67" s="27">
        <v>4</v>
      </c>
      <c r="B67" s="60" t="s">
        <v>547</v>
      </c>
      <c r="C67" s="62">
        <f t="shared" si="38"/>
        <v>0.5</v>
      </c>
      <c r="D67" s="63"/>
      <c r="E67" s="58">
        <f t="shared" si="55"/>
        <v>0.5</v>
      </c>
      <c r="F67" s="58">
        <f t="shared" si="51"/>
        <v>0.5</v>
      </c>
      <c r="G67" s="58">
        <f t="shared" si="41"/>
        <v>0</v>
      </c>
      <c r="H67" s="58"/>
      <c r="I67" s="58"/>
      <c r="J67" s="58"/>
      <c r="K67" s="59">
        <v>0.3</v>
      </c>
      <c r="L67" s="59">
        <v>0.2</v>
      </c>
      <c r="M67" s="58">
        <f t="shared" si="42"/>
        <v>0</v>
      </c>
      <c r="N67" s="59"/>
      <c r="O67" s="58"/>
      <c r="P67" s="59"/>
      <c r="Q67" s="58"/>
      <c r="R67" s="58"/>
      <c r="S67" s="58"/>
      <c r="T67" s="58"/>
      <c r="U67" s="58">
        <f t="shared" si="44"/>
        <v>0</v>
      </c>
      <c r="V67" s="58"/>
      <c r="W67" s="58"/>
      <c r="X67" s="58"/>
      <c r="Y67" s="58"/>
      <c r="Z67" s="58"/>
      <c r="AA67" s="58"/>
      <c r="AB67" s="58"/>
      <c r="AC67" s="58"/>
      <c r="AD67" s="58">
        <f t="shared" si="56"/>
        <v>0</v>
      </c>
      <c r="AE67" s="59"/>
      <c r="AF67" s="58"/>
      <c r="AG67" s="58"/>
      <c r="AH67" s="58"/>
      <c r="AI67" s="59"/>
      <c r="AJ67" s="58"/>
      <c r="AK67" s="58"/>
      <c r="AL67" s="58"/>
      <c r="AM67" s="58"/>
      <c r="AN67" s="58"/>
      <c r="AO67" s="58"/>
      <c r="AP67" s="58"/>
      <c r="AQ67" s="58"/>
      <c r="AR67" s="58"/>
      <c r="AS67" s="58">
        <v>0</v>
      </c>
      <c r="AT67" s="58"/>
      <c r="AU67" s="58"/>
      <c r="AV67" s="58"/>
      <c r="AW67" s="58"/>
      <c r="AX67" s="59"/>
      <c r="AY67" s="58"/>
      <c r="AZ67" s="58"/>
      <c r="BA67" s="58"/>
      <c r="BB67" s="58"/>
      <c r="BC67" s="58"/>
      <c r="BD67" s="59">
        <v>0</v>
      </c>
      <c r="BE67" s="58"/>
      <c r="BF67" s="58"/>
      <c r="BG67" s="58"/>
      <c r="BH67" s="58"/>
      <c r="BI67" s="58"/>
      <c r="BJ67" s="58"/>
      <c r="BK67" s="61"/>
      <c r="BL67" s="58" t="s">
        <v>400</v>
      </c>
      <c r="BM67" s="61"/>
      <c r="BN67" s="79" t="s">
        <v>93</v>
      </c>
      <c r="BO67" s="290"/>
      <c r="BP67" s="60" t="s">
        <v>502</v>
      </c>
      <c r="BQ67" s="135" t="s">
        <v>503</v>
      </c>
      <c r="BR67" s="138" t="s">
        <v>504</v>
      </c>
    </row>
    <row r="68" spans="1:95" s="165" customFormat="1" ht="112.5">
      <c r="A68" s="79">
        <v>5</v>
      </c>
      <c r="B68" s="34" t="s">
        <v>543</v>
      </c>
      <c r="C68" s="62">
        <f t="shared" si="38"/>
        <v>0.8</v>
      </c>
      <c r="D68" s="79">
        <v>0.8</v>
      </c>
      <c r="E68" s="58">
        <f t="shared" si="55"/>
        <v>0</v>
      </c>
      <c r="F68" s="58">
        <f t="shared" si="51"/>
        <v>0</v>
      </c>
      <c r="G68" s="58">
        <f t="shared" si="41"/>
        <v>0</v>
      </c>
      <c r="H68" s="79"/>
      <c r="I68" s="57"/>
      <c r="J68" s="57"/>
      <c r="K68" s="79"/>
      <c r="L68" s="79"/>
      <c r="M68" s="58">
        <f t="shared" si="42"/>
        <v>0</v>
      </c>
      <c r="N68" s="57"/>
      <c r="O68" s="57"/>
      <c r="P68" s="79"/>
      <c r="Q68" s="57"/>
      <c r="R68" s="57"/>
      <c r="S68" s="57"/>
      <c r="T68" s="57"/>
      <c r="U68" s="58">
        <f t="shared" si="44"/>
        <v>0</v>
      </c>
      <c r="V68" s="57"/>
      <c r="W68" s="57"/>
      <c r="X68" s="57"/>
      <c r="Y68" s="57"/>
      <c r="Z68" s="57"/>
      <c r="AA68" s="57"/>
      <c r="AB68" s="57"/>
      <c r="AC68" s="57"/>
      <c r="AD68" s="58">
        <f t="shared" si="56"/>
        <v>0</v>
      </c>
      <c r="AE68" s="79"/>
      <c r="AF68" s="57"/>
      <c r="AG68" s="57"/>
      <c r="AH68" s="57"/>
      <c r="AI68" s="57"/>
      <c r="AJ68" s="57"/>
      <c r="AK68" s="57"/>
      <c r="AL68" s="57"/>
      <c r="AM68" s="57"/>
      <c r="AN68" s="57"/>
      <c r="AO68" s="57"/>
      <c r="AP68" s="57"/>
      <c r="AQ68" s="57"/>
      <c r="AR68" s="57"/>
      <c r="AS68" s="57">
        <f t="shared" si="57"/>
        <v>0</v>
      </c>
      <c r="AT68" s="57"/>
      <c r="AU68" s="57"/>
      <c r="AV68" s="57"/>
      <c r="AW68" s="57"/>
      <c r="AX68" s="57"/>
      <c r="AY68" s="57"/>
      <c r="AZ68" s="57"/>
      <c r="BA68" s="57"/>
      <c r="BB68" s="57"/>
      <c r="BC68" s="57"/>
      <c r="BD68" s="79"/>
      <c r="BE68" s="57"/>
      <c r="BF68" s="57"/>
      <c r="BG68" s="58">
        <f t="shared" si="46"/>
        <v>0</v>
      </c>
      <c r="BH68" s="57"/>
      <c r="BI68" s="79"/>
      <c r="BJ68" s="57"/>
      <c r="BK68" s="61" t="s">
        <v>130</v>
      </c>
      <c r="BL68" s="27" t="s">
        <v>506</v>
      </c>
      <c r="BM68" s="79" t="s">
        <v>541</v>
      </c>
      <c r="BN68" s="79" t="s">
        <v>93</v>
      </c>
      <c r="BO68" s="79" t="s">
        <v>542</v>
      </c>
      <c r="BP68" s="60" t="s">
        <v>502</v>
      </c>
      <c r="BQ68" s="63" t="s">
        <v>503</v>
      </c>
      <c r="BR68" s="138" t="s">
        <v>504</v>
      </c>
    </row>
    <row r="69" spans="1:95" s="2" customFormat="1">
      <c r="A69" s="24" t="s">
        <v>164</v>
      </c>
      <c r="B69" s="25" t="s">
        <v>53</v>
      </c>
      <c r="C69" s="15">
        <f t="shared" si="38"/>
        <v>95.97999999999999</v>
      </c>
      <c r="D69" s="15">
        <f>SUM(D70:D76)</f>
        <v>2</v>
      </c>
      <c r="E69" s="15">
        <f>SUM(E70:E76)</f>
        <v>93.97999999999999</v>
      </c>
      <c r="F69" s="15">
        <f>SUM(F70:F76)</f>
        <v>85.699999999999989</v>
      </c>
      <c r="G69" s="58">
        <f>H69+I69+J69</f>
        <v>4</v>
      </c>
      <c r="H69" s="15">
        <f>SUM(H70:H76)</f>
        <v>4</v>
      </c>
      <c r="I69" s="15">
        <f>SUM(I70:I76)</f>
        <v>0</v>
      </c>
      <c r="J69" s="15">
        <f>SUM(J70:J76)</f>
        <v>0</v>
      </c>
      <c r="K69" s="15">
        <f>SUM(K70:K76)</f>
        <v>66.69</v>
      </c>
      <c r="L69" s="15">
        <f>SUM(L70:L76)</f>
        <v>14.579999999999998</v>
      </c>
      <c r="M69" s="58">
        <f t="shared" si="42"/>
        <v>0.39</v>
      </c>
      <c r="N69" s="15">
        <f t="shared" ref="N69:T69" si="58">SUM(N70:N76)</f>
        <v>0</v>
      </c>
      <c r="O69" s="15">
        <f t="shared" si="58"/>
        <v>0</v>
      </c>
      <c r="P69" s="15">
        <f t="shared" si="58"/>
        <v>0.39</v>
      </c>
      <c r="Q69" s="15">
        <f t="shared" si="58"/>
        <v>0</v>
      </c>
      <c r="R69" s="15">
        <f t="shared" si="58"/>
        <v>0.04</v>
      </c>
      <c r="S69" s="15">
        <f t="shared" si="58"/>
        <v>0</v>
      </c>
      <c r="T69" s="15">
        <f t="shared" si="58"/>
        <v>0</v>
      </c>
      <c r="U69" s="58">
        <f t="shared" si="44"/>
        <v>7.7099999999999991</v>
      </c>
      <c r="V69" s="15">
        <f t="shared" ref="V69:BF69" si="59">SUM(V70:V76)</f>
        <v>0</v>
      </c>
      <c r="W69" s="15">
        <f t="shared" si="59"/>
        <v>0</v>
      </c>
      <c r="X69" s="15">
        <f t="shared" si="59"/>
        <v>0</v>
      </c>
      <c r="Y69" s="15">
        <f t="shared" si="59"/>
        <v>0</v>
      </c>
      <c r="Z69" s="15">
        <f t="shared" si="59"/>
        <v>0</v>
      </c>
      <c r="AA69" s="15">
        <f t="shared" si="59"/>
        <v>0</v>
      </c>
      <c r="AB69" s="15">
        <f t="shared" si="59"/>
        <v>0</v>
      </c>
      <c r="AC69" s="15">
        <f t="shared" si="59"/>
        <v>0</v>
      </c>
      <c r="AD69" s="15">
        <f t="shared" si="59"/>
        <v>2.5099999999999998</v>
      </c>
      <c r="AE69" s="15">
        <f t="shared" si="59"/>
        <v>2.5099999999999998</v>
      </c>
      <c r="AF69" s="15">
        <f t="shared" si="59"/>
        <v>0</v>
      </c>
      <c r="AG69" s="15">
        <f t="shared" si="59"/>
        <v>0</v>
      </c>
      <c r="AH69" s="15">
        <f t="shared" si="59"/>
        <v>0</v>
      </c>
      <c r="AI69" s="15">
        <f t="shared" si="59"/>
        <v>0</v>
      </c>
      <c r="AJ69" s="15">
        <f t="shared" si="59"/>
        <v>0</v>
      </c>
      <c r="AK69" s="15">
        <f t="shared" si="59"/>
        <v>0</v>
      </c>
      <c r="AL69" s="15">
        <f t="shared" si="59"/>
        <v>0</v>
      </c>
      <c r="AM69" s="15">
        <f t="shared" si="59"/>
        <v>0</v>
      </c>
      <c r="AN69" s="15">
        <f t="shared" si="59"/>
        <v>0</v>
      </c>
      <c r="AO69" s="15">
        <f t="shared" si="59"/>
        <v>0</v>
      </c>
      <c r="AP69" s="15">
        <f t="shared" si="59"/>
        <v>0</v>
      </c>
      <c r="AQ69" s="15">
        <f t="shared" si="59"/>
        <v>0</v>
      </c>
      <c r="AR69" s="15">
        <f t="shared" si="59"/>
        <v>0</v>
      </c>
      <c r="AS69" s="15">
        <f t="shared" si="59"/>
        <v>0</v>
      </c>
      <c r="AT69" s="15">
        <f t="shared" si="59"/>
        <v>0</v>
      </c>
      <c r="AU69" s="15">
        <f t="shared" si="59"/>
        <v>0</v>
      </c>
      <c r="AV69" s="15">
        <f t="shared" si="59"/>
        <v>0</v>
      </c>
      <c r="AW69" s="15">
        <f t="shared" si="59"/>
        <v>0</v>
      </c>
      <c r="AX69" s="15">
        <f t="shared" si="59"/>
        <v>0.27</v>
      </c>
      <c r="AY69" s="15">
        <f t="shared" si="59"/>
        <v>0</v>
      </c>
      <c r="AZ69" s="15">
        <f t="shared" si="59"/>
        <v>0</v>
      </c>
      <c r="BA69" s="15">
        <f t="shared" si="59"/>
        <v>0</v>
      </c>
      <c r="BB69" s="15">
        <f t="shared" si="59"/>
        <v>0</v>
      </c>
      <c r="BC69" s="15">
        <f t="shared" si="59"/>
        <v>0</v>
      </c>
      <c r="BD69" s="15">
        <f t="shared" si="59"/>
        <v>4.93</v>
      </c>
      <c r="BE69" s="15">
        <f t="shared" si="59"/>
        <v>0</v>
      </c>
      <c r="BF69" s="15">
        <f t="shared" si="59"/>
        <v>0</v>
      </c>
      <c r="BG69" s="1">
        <f t="shared" si="46"/>
        <v>0.57000000000000006</v>
      </c>
      <c r="BH69" s="15">
        <f>SUM(BH70:BH76)</f>
        <v>0</v>
      </c>
      <c r="BI69" s="15">
        <f>SUM(BI70:BI76)</f>
        <v>0.57000000000000006</v>
      </c>
      <c r="BJ69" s="15">
        <f>SUM(BJ70:BJ76)</f>
        <v>0</v>
      </c>
      <c r="BK69" s="9"/>
      <c r="BL69" s="9"/>
      <c r="BM69" s="87"/>
      <c r="BN69" s="24"/>
      <c r="BO69" s="86"/>
      <c r="BP69" s="129"/>
      <c r="BQ69" s="86"/>
      <c r="BR69" s="135"/>
      <c r="BS69" s="135"/>
      <c r="BT69" s="135"/>
      <c r="BU69" s="55"/>
      <c r="BV69" s="55"/>
      <c r="BW69" s="55"/>
      <c r="BX69" s="55"/>
      <c r="BY69" s="55"/>
      <c r="BZ69" s="55"/>
      <c r="CA69" s="55"/>
      <c r="CB69" s="55"/>
      <c r="CC69" s="55"/>
      <c r="CD69" s="55"/>
      <c r="CE69" s="55"/>
      <c r="CF69" s="55"/>
      <c r="CG69" s="55"/>
      <c r="CH69" s="55"/>
      <c r="CI69" s="55"/>
      <c r="CJ69" s="55"/>
      <c r="CK69" s="55"/>
      <c r="CL69" s="55"/>
      <c r="CM69" s="55"/>
      <c r="CN69" s="55"/>
      <c r="CO69" s="55"/>
      <c r="CP69" s="55"/>
      <c r="CQ69" s="55"/>
    </row>
    <row r="70" spans="1:95" s="81" customFormat="1" ht="63" customHeight="1">
      <c r="A70" s="761">
        <v>1</v>
      </c>
      <c r="B70" s="798" t="s">
        <v>165</v>
      </c>
      <c r="C70" s="62">
        <f t="shared" si="38"/>
        <v>3.5</v>
      </c>
      <c r="D70" s="58"/>
      <c r="E70" s="1">
        <f t="shared" ref="E70:E76" si="60">F70+U70+BG70</f>
        <v>3.5</v>
      </c>
      <c r="F70" s="1">
        <f t="shared" ref="F70:F76" si="61">G70+K70+L70+M70+R70+S70+T70</f>
        <v>3.5</v>
      </c>
      <c r="G70" s="58">
        <f t="shared" si="41"/>
        <v>0.5</v>
      </c>
      <c r="H70" s="58">
        <v>0.5</v>
      </c>
      <c r="I70" s="58"/>
      <c r="J70" s="58"/>
      <c r="K70" s="58">
        <v>2</v>
      </c>
      <c r="L70" s="58">
        <v>1</v>
      </c>
      <c r="M70" s="58">
        <f t="shared" si="42"/>
        <v>0</v>
      </c>
      <c r="N70" s="58"/>
      <c r="O70" s="58"/>
      <c r="P70" s="58"/>
      <c r="Q70" s="58"/>
      <c r="R70" s="58"/>
      <c r="S70" s="58"/>
      <c r="T70" s="58"/>
      <c r="U70" s="58">
        <f t="shared" si="44"/>
        <v>0</v>
      </c>
      <c r="V70" s="58"/>
      <c r="W70" s="58"/>
      <c r="X70" s="58"/>
      <c r="Y70" s="58"/>
      <c r="Z70" s="58"/>
      <c r="AA70" s="58"/>
      <c r="AB70" s="58"/>
      <c r="AC70" s="58"/>
      <c r="AD70" s="58">
        <f t="shared" ref="AD70:AD76" si="62">SUM(AE70:AT70)</f>
        <v>0</v>
      </c>
      <c r="AE70" s="58"/>
      <c r="AF70" s="58"/>
      <c r="AG70" s="58"/>
      <c r="AH70" s="58"/>
      <c r="AI70" s="58"/>
      <c r="AJ70" s="58"/>
      <c r="AK70" s="58"/>
      <c r="AL70" s="58"/>
      <c r="AM70" s="58"/>
      <c r="AN70" s="58"/>
      <c r="AO70" s="58"/>
      <c r="AP70" s="58"/>
      <c r="AQ70" s="58"/>
      <c r="AR70" s="58"/>
      <c r="AS70" s="58">
        <v>0</v>
      </c>
      <c r="AT70" s="58"/>
      <c r="AU70" s="58"/>
      <c r="AV70" s="58"/>
      <c r="AW70" s="58"/>
      <c r="AX70" s="58"/>
      <c r="AY70" s="58"/>
      <c r="AZ70" s="58"/>
      <c r="BA70" s="58"/>
      <c r="BB70" s="58"/>
      <c r="BC70" s="58"/>
      <c r="BD70" s="58"/>
      <c r="BE70" s="58"/>
      <c r="BF70" s="58"/>
      <c r="BG70" s="1">
        <f t="shared" si="46"/>
        <v>0</v>
      </c>
      <c r="BH70" s="58"/>
      <c r="BI70" s="58"/>
      <c r="BJ70" s="58"/>
      <c r="BK70" s="61" t="s">
        <v>130</v>
      </c>
      <c r="BL70" s="79" t="s">
        <v>316</v>
      </c>
      <c r="BM70" s="27"/>
      <c r="BN70" s="61" t="s">
        <v>94</v>
      </c>
      <c r="BO70" s="90"/>
      <c r="BP70" s="790" t="s">
        <v>343</v>
      </c>
      <c r="BQ70" s="779" t="s">
        <v>467</v>
      </c>
      <c r="BR70" s="136"/>
      <c r="BS70" s="136"/>
      <c r="BT70" s="136"/>
    </row>
    <row r="71" spans="1:95" s="246" customFormat="1" ht="64.150000000000006" customHeight="1">
      <c r="A71" s="761"/>
      <c r="B71" s="798"/>
      <c r="C71" s="230">
        <f t="shared" si="38"/>
        <v>4.95</v>
      </c>
      <c r="D71" s="230"/>
      <c r="E71" s="230">
        <f t="shared" si="60"/>
        <v>4.95</v>
      </c>
      <c r="F71" s="230">
        <f t="shared" si="61"/>
        <v>4.75</v>
      </c>
      <c r="G71" s="230">
        <f t="shared" si="41"/>
        <v>0.5</v>
      </c>
      <c r="H71" s="230">
        <v>0.5</v>
      </c>
      <c r="I71" s="230"/>
      <c r="J71" s="230"/>
      <c r="K71" s="230">
        <v>2.8</v>
      </c>
      <c r="L71" s="230">
        <v>1.45</v>
      </c>
      <c r="M71" s="230">
        <f t="shared" si="42"/>
        <v>0</v>
      </c>
      <c r="N71" s="230"/>
      <c r="O71" s="230"/>
      <c r="P71" s="230"/>
      <c r="Q71" s="230"/>
      <c r="R71" s="230"/>
      <c r="S71" s="230"/>
      <c r="T71" s="230"/>
      <c r="U71" s="230">
        <f t="shared" si="44"/>
        <v>0.2</v>
      </c>
      <c r="V71" s="230"/>
      <c r="W71" s="230"/>
      <c r="X71" s="230"/>
      <c r="Y71" s="230"/>
      <c r="Z71" s="230"/>
      <c r="AA71" s="230"/>
      <c r="AB71" s="230"/>
      <c r="AC71" s="230"/>
      <c r="AD71" s="230">
        <f t="shared" si="62"/>
        <v>0</v>
      </c>
      <c r="AE71" s="230"/>
      <c r="AF71" s="230"/>
      <c r="AG71" s="230"/>
      <c r="AH71" s="230"/>
      <c r="AI71" s="230"/>
      <c r="AJ71" s="230"/>
      <c r="AK71" s="230"/>
      <c r="AL71" s="230"/>
      <c r="AM71" s="230"/>
      <c r="AN71" s="230"/>
      <c r="AO71" s="230"/>
      <c r="AP71" s="230"/>
      <c r="AQ71" s="230"/>
      <c r="AR71" s="230"/>
      <c r="AS71" s="230">
        <v>0</v>
      </c>
      <c r="AT71" s="230"/>
      <c r="AU71" s="230"/>
      <c r="AV71" s="230"/>
      <c r="AW71" s="230"/>
      <c r="AX71" s="230"/>
      <c r="AY71" s="230"/>
      <c r="AZ71" s="230"/>
      <c r="BA71" s="230"/>
      <c r="BB71" s="230"/>
      <c r="BC71" s="230"/>
      <c r="BD71" s="230">
        <v>0.2</v>
      </c>
      <c r="BE71" s="230"/>
      <c r="BF71" s="230"/>
      <c r="BG71" s="230">
        <f t="shared" si="46"/>
        <v>0</v>
      </c>
      <c r="BH71" s="230"/>
      <c r="BI71" s="230"/>
      <c r="BJ71" s="230"/>
      <c r="BK71" s="231" t="s">
        <v>130</v>
      </c>
      <c r="BL71" s="242" t="s">
        <v>131</v>
      </c>
      <c r="BM71" s="231"/>
      <c r="BN71" s="231" t="s">
        <v>94</v>
      </c>
      <c r="BO71" s="244"/>
      <c r="BP71" s="791"/>
      <c r="BQ71" s="780"/>
      <c r="BR71" s="245" t="s">
        <v>499</v>
      </c>
      <c r="BS71" s="245"/>
      <c r="BT71" s="245"/>
    </row>
    <row r="72" spans="1:95" s="165" customFormat="1" ht="56.25">
      <c r="A72" s="27">
        <v>2</v>
      </c>
      <c r="B72" s="60" t="s">
        <v>544</v>
      </c>
      <c r="C72" s="62">
        <f t="shared" si="38"/>
        <v>1.46</v>
      </c>
      <c r="D72" s="63"/>
      <c r="E72" s="58">
        <f t="shared" si="60"/>
        <v>1.46</v>
      </c>
      <c r="F72" s="58">
        <f t="shared" si="61"/>
        <v>0.76</v>
      </c>
      <c r="G72" s="58">
        <f t="shared" si="41"/>
        <v>0</v>
      </c>
      <c r="H72" s="58"/>
      <c r="I72" s="58"/>
      <c r="J72" s="58"/>
      <c r="K72" s="59">
        <v>0.46</v>
      </c>
      <c r="L72" s="59">
        <v>0.3</v>
      </c>
      <c r="M72" s="58">
        <f t="shared" si="42"/>
        <v>0</v>
      </c>
      <c r="N72" s="59"/>
      <c r="O72" s="58"/>
      <c r="P72" s="59"/>
      <c r="Q72" s="58"/>
      <c r="R72" s="58"/>
      <c r="S72" s="58"/>
      <c r="T72" s="58"/>
      <c r="U72" s="58">
        <f t="shared" si="44"/>
        <v>0.7</v>
      </c>
      <c r="V72" s="58"/>
      <c r="W72" s="58"/>
      <c r="X72" s="58"/>
      <c r="Y72" s="58"/>
      <c r="Z72" s="58"/>
      <c r="AA72" s="58"/>
      <c r="AB72" s="58"/>
      <c r="AC72" s="58"/>
      <c r="AD72" s="58">
        <f t="shared" si="62"/>
        <v>0</v>
      </c>
      <c r="AE72" s="59"/>
      <c r="AF72" s="58"/>
      <c r="AG72" s="58"/>
      <c r="AH72" s="58"/>
      <c r="AI72" s="59"/>
      <c r="AJ72" s="58"/>
      <c r="AK72" s="58"/>
      <c r="AL72" s="58"/>
      <c r="AM72" s="58"/>
      <c r="AN72" s="58"/>
      <c r="AO72" s="58"/>
      <c r="AP72" s="58"/>
      <c r="AQ72" s="58"/>
      <c r="AR72" s="58"/>
      <c r="AS72" s="58">
        <v>0</v>
      </c>
      <c r="AT72" s="58"/>
      <c r="AU72" s="58"/>
      <c r="AV72" s="58"/>
      <c r="AW72" s="58"/>
      <c r="AX72" s="59"/>
      <c r="AY72" s="58"/>
      <c r="AZ72" s="58"/>
      <c r="BA72" s="58"/>
      <c r="BB72" s="58"/>
      <c r="BC72" s="58"/>
      <c r="BD72" s="59">
        <v>0.7</v>
      </c>
      <c r="BE72" s="58"/>
      <c r="BF72" s="58"/>
      <c r="BG72" s="58"/>
      <c r="BH72" s="58"/>
      <c r="BI72" s="58"/>
      <c r="BJ72" s="58"/>
      <c r="BK72" s="61"/>
      <c r="BL72" s="58" t="s">
        <v>400</v>
      </c>
      <c r="BM72" s="61" t="s">
        <v>545</v>
      </c>
      <c r="BN72" s="61" t="s">
        <v>94</v>
      </c>
      <c r="BO72" s="61"/>
      <c r="BP72" s="60" t="s">
        <v>502</v>
      </c>
      <c r="BQ72" s="135" t="s">
        <v>503</v>
      </c>
      <c r="BR72" s="138" t="s">
        <v>504</v>
      </c>
      <c r="BS72" s="55"/>
      <c r="BT72" s="55"/>
    </row>
    <row r="73" spans="1:95" ht="70.900000000000006" customHeight="1">
      <c r="A73" s="264">
        <v>3</v>
      </c>
      <c r="B73" s="60" t="s">
        <v>546</v>
      </c>
      <c r="C73" s="62">
        <f t="shared" si="38"/>
        <v>0.30000000000000004</v>
      </c>
      <c r="D73" s="63"/>
      <c r="E73" s="58">
        <f t="shared" si="60"/>
        <v>0.30000000000000004</v>
      </c>
      <c r="F73" s="58">
        <f t="shared" si="61"/>
        <v>0.2</v>
      </c>
      <c r="G73" s="58">
        <f t="shared" si="41"/>
        <v>0</v>
      </c>
      <c r="H73" s="58"/>
      <c r="I73" s="58"/>
      <c r="J73" s="58"/>
      <c r="K73" s="59">
        <v>0.2</v>
      </c>
      <c r="L73" s="59">
        <v>0</v>
      </c>
      <c r="M73" s="58">
        <f t="shared" si="42"/>
        <v>0</v>
      </c>
      <c r="N73" s="59"/>
      <c r="O73" s="58"/>
      <c r="P73" s="59"/>
      <c r="Q73" s="58"/>
      <c r="R73" s="58"/>
      <c r="S73" s="58"/>
      <c r="T73" s="58"/>
      <c r="U73" s="58">
        <f t="shared" si="44"/>
        <v>0.1</v>
      </c>
      <c r="V73" s="58"/>
      <c r="W73" s="58"/>
      <c r="X73" s="58"/>
      <c r="Y73" s="58"/>
      <c r="Z73" s="58"/>
      <c r="AA73" s="58"/>
      <c r="AB73" s="58"/>
      <c r="AC73" s="58"/>
      <c r="AD73" s="58">
        <f t="shared" si="62"/>
        <v>0</v>
      </c>
      <c r="AE73" s="59"/>
      <c r="AF73" s="58"/>
      <c r="AG73" s="58"/>
      <c r="AH73" s="58"/>
      <c r="AI73" s="59"/>
      <c r="AJ73" s="58"/>
      <c r="AK73" s="58"/>
      <c r="AL73" s="58"/>
      <c r="AM73" s="58"/>
      <c r="AN73" s="58"/>
      <c r="AO73" s="58"/>
      <c r="AP73" s="58"/>
      <c r="AQ73" s="58"/>
      <c r="AR73" s="58"/>
      <c r="AS73" s="58">
        <v>0</v>
      </c>
      <c r="AT73" s="58"/>
      <c r="AU73" s="58"/>
      <c r="AV73" s="58"/>
      <c r="AW73" s="58"/>
      <c r="AX73" s="59"/>
      <c r="AY73" s="58"/>
      <c r="AZ73" s="58"/>
      <c r="BA73" s="58"/>
      <c r="BB73" s="58"/>
      <c r="BC73" s="58"/>
      <c r="BD73" s="59">
        <v>0.1</v>
      </c>
      <c r="BE73" s="58"/>
      <c r="BF73" s="58"/>
      <c r="BG73" s="58"/>
      <c r="BH73" s="58"/>
      <c r="BI73" s="58"/>
      <c r="BJ73" s="58"/>
      <c r="BK73" s="61"/>
      <c r="BL73" s="58" t="s">
        <v>400</v>
      </c>
      <c r="BM73" s="61"/>
      <c r="BN73" s="61" t="s">
        <v>94</v>
      </c>
      <c r="BO73" s="290"/>
      <c r="BP73" s="60" t="s">
        <v>502</v>
      </c>
      <c r="BQ73" s="135" t="s">
        <v>503</v>
      </c>
      <c r="BR73" s="138" t="s">
        <v>504</v>
      </c>
    </row>
    <row r="74" spans="1:95" s="146" customFormat="1" ht="34.9" customHeight="1">
      <c r="A74" s="761">
        <v>2</v>
      </c>
      <c r="B74" s="782" t="s">
        <v>390</v>
      </c>
      <c r="C74" s="1">
        <v>11.3</v>
      </c>
      <c r="D74" s="58">
        <v>0.03</v>
      </c>
      <c r="E74" s="1">
        <f t="shared" si="60"/>
        <v>11.270000000000001</v>
      </c>
      <c r="F74" s="1">
        <f t="shared" si="61"/>
        <v>10.49</v>
      </c>
      <c r="G74" s="58">
        <f t="shared" si="41"/>
        <v>1</v>
      </c>
      <c r="H74" s="58">
        <v>1</v>
      </c>
      <c r="I74" s="58"/>
      <c r="J74" s="58"/>
      <c r="K74" s="58">
        <v>7.55</v>
      </c>
      <c r="L74" s="58">
        <v>1.94</v>
      </c>
      <c r="M74" s="58">
        <f t="shared" si="42"/>
        <v>0</v>
      </c>
      <c r="N74" s="58"/>
      <c r="O74" s="58"/>
      <c r="P74" s="58"/>
      <c r="Q74" s="58"/>
      <c r="R74" s="58"/>
      <c r="S74" s="58"/>
      <c r="T74" s="58"/>
      <c r="U74" s="58">
        <f t="shared" si="44"/>
        <v>0.64</v>
      </c>
      <c r="V74" s="58"/>
      <c r="W74" s="58"/>
      <c r="X74" s="58"/>
      <c r="Y74" s="58"/>
      <c r="Z74" s="58"/>
      <c r="AA74" s="58"/>
      <c r="AB74" s="58"/>
      <c r="AC74" s="58"/>
      <c r="AD74" s="58">
        <f t="shared" si="62"/>
        <v>0.06</v>
      </c>
      <c r="AE74" s="58">
        <v>0.06</v>
      </c>
      <c r="AF74" s="58"/>
      <c r="AG74" s="58"/>
      <c r="AH74" s="58"/>
      <c r="AI74" s="58"/>
      <c r="AJ74" s="58"/>
      <c r="AK74" s="58"/>
      <c r="AL74" s="58"/>
      <c r="AM74" s="58"/>
      <c r="AN74" s="58"/>
      <c r="AO74" s="58"/>
      <c r="AP74" s="58"/>
      <c r="AQ74" s="58"/>
      <c r="AR74" s="58"/>
      <c r="AS74" s="58"/>
      <c r="AT74" s="58"/>
      <c r="AU74" s="58"/>
      <c r="AV74" s="58"/>
      <c r="AW74" s="58"/>
      <c r="AX74" s="58">
        <v>0.27</v>
      </c>
      <c r="AY74" s="58"/>
      <c r="AZ74" s="58"/>
      <c r="BA74" s="58"/>
      <c r="BB74" s="58"/>
      <c r="BC74" s="58"/>
      <c r="BD74" s="58">
        <v>0.31</v>
      </c>
      <c r="BE74" s="58"/>
      <c r="BF74" s="58"/>
      <c r="BG74" s="58">
        <f t="shared" si="46"/>
        <v>0.14000000000000001</v>
      </c>
      <c r="BH74" s="58"/>
      <c r="BI74" s="58">
        <v>0.14000000000000001</v>
      </c>
      <c r="BJ74" s="58"/>
      <c r="BK74" s="61" t="s">
        <v>130</v>
      </c>
      <c r="BL74" s="70" t="s">
        <v>396</v>
      </c>
      <c r="BM74" s="27" t="s">
        <v>317</v>
      </c>
      <c r="BN74" s="27" t="s">
        <v>94</v>
      </c>
      <c r="BO74" s="128" t="s">
        <v>370</v>
      </c>
      <c r="BP74" s="784" t="s">
        <v>344</v>
      </c>
      <c r="BQ74" s="779" t="s">
        <v>466</v>
      </c>
      <c r="BR74" s="136"/>
      <c r="BS74" s="136"/>
      <c r="BT74" s="136"/>
      <c r="BU74" s="81"/>
      <c r="BV74" s="81"/>
      <c r="BW74" s="81"/>
      <c r="BX74" s="81"/>
      <c r="BY74" s="81"/>
      <c r="BZ74" s="81"/>
      <c r="CA74" s="81"/>
      <c r="CB74" s="81"/>
      <c r="CC74" s="81"/>
      <c r="CD74" s="81"/>
      <c r="CE74" s="81"/>
      <c r="CF74" s="81"/>
      <c r="CG74" s="81"/>
      <c r="CH74" s="81"/>
      <c r="CI74" s="81"/>
      <c r="CJ74" s="81"/>
    </row>
    <row r="75" spans="1:95" s="81" customFormat="1" ht="31.9" customHeight="1">
      <c r="A75" s="761"/>
      <c r="B75" s="783"/>
      <c r="C75" s="62">
        <v>53.19</v>
      </c>
      <c r="D75" s="58">
        <v>0.1</v>
      </c>
      <c r="E75" s="1">
        <f t="shared" si="60"/>
        <v>53.089999999999989</v>
      </c>
      <c r="F75" s="1">
        <f t="shared" si="61"/>
        <v>48.779999999999994</v>
      </c>
      <c r="G75" s="58">
        <f t="shared" si="41"/>
        <v>1</v>
      </c>
      <c r="H75" s="58">
        <v>1</v>
      </c>
      <c r="I75" s="58"/>
      <c r="J75" s="58"/>
      <c r="K75" s="58">
        <v>45.48</v>
      </c>
      <c r="L75" s="58">
        <v>2.2599999999999998</v>
      </c>
      <c r="M75" s="58">
        <f t="shared" si="42"/>
        <v>0</v>
      </c>
      <c r="N75" s="58"/>
      <c r="O75" s="58"/>
      <c r="P75" s="58"/>
      <c r="Q75" s="58"/>
      <c r="R75" s="58">
        <v>0.04</v>
      </c>
      <c r="S75" s="58"/>
      <c r="T75" s="58"/>
      <c r="U75" s="58">
        <f t="shared" si="44"/>
        <v>3.9000000000000004</v>
      </c>
      <c r="V75" s="58"/>
      <c r="W75" s="58"/>
      <c r="X75" s="58"/>
      <c r="Y75" s="58"/>
      <c r="Z75" s="58"/>
      <c r="AA75" s="58"/>
      <c r="AB75" s="58"/>
      <c r="AC75" s="58"/>
      <c r="AD75" s="58">
        <f t="shared" si="62"/>
        <v>0.45</v>
      </c>
      <c r="AE75" s="58">
        <v>0.45</v>
      </c>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v>3.45</v>
      </c>
      <c r="BE75" s="58"/>
      <c r="BF75" s="58"/>
      <c r="BG75" s="58">
        <f t="shared" si="46"/>
        <v>0.41</v>
      </c>
      <c r="BH75" s="58"/>
      <c r="BI75" s="58">
        <v>0.41</v>
      </c>
      <c r="BJ75" s="58"/>
      <c r="BK75" s="61" t="s">
        <v>130</v>
      </c>
      <c r="BL75" s="79" t="s">
        <v>316</v>
      </c>
      <c r="BM75" s="27" t="s">
        <v>318</v>
      </c>
      <c r="BN75" s="61" t="s">
        <v>94</v>
      </c>
      <c r="BO75" s="128" t="s">
        <v>370</v>
      </c>
      <c r="BP75" s="785"/>
      <c r="BQ75" s="787"/>
      <c r="BR75" s="136"/>
      <c r="BS75" s="136"/>
      <c r="BT75" s="136"/>
    </row>
    <row r="76" spans="1:95" s="146" customFormat="1" ht="27" customHeight="1">
      <c r="A76" s="761"/>
      <c r="B76" s="782"/>
      <c r="C76" s="1">
        <v>21.28</v>
      </c>
      <c r="D76" s="58">
        <v>1.87</v>
      </c>
      <c r="E76" s="1">
        <f t="shared" si="60"/>
        <v>19.41</v>
      </c>
      <c r="F76" s="1">
        <f t="shared" si="61"/>
        <v>17.22</v>
      </c>
      <c r="G76" s="58">
        <f t="shared" si="41"/>
        <v>1</v>
      </c>
      <c r="H76" s="58">
        <v>1</v>
      </c>
      <c r="I76" s="58"/>
      <c r="J76" s="58"/>
      <c r="K76" s="58">
        <v>8.1999999999999993</v>
      </c>
      <c r="L76" s="58">
        <v>7.63</v>
      </c>
      <c r="M76" s="58">
        <f t="shared" si="42"/>
        <v>0.39</v>
      </c>
      <c r="N76" s="58"/>
      <c r="O76" s="58"/>
      <c r="P76" s="58">
        <v>0.39</v>
      </c>
      <c r="Q76" s="58"/>
      <c r="R76" s="58"/>
      <c r="S76" s="58"/>
      <c r="T76" s="58"/>
      <c r="U76" s="58">
        <f t="shared" si="44"/>
        <v>2.17</v>
      </c>
      <c r="V76" s="58"/>
      <c r="W76" s="58"/>
      <c r="X76" s="58"/>
      <c r="Y76" s="58"/>
      <c r="Z76" s="58"/>
      <c r="AA76" s="58"/>
      <c r="AB76" s="58"/>
      <c r="AC76" s="58"/>
      <c r="AD76" s="58">
        <f t="shared" si="62"/>
        <v>2</v>
      </c>
      <c r="AE76" s="58">
        <v>2</v>
      </c>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v>0.17</v>
      </c>
      <c r="BE76" s="58"/>
      <c r="BF76" s="58"/>
      <c r="BG76" s="58">
        <f t="shared" si="46"/>
        <v>0.02</v>
      </c>
      <c r="BH76" s="58"/>
      <c r="BI76" s="58">
        <v>0.02</v>
      </c>
      <c r="BJ76" s="58"/>
      <c r="BK76" s="61" t="s">
        <v>130</v>
      </c>
      <c r="BL76" s="70" t="s">
        <v>397</v>
      </c>
      <c r="BM76" s="27" t="s">
        <v>319</v>
      </c>
      <c r="BN76" s="27" t="s">
        <v>94</v>
      </c>
      <c r="BO76" s="128" t="s">
        <v>370</v>
      </c>
      <c r="BP76" s="786"/>
      <c r="BQ76" s="780"/>
      <c r="BR76" s="136"/>
      <c r="BS76" s="136"/>
      <c r="BT76" s="136"/>
      <c r="BU76" s="81"/>
      <c r="BV76" s="81"/>
      <c r="BW76" s="81"/>
      <c r="BX76" s="81"/>
      <c r="BY76" s="81"/>
      <c r="BZ76" s="81"/>
      <c r="CA76" s="81"/>
      <c r="CB76" s="81"/>
      <c r="CC76" s="81"/>
      <c r="CD76" s="81"/>
      <c r="CE76" s="81"/>
      <c r="CF76" s="81"/>
      <c r="CG76" s="81"/>
      <c r="CH76" s="81"/>
      <c r="CI76" s="81"/>
      <c r="CJ76" s="81"/>
    </row>
    <row r="77" spans="1:95" s="2" customFormat="1">
      <c r="A77" s="24" t="s">
        <v>166</v>
      </c>
      <c r="B77" s="25" t="s">
        <v>54</v>
      </c>
      <c r="C77" s="15">
        <f>C78</f>
        <v>0.12</v>
      </c>
      <c r="D77" s="15">
        <f>D78</f>
        <v>0</v>
      </c>
      <c r="E77" s="15">
        <f>E78</f>
        <v>0.12</v>
      </c>
      <c r="F77" s="15">
        <f>F78</f>
        <v>0.11</v>
      </c>
      <c r="G77" s="58">
        <f t="shared" si="41"/>
        <v>0</v>
      </c>
      <c r="H77" s="15">
        <f>H78</f>
        <v>0</v>
      </c>
      <c r="I77" s="15">
        <f>I78</f>
        <v>0</v>
      </c>
      <c r="J77" s="15">
        <f>J78</f>
        <v>0</v>
      </c>
      <c r="K77" s="15">
        <f>K78</f>
        <v>0</v>
      </c>
      <c r="L77" s="15">
        <f>L78</f>
        <v>0.11</v>
      </c>
      <c r="M77" s="58">
        <f t="shared" si="42"/>
        <v>0</v>
      </c>
      <c r="N77" s="15">
        <f t="shared" ref="N77:T77" si="63">N78</f>
        <v>0</v>
      </c>
      <c r="O77" s="15">
        <f t="shared" si="63"/>
        <v>0</v>
      </c>
      <c r="P77" s="15">
        <f t="shared" si="63"/>
        <v>0</v>
      </c>
      <c r="Q77" s="15">
        <f t="shared" si="63"/>
        <v>0</v>
      </c>
      <c r="R77" s="15">
        <f t="shared" si="63"/>
        <v>0</v>
      </c>
      <c r="S77" s="15">
        <f t="shared" si="63"/>
        <v>0</v>
      </c>
      <c r="T77" s="15">
        <f t="shared" si="63"/>
        <v>0</v>
      </c>
      <c r="U77" s="58">
        <f t="shared" si="44"/>
        <v>0</v>
      </c>
      <c r="V77" s="15">
        <f t="shared" ref="V77:BF77" si="64">V78</f>
        <v>0</v>
      </c>
      <c r="W77" s="15">
        <f t="shared" si="64"/>
        <v>0</v>
      </c>
      <c r="X77" s="15">
        <f t="shared" si="64"/>
        <v>0</v>
      </c>
      <c r="Y77" s="15">
        <f t="shared" si="64"/>
        <v>0</v>
      </c>
      <c r="Z77" s="15">
        <f t="shared" si="64"/>
        <v>0</v>
      </c>
      <c r="AA77" s="15">
        <f t="shared" si="64"/>
        <v>0</v>
      </c>
      <c r="AB77" s="15">
        <f t="shared" si="64"/>
        <v>0</v>
      </c>
      <c r="AC77" s="15">
        <f t="shared" si="64"/>
        <v>0</v>
      </c>
      <c r="AD77" s="15">
        <f t="shared" si="64"/>
        <v>0</v>
      </c>
      <c r="AE77" s="15">
        <f t="shared" si="64"/>
        <v>0</v>
      </c>
      <c r="AF77" s="15">
        <f t="shared" si="64"/>
        <v>0</v>
      </c>
      <c r="AG77" s="15">
        <f t="shared" si="64"/>
        <v>0</v>
      </c>
      <c r="AH77" s="15">
        <f t="shared" si="64"/>
        <v>0</v>
      </c>
      <c r="AI77" s="15">
        <f t="shared" si="64"/>
        <v>0</v>
      </c>
      <c r="AJ77" s="15">
        <f t="shared" si="64"/>
        <v>0</v>
      </c>
      <c r="AK77" s="15">
        <f t="shared" si="64"/>
        <v>0</v>
      </c>
      <c r="AL77" s="15">
        <f t="shared" si="64"/>
        <v>0</v>
      </c>
      <c r="AM77" s="15">
        <f t="shared" si="64"/>
        <v>0</v>
      </c>
      <c r="AN77" s="15">
        <f t="shared" si="64"/>
        <v>0</v>
      </c>
      <c r="AO77" s="15">
        <f t="shared" si="64"/>
        <v>0</v>
      </c>
      <c r="AP77" s="15">
        <f t="shared" si="64"/>
        <v>0</v>
      </c>
      <c r="AQ77" s="15">
        <f t="shared" si="64"/>
        <v>0</v>
      </c>
      <c r="AR77" s="15">
        <f t="shared" si="64"/>
        <v>0</v>
      </c>
      <c r="AS77" s="15">
        <f t="shared" si="64"/>
        <v>0</v>
      </c>
      <c r="AT77" s="15">
        <f t="shared" si="64"/>
        <v>0</v>
      </c>
      <c r="AU77" s="15">
        <f t="shared" si="64"/>
        <v>0</v>
      </c>
      <c r="AV77" s="15">
        <f t="shared" si="64"/>
        <v>0</v>
      </c>
      <c r="AW77" s="15">
        <f t="shared" si="64"/>
        <v>0</v>
      </c>
      <c r="AX77" s="15">
        <f t="shared" si="64"/>
        <v>0</v>
      </c>
      <c r="AY77" s="15">
        <f t="shared" si="64"/>
        <v>0</v>
      </c>
      <c r="AZ77" s="15">
        <f t="shared" si="64"/>
        <v>0</v>
      </c>
      <c r="BA77" s="15">
        <f t="shared" si="64"/>
        <v>0</v>
      </c>
      <c r="BB77" s="15">
        <f t="shared" si="64"/>
        <v>0</v>
      </c>
      <c r="BC77" s="15">
        <f t="shared" si="64"/>
        <v>0</v>
      </c>
      <c r="BD77" s="15">
        <f t="shared" si="64"/>
        <v>0</v>
      </c>
      <c r="BE77" s="15">
        <f t="shared" si="64"/>
        <v>0</v>
      </c>
      <c r="BF77" s="15">
        <f t="shared" si="64"/>
        <v>0</v>
      </c>
      <c r="BG77" s="1">
        <f t="shared" si="46"/>
        <v>0.01</v>
      </c>
      <c r="BH77" s="15">
        <f>BH78</f>
        <v>0</v>
      </c>
      <c r="BI77" s="15">
        <f>BI78</f>
        <v>0.01</v>
      </c>
      <c r="BJ77" s="15">
        <f>BJ78</f>
        <v>0</v>
      </c>
      <c r="BK77" s="9"/>
      <c r="BL77" s="9"/>
      <c r="BM77" s="87"/>
      <c r="BN77" s="24"/>
      <c r="BO77" s="86"/>
      <c r="BP77" s="129"/>
      <c r="BQ77" s="86"/>
      <c r="BR77" s="135"/>
      <c r="BS77" s="135"/>
      <c r="BT77" s="135"/>
      <c r="BU77" s="55"/>
      <c r="BV77" s="55"/>
      <c r="BW77" s="55"/>
      <c r="BX77" s="55"/>
      <c r="BY77" s="55"/>
      <c r="BZ77" s="55"/>
      <c r="CA77" s="55"/>
      <c r="CB77" s="55"/>
      <c r="CC77" s="55"/>
      <c r="CD77" s="55"/>
      <c r="CE77" s="55"/>
      <c r="CF77" s="55"/>
      <c r="CG77" s="55"/>
      <c r="CH77" s="55"/>
      <c r="CI77" s="55"/>
      <c r="CJ77" s="55"/>
      <c r="CK77" s="55"/>
      <c r="CL77" s="55"/>
      <c r="CM77" s="55"/>
      <c r="CN77" s="55"/>
      <c r="CO77" s="55"/>
      <c r="CP77" s="55"/>
      <c r="CQ77" s="55"/>
    </row>
    <row r="78" spans="1:95" s="72" customFormat="1" ht="67.150000000000006" customHeight="1">
      <c r="A78" s="61">
        <v>1</v>
      </c>
      <c r="B78" s="66" t="s">
        <v>299</v>
      </c>
      <c r="C78" s="58">
        <v>0.12</v>
      </c>
      <c r="D78" s="58"/>
      <c r="E78" s="1">
        <f>F78+U78+BG78</f>
        <v>0.12</v>
      </c>
      <c r="F78" s="1">
        <f>G78+K78+L78+M78+R78+S78+T78</f>
        <v>0.11</v>
      </c>
      <c r="G78" s="58">
        <f t="shared" si="41"/>
        <v>0</v>
      </c>
      <c r="H78" s="5"/>
      <c r="I78" s="5"/>
      <c r="J78" s="5"/>
      <c r="K78" s="58"/>
      <c r="L78" s="58">
        <v>0.11</v>
      </c>
      <c r="M78" s="58">
        <f t="shared" si="42"/>
        <v>0</v>
      </c>
      <c r="N78" s="58"/>
      <c r="O78" s="5"/>
      <c r="P78" s="58"/>
      <c r="Q78" s="5"/>
      <c r="R78" s="58"/>
      <c r="S78" s="5"/>
      <c r="T78" s="5"/>
      <c r="U78" s="58">
        <f t="shared" si="44"/>
        <v>0</v>
      </c>
      <c r="V78" s="5"/>
      <c r="W78" s="5"/>
      <c r="X78" s="5"/>
      <c r="Y78" s="5"/>
      <c r="Z78" s="5"/>
      <c r="AA78" s="5"/>
      <c r="AB78" s="5"/>
      <c r="AC78" s="5"/>
      <c r="AD78" s="58"/>
      <c r="AE78" s="5"/>
      <c r="AF78" s="5"/>
      <c r="AG78" s="5"/>
      <c r="AH78" s="5"/>
      <c r="AI78" s="5"/>
      <c r="AJ78" s="5"/>
      <c r="AK78" s="5"/>
      <c r="AL78" s="5"/>
      <c r="AM78" s="5"/>
      <c r="AN78" s="5"/>
      <c r="AO78" s="5"/>
      <c r="AP78" s="5"/>
      <c r="AQ78" s="5"/>
      <c r="AR78" s="5"/>
      <c r="AS78" s="5"/>
      <c r="AT78" s="5"/>
      <c r="AU78" s="5"/>
      <c r="AV78" s="5"/>
      <c r="AW78" s="5"/>
      <c r="AX78" s="58"/>
      <c r="AY78" s="5"/>
      <c r="AZ78" s="58"/>
      <c r="BA78" s="58"/>
      <c r="BB78" s="5"/>
      <c r="BC78" s="5"/>
      <c r="BD78" s="58"/>
      <c r="BE78" s="58"/>
      <c r="BF78" s="5"/>
      <c r="BG78" s="1">
        <f t="shared" si="46"/>
        <v>0.01</v>
      </c>
      <c r="BH78" s="5"/>
      <c r="BI78" s="5">
        <v>0.01</v>
      </c>
      <c r="BJ78" s="5"/>
      <c r="BK78" s="61" t="s">
        <v>130</v>
      </c>
      <c r="BL78" s="61" t="s">
        <v>400</v>
      </c>
      <c r="BM78" s="91" t="s">
        <v>320</v>
      </c>
      <c r="BN78" s="61" t="s">
        <v>95</v>
      </c>
      <c r="BO78" s="92"/>
      <c r="BP78" s="94" t="s">
        <v>367</v>
      </c>
      <c r="BQ78" s="63" t="s">
        <v>467</v>
      </c>
      <c r="BR78" s="71"/>
      <c r="BS78" s="71"/>
      <c r="BT78" s="71"/>
    </row>
    <row r="79" spans="1:95" s="2" customFormat="1">
      <c r="A79" s="24" t="s">
        <v>167</v>
      </c>
      <c r="B79" s="25" t="s">
        <v>55</v>
      </c>
      <c r="C79" s="15"/>
      <c r="D79" s="15"/>
      <c r="E79" s="15"/>
      <c r="F79" s="15"/>
      <c r="G79" s="58">
        <f t="shared" si="41"/>
        <v>0</v>
      </c>
      <c r="H79" s="15"/>
      <c r="I79" s="15"/>
      <c r="J79" s="15"/>
      <c r="K79" s="15"/>
      <c r="L79" s="15"/>
      <c r="M79" s="58">
        <f t="shared" si="42"/>
        <v>0</v>
      </c>
      <c r="N79" s="15"/>
      <c r="O79" s="15"/>
      <c r="P79" s="15"/>
      <c r="Q79" s="15"/>
      <c r="R79" s="15"/>
      <c r="S79" s="15"/>
      <c r="T79" s="15"/>
      <c r="U79" s="58">
        <f t="shared" si="44"/>
        <v>0</v>
      </c>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
        <f t="shared" si="46"/>
        <v>0</v>
      </c>
      <c r="BH79" s="15"/>
      <c r="BI79" s="15"/>
      <c r="BJ79" s="15"/>
      <c r="BK79" s="9"/>
      <c r="BL79" s="9"/>
      <c r="BM79" s="87"/>
      <c r="BN79" s="24"/>
      <c r="BO79" s="86"/>
      <c r="BP79" s="129"/>
      <c r="BQ79" s="86"/>
      <c r="BR79" s="135"/>
      <c r="BS79" s="135"/>
      <c r="BT79" s="135"/>
      <c r="BU79" s="55"/>
      <c r="BV79" s="55"/>
      <c r="BW79" s="55"/>
      <c r="BX79" s="55"/>
      <c r="BY79" s="55"/>
      <c r="BZ79" s="55"/>
      <c r="CA79" s="55"/>
      <c r="CB79" s="55"/>
      <c r="CC79" s="55"/>
      <c r="CD79" s="55"/>
      <c r="CE79" s="55"/>
      <c r="CF79" s="55"/>
      <c r="CG79" s="55"/>
      <c r="CH79" s="55"/>
      <c r="CI79" s="55"/>
      <c r="CJ79" s="55"/>
      <c r="CK79" s="55"/>
      <c r="CL79" s="55"/>
      <c r="CM79" s="55"/>
      <c r="CN79" s="55"/>
      <c r="CO79" s="55"/>
      <c r="CP79" s="55"/>
      <c r="CQ79" s="55"/>
    </row>
    <row r="80" spans="1:95" s="2" customFormat="1">
      <c r="A80" s="24" t="s">
        <v>168</v>
      </c>
      <c r="B80" s="25" t="s">
        <v>56</v>
      </c>
      <c r="C80" s="15">
        <f>SUM(C81:C84)</f>
        <v>2.3400000000000003</v>
      </c>
      <c r="D80" s="15">
        <f t="shared" ref="D80:BJ80" si="65">SUM(D81:D84)</f>
        <v>0</v>
      </c>
      <c r="E80" s="15">
        <f t="shared" si="65"/>
        <v>2.3400000000000003</v>
      </c>
      <c r="F80" s="15">
        <f t="shared" si="65"/>
        <v>2.1</v>
      </c>
      <c r="G80" s="15">
        <f t="shared" si="65"/>
        <v>0</v>
      </c>
      <c r="H80" s="15">
        <f t="shared" si="65"/>
        <v>0</v>
      </c>
      <c r="I80" s="15">
        <f t="shared" si="65"/>
        <v>0</v>
      </c>
      <c r="J80" s="15">
        <f t="shared" si="65"/>
        <v>0</v>
      </c>
      <c r="K80" s="15">
        <f t="shared" si="65"/>
        <v>2.1</v>
      </c>
      <c r="L80" s="15">
        <f t="shared" si="65"/>
        <v>0</v>
      </c>
      <c r="M80" s="15">
        <f t="shared" si="65"/>
        <v>0</v>
      </c>
      <c r="N80" s="15">
        <f t="shared" si="65"/>
        <v>0</v>
      </c>
      <c r="O80" s="15">
        <f t="shared" si="65"/>
        <v>0</v>
      </c>
      <c r="P80" s="15">
        <f t="shared" si="65"/>
        <v>0</v>
      </c>
      <c r="Q80" s="15">
        <f t="shared" si="65"/>
        <v>0</v>
      </c>
      <c r="R80" s="15">
        <f t="shared" si="65"/>
        <v>0</v>
      </c>
      <c r="S80" s="15">
        <f t="shared" si="65"/>
        <v>0</v>
      </c>
      <c r="T80" s="15">
        <f t="shared" si="65"/>
        <v>0</v>
      </c>
      <c r="U80" s="15">
        <f t="shared" si="65"/>
        <v>0</v>
      </c>
      <c r="V80" s="15">
        <f t="shared" si="65"/>
        <v>0</v>
      </c>
      <c r="W80" s="15">
        <f t="shared" si="65"/>
        <v>0</v>
      </c>
      <c r="X80" s="15">
        <f t="shared" si="65"/>
        <v>0</v>
      </c>
      <c r="Y80" s="15">
        <f t="shared" si="65"/>
        <v>0</v>
      </c>
      <c r="Z80" s="15">
        <f t="shared" si="65"/>
        <v>0</v>
      </c>
      <c r="AA80" s="15">
        <f t="shared" si="65"/>
        <v>0</v>
      </c>
      <c r="AB80" s="15">
        <f t="shared" si="65"/>
        <v>0</v>
      </c>
      <c r="AC80" s="15">
        <f t="shared" si="65"/>
        <v>0</v>
      </c>
      <c r="AD80" s="15">
        <f t="shared" si="65"/>
        <v>0</v>
      </c>
      <c r="AE80" s="15">
        <f t="shared" si="65"/>
        <v>0</v>
      </c>
      <c r="AF80" s="15">
        <f t="shared" si="65"/>
        <v>0</v>
      </c>
      <c r="AG80" s="15">
        <f t="shared" si="65"/>
        <v>0</v>
      </c>
      <c r="AH80" s="15">
        <f t="shared" si="65"/>
        <v>0</v>
      </c>
      <c r="AI80" s="15">
        <f t="shared" si="65"/>
        <v>0</v>
      </c>
      <c r="AJ80" s="15">
        <f t="shared" si="65"/>
        <v>0</v>
      </c>
      <c r="AK80" s="15">
        <f t="shared" si="65"/>
        <v>0</v>
      </c>
      <c r="AL80" s="15">
        <f t="shared" si="65"/>
        <v>0</v>
      </c>
      <c r="AM80" s="15">
        <f t="shared" si="65"/>
        <v>0</v>
      </c>
      <c r="AN80" s="15">
        <f t="shared" si="65"/>
        <v>0</v>
      </c>
      <c r="AO80" s="15">
        <f t="shared" si="65"/>
        <v>0</v>
      </c>
      <c r="AP80" s="15">
        <f t="shared" si="65"/>
        <v>0</v>
      </c>
      <c r="AQ80" s="15">
        <f t="shared" si="65"/>
        <v>0</v>
      </c>
      <c r="AR80" s="15">
        <f t="shared" si="65"/>
        <v>0</v>
      </c>
      <c r="AS80" s="15">
        <f t="shared" si="65"/>
        <v>0</v>
      </c>
      <c r="AT80" s="15">
        <f t="shared" si="65"/>
        <v>0</v>
      </c>
      <c r="AU80" s="15">
        <f t="shared" si="65"/>
        <v>0</v>
      </c>
      <c r="AV80" s="15">
        <f t="shared" si="65"/>
        <v>0</v>
      </c>
      <c r="AW80" s="15">
        <f t="shared" si="65"/>
        <v>0</v>
      </c>
      <c r="AX80" s="15">
        <f t="shared" si="65"/>
        <v>0</v>
      </c>
      <c r="AY80" s="15">
        <f t="shared" si="65"/>
        <v>0</v>
      </c>
      <c r="AZ80" s="15">
        <f t="shared" si="65"/>
        <v>0</v>
      </c>
      <c r="BA80" s="15">
        <f t="shared" si="65"/>
        <v>0</v>
      </c>
      <c r="BB80" s="15">
        <f t="shared" si="65"/>
        <v>0</v>
      </c>
      <c r="BC80" s="15">
        <f t="shared" si="65"/>
        <v>0</v>
      </c>
      <c r="BD80" s="15">
        <f t="shared" si="65"/>
        <v>0</v>
      </c>
      <c r="BE80" s="15">
        <f t="shared" si="65"/>
        <v>0</v>
      </c>
      <c r="BF80" s="15">
        <f t="shared" si="65"/>
        <v>0</v>
      </c>
      <c r="BG80" s="15">
        <f t="shared" si="65"/>
        <v>0</v>
      </c>
      <c r="BH80" s="15">
        <f t="shared" si="65"/>
        <v>0</v>
      </c>
      <c r="BI80" s="15">
        <f t="shared" si="65"/>
        <v>0</v>
      </c>
      <c r="BJ80" s="15">
        <f t="shared" si="65"/>
        <v>0</v>
      </c>
      <c r="BK80" s="9"/>
      <c r="BL80" s="9"/>
      <c r="BM80" s="87"/>
      <c r="BN80" s="24"/>
      <c r="BO80" s="86"/>
      <c r="BP80" s="129"/>
      <c r="BQ80" s="86"/>
      <c r="BR80" s="135"/>
      <c r="BS80" s="135"/>
      <c r="BT80" s="135"/>
      <c r="BU80" s="55"/>
      <c r="BV80" s="55"/>
      <c r="BW80" s="55"/>
      <c r="BX80" s="55"/>
      <c r="BY80" s="55"/>
      <c r="BZ80" s="55"/>
      <c r="CA80" s="55"/>
      <c r="CB80" s="55"/>
      <c r="CC80" s="55"/>
      <c r="CD80" s="55"/>
      <c r="CE80" s="55"/>
      <c r="CF80" s="55"/>
      <c r="CG80" s="55"/>
      <c r="CH80" s="55"/>
      <c r="CI80" s="55"/>
      <c r="CJ80" s="55"/>
      <c r="CK80" s="55"/>
      <c r="CL80" s="55"/>
      <c r="CM80" s="55"/>
      <c r="CN80" s="55"/>
      <c r="CO80" s="55"/>
      <c r="CP80" s="55"/>
      <c r="CQ80" s="55"/>
    </row>
    <row r="81" spans="1:95" s="228" customFormat="1" ht="52.15" customHeight="1">
      <c r="A81" s="218">
        <v>1</v>
      </c>
      <c r="B81" s="219" t="s">
        <v>300</v>
      </c>
      <c r="C81" s="220">
        <v>2.1</v>
      </c>
      <c r="D81" s="220"/>
      <c r="E81" s="220">
        <f>F81+U81+BG81</f>
        <v>2.1</v>
      </c>
      <c r="F81" s="220">
        <f>G81+K81+L81+M81+R81+S81+T81</f>
        <v>2.1</v>
      </c>
      <c r="G81" s="220">
        <f t="shared" si="41"/>
        <v>0</v>
      </c>
      <c r="H81" s="221"/>
      <c r="I81" s="221"/>
      <c r="J81" s="221"/>
      <c r="K81" s="220">
        <v>2.1</v>
      </c>
      <c r="L81" s="220"/>
      <c r="M81" s="220">
        <f t="shared" si="42"/>
        <v>0</v>
      </c>
      <c r="N81" s="220"/>
      <c r="O81" s="221"/>
      <c r="P81" s="220"/>
      <c r="Q81" s="221"/>
      <c r="R81" s="220"/>
      <c r="S81" s="221"/>
      <c r="T81" s="221"/>
      <c r="U81" s="220">
        <f t="shared" si="44"/>
        <v>0</v>
      </c>
      <c r="V81" s="221"/>
      <c r="W81" s="221"/>
      <c r="X81" s="221"/>
      <c r="Y81" s="221"/>
      <c r="Z81" s="221"/>
      <c r="AA81" s="221"/>
      <c r="AB81" s="221"/>
      <c r="AC81" s="221"/>
      <c r="AD81" s="220"/>
      <c r="AE81" s="221"/>
      <c r="AF81" s="221"/>
      <c r="AG81" s="221"/>
      <c r="AH81" s="221"/>
      <c r="AI81" s="221"/>
      <c r="AJ81" s="221"/>
      <c r="AK81" s="221"/>
      <c r="AL81" s="221"/>
      <c r="AM81" s="221"/>
      <c r="AN81" s="221"/>
      <c r="AO81" s="221"/>
      <c r="AP81" s="221"/>
      <c r="AQ81" s="221"/>
      <c r="AR81" s="221"/>
      <c r="AS81" s="221"/>
      <c r="AT81" s="221"/>
      <c r="AU81" s="221"/>
      <c r="AV81" s="221"/>
      <c r="AW81" s="221"/>
      <c r="AX81" s="220"/>
      <c r="AY81" s="221"/>
      <c r="AZ81" s="220"/>
      <c r="BA81" s="220"/>
      <c r="BB81" s="221"/>
      <c r="BC81" s="221"/>
      <c r="BD81" s="220"/>
      <c r="BE81" s="220"/>
      <c r="BF81" s="221"/>
      <c r="BG81" s="220">
        <f t="shared" si="46"/>
        <v>0</v>
      </c>
      <c r="BH81" s="221"/>
      <c r="BI81" s="221"/>
      <c r="BJ81" s="221"/>
      <c r="BK81" s="218" t="s">
        <v>130</v>
      </c>
      <c r="BL81" s="222" t="s">
        <v>397</v>
      </c>
      <c r="BM81" s="223"/>
      <c r="BN81" s="218" t="s">
        <v>97</v>
      </c>
      <c r="BO81" s="224" t="s">
        <v>369</v>
      </c>
      <c r="BP81" s="225"/>
      <c r="BQ81" s="226" t="s">
        <v>466</v>
      </c>
      <c r="BR81" s="227" t="s">
        <v>499</v>
      </c>
      <c r="BS81" s="227"/>
      <c r="BT81" s="227"/>
    </row>
    <row r="82" spans="1:95" s="255" customFormat="1" ht="36" customHeight="1">
      <c r="A82" s="218">
        <v>4</v>
      </c>
      <c r="B82" s="253" t="s">
        <v>549</v>
      </c>
      <c r="C82" s="220">
        <f t="shared" ref="C82:C92" si="66">D82+E82</f>
        <v>0.04</v>
      </c>
      <c r="D82" s="254"/>
      <c r="E82" s="220">
        <v>0.04</v>
      </c>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18" t="s">
        <v>131</v>
      </c>
      <c r="BM82" s="254"/>
      <c r="BN82" s="218" t="s">
        <v>97</v>
      </c>
      <c r="BO82" s="291"/>
      <c r="BP82" s="291"/>
      <c r="BQ82" s="226" t="s">
        <v>503</v>
      </c>
      <c r="BR82" s="234" t="s">
        <v>504</v>
      </c>
    </row>
    <row r="83" spans="1:95" s="255" customFormat="1" ht="38.450000000000003" customHeight="1">
      <c r="A83" s="218">
        <v>5</v>
      </c>
      <c r="B83" s="253" t="s">
        <v>550</v>
      </c>
      <c r="C83" s="220">
        <f t="shared" si="66"/>
        <v>0.1</v>
      </c>
      <c r="D83" s="254"/>
      <c r="E83" s="220">
        <v>0.1</v>
      </c>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18" t="s">
        <v>131</v>
      </c>
      <c r="BM83" s="254"/>
      <c r="BN83" s="218" t="s">
        <v>97</v>
      </c>
      <c r="BO83" s="291"/>
      <c r="BP83" s="291"/>
      <c r="BQ83" s="226" t="s">
        <v>503</v>
      </c>
      <c r="BR83" s="234" t="s">
        <v>504</v>
      </c>
    </row>
    <row r="84" spans="1:95" s="255" customFormat="1" ht="37.5">
      <c r="A84" s="218">
        <v>6</v>
      </c>
      <c r="B84" s="253" t="s">
        <v>551</v>
      </c>
      <c r="C84" s="220">
        <f t="shared" si="66"/>
        <v>0.1</v>
      </c>
      <c r="D84" s="220"/>
      <c r="E84" s="220">
        <v>0.1</v>
      </c>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18" t="s">
        <v>131</v>
      </c>
      <c r="BM84" s="254"/>
      <c r="BN84" s="218" t="s">
        <v>97</v>
      </c>
      <c r="BO84" s="291"/>
      <c r="BP84" s="291"/>
      <c r="BQ84" s="226" t="s">
        <v>503</v>
      </c>
      <c r="BR84" s="234" t="s">
        <v>504</v>
      </c>
    </row>
    <row r="85" spans="1:95" s="2" customFormat="1">
      <c r="A85" s="24" t="s">
        <v>169</v>
      </c>
      <c r="B85" s="25" t="s">
        <v>57</v>
      </c>
      <c r="C85" s="15">
        <f t="shared" si="66"/>
        <v>2.7149399999999999</v>
      </c>
      <c r="D85" s="15">
        <f>SUM(D86:D92)</f>
        <v>0</v>
      </c>
      <c r="E85" s="15">
        <f>SUM(E86:E92)</f>
        <v>2.7149399999999999</v>
      </c>
      <c r="F85" s="15">
        <f>SUM(F86:F92)</f>
        <v>2.3334800000000002</v>
      </c>
      <c r="G85" s="58">
        <f t="shared" si="41"/>
        <v>0</v>
      </c>
      <c r="H85" s="15">
        <f>SUM(H86:H92)</f>
        <v>0</v>
      </c>
      <c r="I85" s="15">
        <f>SUM(I86:I92)</f>
        <v>0</v>
      </c>
      <c r="J85" s="15">
        <f>SUM(J86:J92)</f>
        <v>0</v>
      </c>
      <c r="K85" s="15">
        <f>SUM(K86:K92)</f>
        <v>0.14348</v>
      </c>
      <c r="L85" s="15">
        <f>SUM(L86:L92)</f>
        <v>2.19</v>
      </c>
      <c r="M85" s="58">
        <f t="shared" si="42"/>
        <v>0</v>
      </c>
      <c r="N85" s="15">
        <f t="shared" ref="N85:T85" si="67">SUM(N86:N92)</f>
        <v>0</v>
      </c>
      <c r="O85" s="15">
        <f t="shared" si="67"/>
        <v>0</v>
      </c>
      <c r="P85" s="15">
        <f t="shared" si="67"/>
        <v>0</v>
      </c>
      <c r="Q85" s="15">
        <f t="shared" si="67"/>
        <v>0</v>
      </c>
      <c r="R85" s="15">
        <f t="shared" si="67"/>
        <v>0</v>
      </c>
      <c r="S85" s="15">
        <f t="shared" si="67"/>
        <v>0</v>
      </c>
      <c r="T85" s="15">
        <f t="shared" si="67"/>
        <v>0</v>
      </c>
      <c r="U85" s="58">
        <f t="shared" si="44"/>
        <v>0.38146000000000002</v>
      </c>
      <c r="V85" s="15">
        <f t="shared" ref="V85:BF85" si="68">SUM(V86:V92)</f>
        <v>0</v>
      </c>
      <c r="W85" s="15">
        <f t="shared" si="68"/>
        <v>0</v>
      </c>
      <c r="X85" s="15">
        <f t="shared" si="68"/>
        <v>0</v>
      </c>
      <c r="Y85" s="15">
        <f t="shared" si="68"/>
        <v>0</v>
      </c>
      <c r="Z85" s="15">
        <f t="shared" si="68"/>
        <v>0</v>
      </c>
      <c r="AA85" s="15">
        <f t="shared" si="68"/>
        <v>0</v>
      </c>
      <c r="AB85" s="15">
        <f t="shared" si="68"/>
        <v>0</v>
      </c>
      <c r="AC85" s="15">
        <f t="shared" si="68"/>
        <v>0</v>
      </c>
      <c r="AD85" s="15">
        <f t="shared" si="68"/>
        <v>0.28145999999999999</v>
      </c>
      <c r="AE85" s="15">
        <f t="shared" si="68"/>
        <v>0</v>
      </c>
      <c r="AF85" s="15">
        <f t="shared" si="68"/>
        <v>0</v>
      </c>
      <c r="AG85" s="15">
        <f t="shared" si="68"/>
        <v>0</v>
      </c>
      <c r="AH85" s="15">
        <f t="shared" si="68"/>
        <v>0</v>
      </c>
      <c r="AI85" s="15">
        <f t="shared" si="68"/>
        <v>0</v>
      </c>
      <c r="AJ85" s="15">
        <f t="shared" si="68"/>
        <v>0</v>
      </c>
      <c r="AK85" s="15">
        <f t="shared" si="68"/>
        <v>0.28145999999999999</v>
      </c>
      <c r="AL85" s="15">
        <f t="shared" si="68"/>
        <v>0</v>
      </c>
      <c r="AM85" s="15">
        <f t="shared" si="68"/>
        <v>0</v>
      </c>
      <c r="AN85" s="15">
        <f t="shared" si="68"/>
        <v>0</v>
      </c>
      <c r="AO85" s="15">
        <f t="shared" si="68"/>
        <v>0</v>
      </c>
      <c r="AP85" s="15">
        <f t="shared" si="68"/>
        <v>0</v>
      </c>
      <c r="AQ85" s="15">
        <f t="shared" si="68"/>
        <v>0</v>
      </c>
      <c r="AR85" s="15">
        <f t="shared" si="68"/>
        <v>0</v>
      </c>
      <c r="AS85" s="15">
        <f t="shared" si="68"/>
        <v>0</v>
      </c>
      <c r="AT85" s="15">
        <f t="shared" si="68"/>
        <v>0</v>
      </c>
      <c r="AU85" s="15">
        <f t="shared" si="68"/>
        <v>0</v>
      </c>
      <c r="AV85" s="15">
        <f t="shared" si="68"/>
        <v>0</v>
      </c>
      <c r="AW85" s="15">
        <f t="shared" si="68"/>
        <v>0</v>
      </c>
      <c r="AX85" s="15">
        <f t="shared" si="68"/>
        <v>0</v>
      </c>
      <c r="AY85" s="15">
        <f t="shared" si="68"/>
        <v>0</v>
      </c>
      <c r="AZ85" s="15">
        <f t="shared" si="68"/>
        <v>0</v>
      </c>
      <c r="BA85" s="15">
        <f t="shared" si="68"/>
        <v>0.1</v>
      </c>
      <c r="BB85" s="15">
        <f t="shared" si="68"/>
        <v>0</v>
      </c>
      <c r="BC85" s="15">
        <f t="shared" si="68"/>
        <v>0</v>
      </c>
      <c r="BD85" s="15">
        <f t="shared" si="68"/>
        <v>0</v>
      </c>
      <c r="BE85" s="15">
        <f t="shared" si="68"/>
        <v>0</v>
      </c>
      <c r="BF85" s="15">
        <f t="shared" si="68"/>
        <v>0</v>
      </c>
      <c r="BG85" s="1">
        <f t="shared" si="46"/>
        <v>0</v>
      </c>
      <c r="BH85" s="15">
        <f>SUM(BH86:BH92)</f>
        <v>0</v>
      </c>
      <c r="BI85" s="15">
        <f>SUM(BI86:BI92)</f>
        <v>0</v>
      </c>
      <c r="BJ85" s="15">
        <f>SUM(BJ86:BJ92)</f>
        <v>0</v>
      </c>
      <c r="BK85" s="9"/>
      <c r="BL85" s="9"/>
      <c r="BM85" s="87"/>
      <c r="BN85" s="24"/>
      <c r="BO85" s="86"/>
      <c r="BP85" s="129"/>
      <c r="BQ85" s="86"/>
      <c r="BR85" s="135"/>
      <c r="BS85" s="135"/>
      <c r="BT85" s="135"/>
      <c r="BU85" s="55"/>
      <c r="BV85" s="55"/>
      <c r="BW85" s="55"/>
      <c r="BX85" s="55"/>
      <c r="BY85" s="55"/>
      <c r="BZ85" s="55"/>
      <c r="CA85" s="55"/>
      <c r="CB85" s="55"/>
      <c r="CC85" s="55"/>
      <c r="CD85" s="55"/>
      <c r="CE85" s="55"/>
      <c r="CF85" s="55"/>
      <c r="CG85" s="55"/>
      <c r="CH85" s="55"/>
      <c r="CI85" s="55"/>
      <c r="CJ85" s="55"/>
      <c r="CK85" s="55"/>
      <c r="CL85" s="55"/>
      <c r="CM85" s="55"/>
      <c r="CN85" s="55"/>
      <c r="CO85" s="55"/>
      <c r="CP85" s="55"/>
      <c r="CQ85" s="55"/>
    </row>
    <row r="86" spans="1:95" s="246" customFormat="1" ht="63" customHeight="1">
      <c r="A86" s="231">
        <v>1</v>
      </c>
      <c r="B86" s="247" t="s">
        <v>384</v>
      </c>
      <c r="C86" s="230">
        <f t="shared" si="66"/>
        <v>0.05</v>
      </c>
      <c r="D86" s="248"/>
      <c r="E86" s="230">
        <f t="shared" ref="E86:E92" si="69">F86+U86+BG86</f>
        <v>0.05</v>
      </c>
      <c r="F86" s="230">
        <f t="shared" ref="F86:F92" si="70">G86+K86+L86+M86+R86+S86+T86</f>
        <v>0.05</v>
      </c>
      <c r="G86" s="230">
        <f t="shared" si="41"/>
        <v>0</v>
      </c>
      <c r="H86" s="230"/>
      <c r="I86" s="230"/>
      <c r="J86" s="230"/>
      <c r="K86" s="230"/>
      <c r="L86" s="249">
        <v>0.05</v>
      </c>
      <c r="M86" s="230">
        <f t="shared" si="42"/>
        <v>0</v>
      </c>
      <c r="N86" s="230"/>
      <c r="O86" s="230"/>
      <c r="P86" s="230"/>
      <c r="Q86" s="230"/>
      <c r="R86" s="230"/>
      <c r="S86" s="230"/>
      <c r="T86" s="230"/>
      <c r="U86" s="230">
        <f t="shared" si="44"/>
        <v>0</v>
      </c>
      <c r="V86" s="230"/>
      <c r="W86" s="230"/>
      <c r="X86" s="230"/>
      <c r="Y86" s="230"/>
      <c r="Z86" s="230"/>
      <c r="AA86" s="230"/>
      <c r="AB86" s="230"/>
      <c r="AC86" s="230"/>
      <c r="AD86" s="230">
        <f t="shared" ref="AD86:AD92" si="71">SUM(AE86:AT86)</f>
        <v>0</v>
      </c>
      <c r="AE86" s="230"/>
      <c r="AF86" s="230"/>
      <c r="AG86" s="230"/>
      <c r="AH86" s="230"/>
      <c r="AI86" s="230"/>
      <c r="AJ86" s="230"/>
      <c r="AK86" s="230"/>
      <c r="AL86" s="230"/>
      <c r="AM86" s="230"/>
      <c r="AN86" s="230"/>
      <c r="AO86" s="230"/>
      <c r="AP86" s="230"/>
      <c r="AQ86" s="230"/>
      <c r="AR86" s="230"/>
      <c r="AS86" s="230">
        <v>0</v>
      </c>
      <c r="AT86" s="230"/>
      <c r="AU86" s="230"/>
      <c r="AV86" s="230"/>
      <c r="AW86" s="230"/>
      <c r="AX86" s="230"/>
      <c r="AY86" s="230"/>
      <c r="AZ86" s="230"/>
      <c r="BA86" s="230"/>
      <c r="BB86" s="230"/>
      <c r="BC86" s="230"/>
      <c r="BD86" s="230"/>
      <c r="BE86" s="230"/>
      <c r="BF86" s="230"/>
      <c r="BG86" s="230">
        <f t="shared" si="46"/>
        <v>0</v>
      </c>
      <c r="BH86" s="230"/>
      <c r="BI86" s="230"/>
      <c r="BJ86" s="230"/>
      <c r="BK86" s="231" t="s">
        <v>130</v>
      </c>
      <c r="BL86" s="242" t="s">
        <v>399</v>
      </c>
      <c r="BM86" s="231" t="s">
        <v>170</v>
      </c>
      <c r="BN86" s="231" t="s">
        <v>98</v>
      </c>
      <c r="BO86" s="244"/>
      <c r="BP86" s="250" t="s">
        <v>367</v>
      </c>
      <c r="BQ86" s="248" t="s">
        <v>467</v>
      </c>
      <c r="BR86" s="245" t="s">
        <v>499</v>
      </c>
      <c r="BS86" s="245"/>
      <c r="BT86" s="245"/>
    </row>
    <row r="87" spans="1:95" s="246" customFormat="1" ht="63" customHeight="1">
      <c r="A87" s="231">
        <f>A86+1</f>
        <v>2</v>
      </c>
      <c r="B87" s="247" t="s">
        <v>385</v>
      </c>
      <c r="C87" s="230">
        <f t="shared" si="66"/>
        <v>0.05</v>
      </c>
      <c r="D87" s="248"/>
      <c r="E87" s="230">
        <f t="shared" si="69"/>
        <v>0.05</v>
      </c>
      <c r="F87" s="230">
        <f t="shared" si="70"/>
        <v>0.05</v>
      </c>
      <c r="G87" s="230">
        <f t="shared" si="41"/>
        <v>0</v>
      </c>
      <c r="H87" s="230"/>
      <c r="I87" s="230"/>
      <c r="J87" s="230"/>
      <c r="K87" s="230"/>
      <c r="L87" s="249">
        <v>0.05</v>
      </c>
      <c r="M87" s="230">
        <f t="shared" si="42"/>
        <v>0</v>
      </c>
      <c r="N87" s="230"/>
      <c r="O87" s="230"/>
      <c r="P87" s="230"/>
      <c r="Q87" s="230"/>
      <c r="R87" s="230"/>
      <c r="S87" s="230"/>
      <c r="T87" s="230"/>
      <c r="U87" s="230">
        <f t="shared" si="44"/>
        <v>0</v>
      </c>
      <c r="V87" s="230"/>
      <c r="W87" s="230"/>
      <c r="X87" s="230"/>
      <c r="Y87" s="230"/>
      <c r="Z87" s="230"/>
      <c r="AA87" s="230"/>
      <c r="AB87" s="230"/>
      <c r="AC87" s="230"/>
      <c r="AD87" s="230">
        <f t="shared" si="71"/>
        <v>0</v>
      </c>
      <c r="AE87" s="230"/>
      <c r="AF87" s="230"/>
      <c r="AG87" s="230"/>
      <c r="AH87" s="230"/>
      <c r="AI87" s="230"/>
      <c r="AJ87" s="230"/>
      <c r="AK87" s="230"/>
      <c r="AL87" s="230"/>
      <c r="AM87" s="230"/>
      <c r="AN87" s="230"/>
      <c r="AO87" s="230"/>
      <c r="AP87" s="230"/>
      <c r="AQ87" s="230"/>
      <c r="AR87" s="230"/>
      <c r="AS87" s="230">
        <v>0</v>
      </c>
      <c r="AT87" s="230"/>
      <c r="AU87" s="230"/>
      <c r="AV87" s="230"/>
      <c r="AW87" s="230"/>
      <c r="AX87" s="230"/>
      <c r="AY87" s="230"/>
      <c r="AZ87" s="230"/>
      <c r="BA87" s="230"/>
      <c r="BB87" s="230"/>
      <c r="BC87" s="230"/>
      <c r="BD87" s="230"/>
      <c r="BE87" s="230"/>
      <c r="BF87" s="230"/>
      <c r="BG87" s="230">
        <f t="shared" si="46"/>
        <v>0</v>
      </c>
      <c r="BH87" s="230"/>
      <c r="BI87" s="230"/>
      <c r="BJ87" s="230"/>
      <c r="BK87" s="231" t="s">
        <v>130</v>
      </c>
      <c r="BL87" s="242" t="s">
        <v>399</v>
      </c>
      <c r="BM87" s="231" t="s">
        <v>171</v>
      </c>
      <c r="BN87" s="231" t="s">
        <v>98</v>
      </c>
      <c r="BO87" s="244"/>
      <c r="BP87" s="250" t="s">
        <v>367</v>
      </c>
      <c r="BQ87" s="248" t="s">
        <v>467</v>
      </c>
      <c r="BR87" s="245" t="s">
        <v>499</v>
      </c>
      <c r="BS87" s="245"/>
      <c r="BT87" s="245"/>
    </row>
    <row r="88" spans="1:95" s="246" customFormat="1" ht="57" customHeight="1">
      <c r="A88" s="231">
        <f>A87+1</f>
        <v>3</v>
      </c>
      <c r="B88" s="247" t="s">
        <v>386</v>
      </c>
      <c r="C88" s="230">
        <f t="shared" si="66"/>
        <v>0.1</v>
      </c>
      <c r="D88" s="248"/>
      <c r="E88" s="230">
        <f t="shared" si="69"/>
        <v>0.1</v>
      </c>
      <c r="F88" s="230">
        <f t="shared" si="70"/>
        <v>0</v>
      </c>
      <c r="G88" s="230">
        <f t="shared" si="41"/>
        <v>0</v>
      </c>
      <c r="H88" s="230"/>
      <c r="I88" s="230"/>
      <c r="J88" s="230"/>
      <c r="K88" s="230"/>
      <c r="L88" s="249"/>
      <c r="M88" s="230">
        <f t="shared" si="42"/>
        <v>0</v>
      </c>
      <c r="N88" s="230"/>
      <c r="O88" s="230"/>
      <c r="P88" s="230"/>
      <c r="Q88" s="230"/>
      <c r="R88" s="230"/>
      <c r="S88" s="230"/>
      <c r="T88" s="230"/>
      <c r="U88" s="230">
        <f t="shared" si="44"/>
        <v>0.1</v>
      </c>
      <c r="V88" s="230"/>
      <c r="W88" s="230"/>
      <c r="X88" s="230"/>
      <c r="Y88" s="230"/>
      <c r="Z88" s="230"/>
      <c r="AA88" s="230"/>
      <c r="AB88" s="230"/>
      <c r="AC88" s="230"/>
      <c r="AD88" s="230">
        <f t="shared" si="71"/>
        <v>0</v>
      </c>
      <c r="AE88" s="230"/>
      <c r="AF88" s="230"/>
      <c r="AG88" s="230"/>
      <c r="AH88" s="230"/>
      <c r="AI88" s="230"/>
      <c r="AJ88" s="230"/>
      <c r="AK88" s="230"/>
      <c r="AL88" s="230"/>
      <c r="AM88" s="230"/>
      <c r="AN88" s="230"/>
      <c r="AO88" s="230"/>
      <c r="AP88" s="230"/>
      <c r="AQ88" s="230"/>
      <c r="AR88" s="230"/>
      <c r="AS88" s="230">
        <v>0</v>
      </c>
      <c r="AT88" s="230"/>
      <c r="AU88" s="230"/>
      <c r="AV88" s="230"/>
      <c r="AW88" s="230"/>
      <c r="AX88" s="230"/>
      <c r="AY88" s="230"/>
      <c r="AZ88" s="230"/>
      <c r="BA88" s="230">
        <v>0.1</v>
      </c>
      <c r="BB88" s="230"/>
      <c r="BC88" s="230"/>
      <c r="BD88" s="230"/>
      <c r="BE88" s="230"/>
      <c r="BF88" s="230"/>
      <c r="BG88" s="230">
        <f t="shared" si="46"/>
        <v>0</v>
      </c>
      <c r="BH88" s="230"/>
      <c r="BI88" s="230"/>
      <c r="BJ88" s="230"/>
      <c r="BK88" s="231" t="s">
        <v>130</v>
      </c>
      <c r="BL88" s="242" t="s">
        <v>399</v>
      </c>
      <c r="BM88" s="231" t="s">
        <v>172</v>
      </c>
      <c r="BN88" s="231" t="s">
        <v>98</v>
      </c>
      <c r="BO88" s="244"/>
      <c r="BP88" s="250" t="s">
        <v>367</v>
      </c>
      <c r="BQ88" s="248" t="s">
        <v>467</v>
      </c>
      <c r="BR88" s="245" t="s">
        <v>499</v>
      </c>
      <c r="BS88" s="245"/>
      <c r="BT88" s="245"/>
    </row>
    <row r="89" spans="1:95" s="246" customFormat="1" ht="60.6" customHeight="1">
      <c r="A89" s="231">
        <f>A88+1</f>
        <v>4</v>
      </c>
      <c r="B89" s="247" t="s">
        <v>387</v>
      </c>
      <c r="C89" s="230">
        <f t="shared" si="66"/>
        <v>0.05</v>
      </c>
      <c r="D89" s="248"/>
      <c r="E89" s="230">
        <f t="shared" si="69"/>
        <v>0.05</v>
      </c>
      <c r="F89" s="230">
        <f t="shared" si="70"/>
        <v>0.05</v>
      </c>
      <c r="G89" s="230">
        <f t="shared" si="41"/>
        <v>0</v>
      </c>
      <c r="H89" s="230"/>
      <c r="I89" s="230"/>
      <c r="J89" s="230"/>
      <c r="K89" s="230"/>
      <c r="L89" s="249">
        <v>0.05</v>
      </c>
      <c r="M89" s="230">
        <f t="shared" si="42"/>
        <v>0</v>
      </c>
      <c r="N89" s="230"/>
      <c r="O89" s="230"/>
      <c r="P89" s="230"/>
      <c r="Q89" s="230"/>
      <c r="R89" s="230"/>
      <c r="S89" s="230"/>
      <c r="T89" s="230"/>
      <c r="U89" s="230">
        <f t="shared" si="44"/>
        <v>0</v>
      </c>
      <c r="V89" s="230"/>
      <c r="W89" s="230"/>
      <c r="X89" s="230"/>
      <c r="Y89" s="230"/>
      <c r="Z89" s="230"/>
      <c r="AA89" s="230"/>
      <c r="AB89" s="230"/>
      <c r="AC89" s="230"/>
      <c r="AD89" s="230">
        <f t="shared" si="71"/>
        <v>0</v>
      </c>
      <c r="AE89" s="230"/>
      <c r="AF89" s="230"/>
      <c r="AG89" s="230"/>
      <c r="AH89" s="230"/>
      <c r="AI89" s="230"/>
      <c r="AJ89" s="230"/>
      <c r="AK89" s="230"/>
      <c r="AL89" s="230"/>
      <c r="AM89" s="230"/>
      <c r="AN89" s="230"/>
      <c r="AO89" s="230"/>
      <c r="AP89" s="230"/>
      <c r="AQ89" s="230"/>
      <c r="AR89" s="230"/>
      <c r="AS89" s="230">
        <v>0</v>
      </c>
      <c r="AT89" s="230"/>
      <c r="AU89" s="230"/>
      <c r="AV89" s="230"/>
      <c r="AW89" s="230"/>
      <c r="AX89" s="230"/>
      <c r="AY89" s="230"/>
      <c r="AZ89" s="230"/>
      <c r="BA89" s="230"/>
      <c r="BB89" s="230"/>
      <c r="BC89" s="230"/>
      <c r="BD89" s="230"/>
      <c r="BE89" s="230"/>
      <c r="BF89" s="230"/>
      <c r="BG89" s="230">
        <f t="shared" si="46"/>
        <v>0</v>
      </c>
      <c r="BH89" s="230"/>
      <c r="BI89" s="230"/>
      <c r="BJ89" s="230"/>
      <c r="BK89" s="231" t="s">
        <v>130</v>
      </c>
      <c r="BL89" s="242" t="s">
        <v>399</v>
      </c>
      <c r="BM89" s="231" t="s">
        <v>173</v>
      </c>
      <c r="BN89" s="231" t="s">
        <v>98</v>
      </c>
      <c r="BO89" s="244"/>
      <c r="BP89" s="250" t="s">
        <v>367</v>
      </c>
      <c r="BQ89" s="248" t="s">
        <v>467</v>
      </c>
      <c r="BR89" s="245" t="s">
        <v>499</v>
      </c>
      <c r="BS89" s="245"/>
      <c r="BT89" s="245"/>
    </row>
    <row r="90" spans="1:95" s="246" customFormat="1" ht="34.9" customHeight="1">
      <c r="A90" s="231">
        <f>A89+1</f>
        <v>5</v>
      </c>
      <c r="B90" s="251" t="s">
        <v>388</v>
      </c>
      <c r="C90" s="230">
        <f t="shared" si="66"/>
        <v>0.14348</v>
      </c>
      <c r="D90" s="248"/>
      <c r="E90" s="230">
        <f t="shared" si="69"/>
        <v>0.14348</v>
      </c>
      <c r="F90" s="230">
        <f t="shared" si="70"/>
        <v>0.14348</v>
      </c>
      <c r="G90" s="230">
        <f t="shared" si="41"/>
        <v>0</v>
      </c>
      <c r="H90" s="230"/>
      <c r="I90" s="230"/>
      <c r="J90" s="230"/>
      <c r="K90" s="252">
        <v>0.14348</v>
      </c>
      <c r="L90" s="252"/>
      <c r="M90" s="230">
        <f t="shared" si="42"/>
        <v>0</v>
      </c>
      <c r="N90" s="252"/>
      <c r="O90" s="230"/>
      <c r="P90" s="252"/>
      <c r="Q90" s="230"/>
      <c r="R90" s="230"/>
      <c r="S90" s="230"/>
      <c r="T90" s="230"/>
      <c r="U90" s="230">
        <f t="shared" si="44"/>
        <v>0</v>
      </c>
      <c r="V90" s="230"/>
      <c r="W90" s="230"/>
      <c r="X90" s="230"/>
      <c r="Y90" s="230"/>
      <c r="Z90" s="230"/>
      <c r="AA90" s="230"/>
      <c r="AB90" s="230"/>
      <c r="AC90" s="230"/>
      <c r="AD90" s="230">
        <f t="shared" si="71"/>
        <v>0</v>
      </c>
      <c r="AE90" s="230"/>
      <c r="AF90" s="252"/>
      <c r="AG90" s="230"/>
      <c r="AH90" s="230"/>
      <c r="AI90" s="230"/>
      <c r="AJ90" s="230"/>
      <c r="AK90" s="252"/>
      <c r="AL90" s="230"/>
      <c r="AM90" s="230"/>
      <c r="AN90" s="230"/>
      <c r="AO90" s="230"/>
      <c r="AP90" s="230"/>
      <c r="AQ90" s="230"/>
      <c r="AR90" s="230"/>
      <c r="AS90" s="230">
        <v>0</v>
      </c>
      <c r="AT90" s="230"/>
      <c r="AU90" s="230"/>
      <c r="AV90" s="230"/>
      <c r="AW90" s="230"/>
      <c r="AX90" s="230"/>
      <c r="AY90" s="230"/>
      <c r="AZ90" s="230"/>
      <c r="BA90" s="230"/>
      <c r="BB90" s="230"/>
      <c r="BC90" s="230"/>
      <c r="BD90" s="230"/>
      <c r="BE90" s="230"/>
      <c r="BF90" s="230"/>
      <c r="BG90" s="230">
        <f t="shared" si="46"/>
        <v>0</v>
      </c>
      <c r="BH90" s="252"/>
      <c r="BI90" s="230"/>
      <c r="BJ90" s="230"/>
      <c r="BK90" s="231" t="s">
        <v>130</v>
      </c>
      <c r="BL90" s="242" t="s">
        <v>400</v>
      </c>
      <c r="BM90" s="231" t="s">
        <v>174</v>
      </c>
      <c r="BN90" s="231" t="s">
        <v>98</v>
      </c>
      <c r="BO90" s="244"/>
      <c r="BP90" s="242" t="s">
        <v>356</v>
      </c>
      <c r="BQ90" s="248" t="s">
        <v>467</v>
      </c>
      <c r="BR90" s="245" t="s">
        <v>499</v>
      </c>
      <c r="BS90" s="245"/>
      <c r="BT90" s="245"/>
    </row>
    <row r="91" spans="1:95" s="165" customFormat="1" ht="56.25">
      <c r="A91" s="27">
        <v>6</v>
      </c>
      <c r="B91" s="60" t="s">
        <v>552</v>
      </c>
      <c r="C91" s="62">
        <f>D91+E91</f>
        <v>0.28145999999999999</v>
      </c>
      <c r="D91" s="63"/>
      <c r="E91" s="58">
        <f>F91+U91+BG91</f>
        <v>0.28145999999999999</v>
      </c>
      <c r="F91" s="58">
        <f>G91+K91+L91+M91+R91+S91+T91</f>
        <v>0</v>
      </c>
      <c r="G91" s="58">
        <f>H91+I91+J91</f>
        <v>0</v>
      </c>
      <c r="H91" s="59"/>
      <c r="I91" s="58"/>
      <c r="J91" s="58"/>
      <c r="K91" s="59"/>
      <c r="L91" s="59"/>
      <c r="M91" s="58">
        <f>+N91+O91+P91</f>
        <v>0</v>
      </c>
      <c r="N91" s="59"/>
      <c r="O91" s="58"/>
      <c r="P91" s="58"/>
      <c r="Q91" s="58"/>
      <c r="R91" s="58"/>
      <c r="S91" s="58"/>
      <c r="T91" s="58"/>
      <c r="U91" s="58">
        <f>V91+W91+X91+Y91+Z91+AA91+AB91+AC91+AD91+AU91+AV91+AW91+AX91+AY91+AZ91+BA91+BB91+BC91+BD91+BE91+BF91</f>
        <v>0.28145999999999999</v>
      </c>
      <c r="V91" s="58"/>
      <c r="W91" s="58"/>
      <c r="X91" s="58"/>
      <c r="Y91" s="58"/>
      <c r="Z91" s="58"/>
      <c r="AA91" s="58"/>
      <c r="AB91" s="58"/>
      <c r="AC91" s="58"/>
      <c r="AD91" s="58">
        <f>SUM(AE91:AT91)</f>
        <v>0.28145999999999999</v>
      </c>
      <c r="AE91" s="59"/>
      <c r="AF91" s="58"/>
      <c r="AG91" s="58"/>
      <c r="AH91" s="58"/>
      <c r="AI91" s="58"/>
      <c r="AJ91" s="58"/>
      <c r="AK91" s="59">
        <v>0.28145999999999999</v>
      </c>
      <c r="AL91" s="58"/>
      <c r="AM91" s="58"/>
      <c r="AN91" s="58"/>
      <c r="AO91" s="58"/>
      <c r="AP91" s="58"/>
      <c r="AQ91" s="58"/>
      <c r="AR91" s="58"/>
      <c r="AS91" s="58">
        <v>0</v>
      </c>
      <c r="AT91" s="58"/>
      <c r="AU91" s="58"/>
      <c r="AV91" s="58"/>
      <c r="AW91" s="58"/>
      <c r="AX91" s="59"/>
      <c r="AY91" s="58"/>
      <c r="AZ91" s="59"/>
      <c r="BA91" s="58"/>
      <c r="BB91" s="58"/>
      <c r="BC91" s="58"/>
      <c r="BD91" s="58"/>
      <c r="BE91" s="58"/>
      <c r="BF91" s="58"/>
      <c r="BG91" s="58">
        <f>BH91+BI91+BJ91</f>
        <v>0</v>
      </c>
      <c r="BH91" s="58"/>
      <c r="BI91" s="58"/>
      <c r="BJ91" s="58"/>
      <c r="BK91" s="61" t="s">
        <v>130</v>
      </c>
      <c r="BL91" s="27" t="s">
        <v>506</v>
      </c>
      <c r="BM91" s="61" t="s">
        <v>553</v>
      </c>
      <c r="BN91" s="61" t="s">
        <v>98</v>
      </c>
      <c r="BO91" s="61"/>
      <c r="BP91" s="60" t="s">
        <v>502</v>
      </c>
      <c r="BQ91" s="63" t="s">
        <v>503</v>
      </c>
      <c r="BR91" s="138" t="s">
        <v>504</v>
      </c>
    </row>
    <row r="92" spans="1:95" s="246" customFormat="1" ht="43.9" customHeight="1">
      <c r="A92" s="231">
        <f>A90+1</f>
        <v>6</v>
      </c>
      <c r="B92" s="247" t="s">
        <v>389</v>
      </c>
      <c r="C92" s="230">
        <f t="shared" si="66"/>
        <v>2.04</v>
      </c>
      <c r="D92" s="248"/>
      <c r="E92" s="230">
        <f t="shared" si="69"/>
        <v>2.04</v>
      </c>
      <c r="F92" s="230">
        <f t="shared" si="70"/>
        <v>2.04</v>
      </c>
      <c r="G92" s="230">
        <f t="shared" si="41"/>
        <v>0</v>
      </c>
      <c r="H92" s="230"/>
      <c r="I92" s="230"/>
      <c r="J92" s="230"/>
      <c r="K92" s="230"/>
      <c r="L92" s="249">
        <v>2.04</v>
      </c>
      <c r="M92" s="230">
        <f t="shared" si="42"/>
        <v>0</v>
      </c>
      <c r="N92" s="230"/>
      <c r="O92" s="230"/>
      <c r="P92" s="230"/>
      <c r="Q92" s="230"/>
      <c r="R92" s="230"/>
      <c r="S92" s="230"/>
      <c r="T92" s="230"/>
      <c r="U92" s="230">
        <f t="shared" si="44"/>
        <v>0</v>
      </c>
      <c r="V92" s="230"/>
      <c r="W92" s="230"/>
      <c r="X92" s="230"/>
      <c r="Y92" s="230"/>
      <c r="Z92" s="230"/>
      <c r="AA92" s="230"/>
      <c r="AB92" s="230"/>
      <c r="AC92" s="230"/>
      <c r="AD92" s="230">
        <f t="shared" si="71"/>
        <v>0</v>
      </c>
      <c r="AE92" s="230"/>
      <c r="AF92" s="230"/>
      <c r="AG92" s="230"/>
      <c r="AH92" s="230"/>
      <c r="AI92" s="230"/>
      <c r="AJ92" s="230"/>
      <c r="AK92" s="230"/>
      <c r="AL92" s="230"/>
      <c r="AM92" s="230"/>
      <c r="AN92" s="230"/>
      <c r="AO92" s="230"/>
      <c r="AP92" s="230"/>
      <c r="AQ92" s="230"/>
      <c r="AR92" s="230"/>
      <c r="AS92" s="230">
        <v>0</v>
      </c>
      <c r="AT92" s="230"/>
      <c r="AU92" s="230"/>
      <c r="AV92" s="230"/>
      <c r="AW92" s="230"/>
      <c r="AX92" s="230"/>
      <c r="AY92" s="230"/>
      <c r="AZ92" s="230"/>
      <c r="BA92" s="230"/>
      <c r="BB92" s="230"/>
      <c r="BC92" s="230"/>
      <c r="BD92" s="230"/>
      <c r="BE92" s="230"/>
      <c r="BF92" s="230"/>
      <c r="BG92" s="230">
        <f t="shared" si="46"/>
        <v>0</v>
      </c>
      <c r="BH92" s="230"/>
      <c r="BI92" s="230"/>
      <c r="BJ92" s="230"/>
      <c r="BK92" s="231" t="s">
        <v>130</v>
      </c>
      <c r="BL92" s="242" t="s">
        <v>316</v>
      </c>
      <c r="BM92" s="231" t="s">
        <v>175</v>
      </c>
      <c r="BN92" s="231" t="s">
        <v>98</v>
      </c>
      <c r="BO92" s="244"/>
      <c r="BP92" s="242" t="s">
        <v>356</v>
      </c>
      <c r="BQ92" s="248" t="s">
        <v>467</v>
      </c>
      <c r="BR92" s="245" t="s">
        <v>499</v>
      </c>
      <c r="BS92" s="245"/>
      <c r="BT92" s="245"/>
    </row>
    <row r="93" spans="1:95" s="2" customFormat="1">
      <c r="A93" s="24" t="s">
        <v>176</v>
      </c>
      <c r="B93" s="25" t="s">
        <v>58</v>
      </c>
      <c r="C93" s="15">
        <f>SUM(C94:C101)</f>
        <v>39.29</v>
      </c>
      <c r="D93" s="15">
        <f>SUM(D94:D101)</f>
        <v>0</v>
      </c>
      <c r="E93" s="15">
        <f>SUM(E94:E101)</f>
        <v>39.29</v>
      </c>
      <c r="F93" s="15">
        <f>SUM(F94:F101)</f>
        <v>29.68</v>
      </c>
      <c r="G93" s="58">
        <f t="shared" si="41"/>
        <v>0</v>
      </c>
      <c r="H93" s="15">
        <f>SUM(H94:H101)</f>
        <v>0</v>
      </c>
      <c r="I93" s="15">
        <f>SUM(I94:I101)</f>
        <v>0</v>
      </c>
      <c r="J93" s="15">
        <f>SUM(J94:J101)</f>
        <v>0</v>
      </c>
      <c r="K93" s="15">
        <f>SUM(K94:K101)</f>
        <v>14.54</v>
      </c>
      <c r="L93" s="15">
        <f>SUM(L94:L101)</f>
        <v>7.5600000000000005</v>
      </c>
      <c r="M93" s="58">
        <f t="shared" si="42"/>
        <v>7.58</v>
      </c>
      <c r="N93" s="15">
        <f t="shared" ref="N93:T93" si="72">SUM(N94:N101)</f>
        <v>1.4</v>
      </c>
      <c r="O93" s="15">
        <f t="shared" si="72"/>
        <v>0</v>
      </c>
      <c r="P93" s="15">
        <f t="shared" si="72"/>
        <v>6.18</v>
      </c>
      <c r="Q93" s="15">
        <f t="shared" si="72"/>
        <v>0</v>
      </c>
      <c r="R93" s="15">
        <f t="shared" si="72"/>
        <v>0</v>
      </c>
      <c r="S93" s="15">
        <f t="shared" si="72"/>
        <v>0</v>
      </c>
      <c r="T93" s="15">
        <f t="shared" si="72"/>
        <v>0</v>
      </c>
      <c r="U93" s="58">
        <f t="shared" si="44"/>
        <v>6.61</v>
      </c>
      <c r="V93" s="15">
        <f t="shared" ref="V93:BF93" si="73">SUM(V94:V101)</f>
        <v>0</v>
      </c>
      <c r="W93" s="15">
        <f t="shared" si="73"/>
        <v>0</v>
      </c>
      <c r="X93" s="15">
        <f t="shared" si="73"/>
        <v>0</v>
      </c>
      <c r="Y93" s="15">
        <f t="shared" si="73"/>
        <v>0</v>
      </c>
      <c r="Z93" s="15">
        <f t="shared" si="73"/>
        <v>0</v>
      </c>
      <c r="AA93" s="15">
        <f t="shared" si="73"/>
        <v>0</v>
      </c>
      <c r="AB93" s="15">
        <f t="shared" si="73"/>
        <v>0</v>
      </c>
      <c r="AC93" s="15">
        <f t="shared" si="73"/>
        <v>0</v>
      </c>
      <c r="AD93" s="15">
        <f t="shared" si="73"/>
        <v>0</v>
      </c>
      <c r="AE93" s="15">
        <f t="shared" si="73"/>
        <v>0</v>
      </c>
      <c r="AF93" s="15">
        <f t="shared" si="73"/>
        <v>0</v>
      </c>
      <c r="AG93" s="15">
        <f t="shared" si="73"/>
        <v>0</v>
      </c>
      <c r="AH93" s="15">
        <f t="shared" si="73"/>
        <v>0</v>
      </c>
      <c r="AI93" s="15">
        <f t="shared" si="73"/>
        <v>0</v>
      </c>
      <c r="AJ93" s="15">
        <f t="shared" si="73"/>
        <v>0</v>
      </c>
      <c r="AK93" s="15">
        <f t="shared" si="73"/>
        <v>0</v>
      </c>
      <c r="AL93" s="15">
        <f t="shared" si="73"/>
        <v>0</v>
      </c>
      <c r="AM93" s="15">
        <f t="shared" si="73"/>
        <v>0</v>
      </c>
      <c r="AN93" s="15">
        <f t="shared" si="73"/>
        <v>0</v>
      </c>
      <c r="AO93" s="15">
        <f t="shared" si="73"/>
        <v>0</v>
      </c>
      <c r="AP93" s="15">
        <f t="shared" si="73"/>
        <v>0</v>
      </c>
      <c r="AQ93" s="15">
        <f t="shared" si="73"/>
        <v>0</v>
      </c>
      <c r="AR93" s="15">
        <f t="shared" si="73"/>
        <v>0</v>
      </c>
      <c r="AS93" s="15">
        <f t="shared" si="73"/>
        <v>0</v>
      </c>
      <c r="AT93" s="15">
        <f t="shared" si="73"/>
        <v>0</v>
      </c>
      <c r="AU93" s="15">
        <f t="shared" si="73"/>
        <v>0</v>
      </c>
      <c r="AV93" s="15">
        <f t="shared" si="73"/>
        <v>0</v>
      </c>
      <c r="AW93" s="15">
        <f t="shared" si="73"/>
        <v>0</v>
      </c>
      <c r="AX93" s="15">
        <f t="shared" si="73"/>
        <v>0</v>
      </c>
      <c r="AY93" s="15">
        <f t="shared" si="73"/>
        <v>0</v>
      </c>
      <c r="AZ93" s="15">
        <f t="shared" si="73"/>
        <v>0</v>
      </c>
      <c r="BA93" s="15">
        <f t="shared" si="73"/>
        <v>0</v>
      </c>
      <c r="BB93" s="15">
        <f t="shared" si="73"/>
        <v>0</v>
      </c>
      <c r="BC93" s="15">
        <f t="shared" si="73"/>
        <v>0</v>
      </c>
      <c r="BD93" s="15">
        <f t="shared" si="73"/>
        <v>6.61</v>
      </c>
      <c r="BE93" s="15">
        <f t="shared" si="73"/>
        <v>0</v>
      </c>
      <c r="BF93" s="15">
        <f t="shared" si="73"/>
        <v>0</v>
      </c>
      <c r="BG93" s="1">
        <f t="shared" si="46"/>
        <v>3</v>
      </c>
      <c r="BH93" s="15">
        <f>SUM(BH94:BH101)</f>
        <v>0</v>
      </c>
      <c r="BI93" s="15">
        <f>SUM(BI94:BI101)</f>
        <v>3</v>
      </c>
      <c r="BJ93" s="15">
        <f>SUM(BJ94:BJ101)</f>
        <v>0</v>
      </c>
      <c r="BK93" s="9"/>
      <c r="BL93" s="9"/>
      <c r="BM93" s="87"/>
      <c r="BN93" s="24"/>
      <c r="BO93" s="86"/>
      <c r="BP93" s="129"/>
      <c r="BQ93" s="86"/>
      <c r="BR93" s="135"/>
      <c r="BS93" s="135"/>
      <c r="BT93" s="135"/>
      <c r="BU93" s="55"/>
      <c r="BV93" s="55"/>
      <c r="BW93" s="55"/>
      <c r="BX93" s="55"/>
      <c r="BY93" s="55"/>
      <c r="BZ93" s="55"/>
      <c r="CA93" s="55"/>
      <c r="CB93" s="55"/>
      <c r="CC93" s="55"/>
      <c r="CD93" s="55"/>
      <c r="CE93" s="55"/>
      <c r="CF93" s="55"/>
      <c r="CG93" s="55"/>
      <c r="CH93" s="55"/>
      <c r="CI93" s="55"/>
      <c r="CJ93" s="55"/>
      <c r="CK93" s="55"/>
      <c r="CL93" s="55"/>
      <c r="CM93" s="55"/>
      <c r="CN93" s="55"/>
      <c r="CO93" s="55"/>
      <c r="CP93" s="55"/>
      <c r="CQ93" s="55"/>
    </row>
    <row r="94" spans="1:95" s="146" customFormat="1" ht="111" customHeight="1">
      <c r="A94" s="27">
        <v>3</v>
      </c>
      <c r="B94" s="201" t="s">
        <v>178</v>
      </c>
      <c r="C94" s="1">
        <f t="shared" ref="C94:C96" si="74">D94+E94</f>
        <v>20.78</v>
      </c>
      <c r="D94" s="26"/>
      <c r="E94" s="1">
        <f t="shared" ref="E94:E101" si="75">F94+U94+BG94</f>
        <v>20.78</v>
      </c>
      <c r="F94" s="1">
        <f t="shared" ref="F94:F104" si="76">G94+K94+L94+M94+R94+S94+T94</f>
        <v>11.17</v>
      </c>
      <c r="G94" s="58">
        <f t="shared" si="41"/>
        <v>0</v>
      </c>
      <c r="H94" s="58"/>
      <c r="I94" s="58"/>
      <c r="J94" s="58"/>
      <c r="K94" s="58">
        <v>5.01</v>
      </c>
      <c r="L94" s="58">
        <v>6.16</v>
      </c>
      <c r="M94" s="58">
        <f t="shared" si="42"/>
        <v>0</v>
      </c>
      <c r="N94" s="58"/>
      <c r="O94" s="58"/>
      <c r="P94" s="58"/>
      <c r="Q94" s="58"/>
      <c r="R94" s="58"/>
      <c r="S94" s="58"/>
      <c r="T94" s="58"/>
      <c r="U94" s="58">
        <f t="shared" si="44"/>
        <v>6.61</v>
      </c>
      <c r="V94" s="58"/>
      <c r="W94" s="58"/>
      <c r="X94" s="58"/>
      <c r="Y94" s="58"/>
      <c r="Z94" s="58"/>
      <c r="AA94" s="58"/>
      <c r="AB94" s="58"/>
      <c r="AC94" s="58"/>
      <c r="AD94" s="58">
        <f t="shared" ref="AD94:AD96" si="77">SUM(AE94:AT94)</f>
        <v>0</v>
      </c>
      <c r="AE94" s="58"/>
      <c r="AF94" s="58"/>
      <c r="AG94" s="58"/>
      <c r="AH94" s="58"/>
      <c r="AI94" s="58"/>
      <c r="AJ94" s="58"/>
      <c r="AK94" s="58"/>
      <c r="AL94" s="58"/>
      <c r="AM94" s="58"/>
      <c r="AN94" s="58"/>
      <c r="AO94" s="58"/>
      <c r="AP94" s="58"/>
      <c r="AQ94" s="58"/>
      <c r="AR94" s="58"/>
      <c r="AS94" s="58">
        <v>0</v>
      </c>
      <c r="AT94" s="58"/>
      <c r="AU94" s="58"/>
      <c r="AV94" s="58"/>
      <c r="AW94" s="58"/>
      <c r="AX94" s="58"/>
      <c r="AY94" s="58"/>
      <c r="AZ94" s="58"/>
      <c r="BA94" s="58"/>
      <c r="BB94" s="58"/>
      <c r="BC94" s="58"/>
      <c r="BD94" s="58">
        <v>6.61</v>
      </c>
      <c r="BE94" s="58"/>
      <c r="BF94" s="58"/>
      <c r="BG94" s="1">
        <f t="shared" si="46"/>
        <v>3</v>
      </c>
      <c r="BH94" s="58"/>
      <c r="BI94" s="58">
        <v>3</v>
      </c>
      <c r="BJ94" s="58"/>
      <c r="BK94" s="61" t="s">
        <v>130</v>
      </c>
      <c r="BL94" s="70" t="s">
        <v>397</v>
      </c>
      <c r="BM94" s="61" t="s">
        <v>179</v>
      </c>
      <c r="BN94" s="27" t="s">
        <v>99</v>
      </c>
      <c r="BO94" s="128" t="s">
        <v>370</v>
      </c>
      <c r="BP94" s="147" t="s">
        <v>345</v>
      </c>
      <c r="BQ94" s="63" t="s">
        <v>466</v>
      </c>
      <c r="BR94" s="136"/>
      <c r="BS94" s="136"/>
      <c r="BT94" s="136"/>
      <c r="BU94" s="81"/>
      <c r="BV94" s="81"/>
      <c r="BW94" s="81"/>
      <c r="BX94" s="81"/>
      <c r="BY94" s="81"/>
      <c r="BZ94" s="81"/>
      <c r="CA94" s="81"/>
      <c r="CB94" s="81"/>
      <c r="CC94" s="81"/>
      <c r="CD94" s="81"/>
      <c r="CE94" s="81"/>
      <c r="CF94" s="81"/>
      <c r="CG94" s="81"/>
      <c r="CH94" s="81"/>
      <c r="CI94" s="81"/>
      <c r="CJ94" s="81"/>
    </row>
    <row r="95" spans="1:95" s="235" customFormat="1" ht="63" customHeight="1">
      <c r="A95" s="788">
        <v>4</v>
      </c>
      <c r="B95" s="789" t="s">
        <v>304</v>
      </c>
      <c r="C95" s="229">
        <f t="shared" si="74"/>
        <v>5.9700000000000006</v>
      </c>
      <c r="D95" s="226"/>
      <c r="E95" s="230">
        <f t="shared" si="75"/>
        <v>5.9700000000000006</v>
      </c>
      <c r="F95" s="230">
        <f t="shared" si="76"/>
        <v>5.9700000000000006</v>
      </c>
      <c r="G95" s="220">
        <f t="shared" si="41"/>
        <v>0</v>
      </c>
      <c r="H95" s="220"/>
      <c r="I95" s="220"/>
      <c r="J95" s="220"/>
      <c r="K95" s="220">
        <v>4.28</v>
      </c>
      <c r="L95" s="220"/>
      <c r="M95" s="220">
        <f t="shared" si="42"/>
        <v>1.69</v>
      </c>
      <c r="N95" s="220"/>
      <c r="O95" s="220"/>
      <c r="P95" s="220">
        <v>1.69</v>
      </c>
      <c r="Q95" s="220"/>
      <c r="R95" s="220"/>
      <c r="S95" s="220"/>
      <c r="T95" s="220"/>
      <c r="U95" s="220">
        <f t="shared" si="44"/>
        <v>0</v>
      </c>
      <c r="V95" s="220"/>
      <c r="W95" s="220"/>
      <c r="X95" s="220"/>
      <c r="Y95" s="220"/>
      <c r="Z95" s="220"/>
      <c r="AA95" s="220"/>
      <c r="AB95" s="220"/>
      <c r="AC95" s="220"/>
      <c r="AD95" s="220">
        <f t="shared" si="77"/>
        <v>0</v>
      </c>
      <c r="AE95" s="220"/>
      <c r="AF95" s="220"/>
      <c r="AG95" s="220"/>
      <c r="AH95" s="220"/>
      <c r="AI95" s="220"/>
      <c r="AJ95" s="220"/>
      <c r="AK95" s="220"/>
      <c r="AL95" s="220"/>
      <c r="AM95" s="220"/>
      <c r="AN95" s="220"/>
      <c r="AO95" s="220"/>
      <c r="AP95" s="220"/>
      <c r="AQ95" s="220"/>
      <c r="AR95" s="220"/>
      <c r="AS95" s="220">
        <v>0</v>
      </c>
      <c r="AT95" s="220"/>
      <c r="AU95" s="220"/>
      <c r="AV95" s="220"/>
      <c r="AW95" s="220"/>
      <c r="AX95" s="220"/>
      <c r="AY95" s="220"/>
      <c r="AZ95" s="220"/>
      <c r="BA95" s="220"/>
      <c r="BB95" s="220"/>
      <c r="BC95" s="220"/>
      <c r="BD95" s="220"/>
      <c r="BE95" s="220"/>
      <c r="BF95" s="220"/>
      <c r="BG95" s="230">
        <f t="shared" si="46"/>
        <v>0</v>
      </c>
      <c r="BH95" s="220"/>
      <c r="BI95" s="220"/>
      <c r="BJ95" s="220"/>
      <c r="BK95" s="218" t="s">
        <v>130</v>
      </c>
      <c r="BL95" s="222" t="s">
        <v>399</v>
      </c>
      <c r="BM95" s="231"/>
      <c r="BN95" s="218" t="s">
        <v>99</v>
      </c>
      <c r="BO95" s="232"/>
      <c r="BP95" s="222" t="s">
        <v>346</v>
      </c>
      <c r="BQ95" s="226" t="s">
        <v>467</v>
      </c>
      <c r="BR95" s="233" t="s">
        <v>499</v>
      </c>
      <c r="BS95" s="234"/>
      <c r="BT95" s="234"/>
    </row>
    <row r="96" spans="1:95" s="235" customFormat="1" ht="73.150000000000006" customHeight="1">
      <c r="A96" s="788"/>
      <c r="B96" s="789"/>
      <c r="C96" s="229">
        <f t="shared" si="74"/>
        <v>5.45</v>
      </c>
      <c r="D96" s="226"/>
      <c r="E96" s="230">
        <f t="shared" si="75"/>
        <v>5.45</v>
      </c>
      <c r="F96" s="230">
        <f t="shared" si="76"/>
        <v>5.45</v>
      </c>
      <c r="G96" s="220">
        <f t="shared" si="41"/>
        <v>0</v>
      </c>
      <c r="H96" s="220"/>
      <c r="I96" s="220"/>
      <c r="J96" s="220"/>
      <c r="K96" s="220">
        <v>4.17</v>
      </c>
      <c r="L96" s="220"/>
      <c r="M96" s="220">
        <f t="shared" si="42"/>
        <v>1.28</v>
      </c>
      <c r="N96" s="220"/>
      <c r="O96" s="220"/>
      <c r="P96" s="220">
        <v>1.28</v>
      </c>
      <c r="Q96" s="220"/>
      <c r="R96" s="220"/>
      <c r="S96" s="220"/>
      <c r="T96" s="220"/>
      <c r="U96" s="220">
        <f t="shared" si="44"/>
        <v>0</v>
      </c>
      <c r="V96" s="220"/>
      <c r="W96" s="220"/>
      <c r="X96" s="220"/>
      <c r="Y96" s="220"/>
      <c r="Z96" s="220"/>
      <c r="AA96" s="220"/>
      <c r="AB96" s="220"/>
      <c r="AC96" s="220"/>
      <c r="AD96" s="220">
        <f t="shared" si="77"/>
        <v>0</v>
      </c>
      <c r="AE96" s="220"/>
      <c r="AF96" s="220"/>
      <c r="AG96" s="220"/>
      <c r="AH96" s="220"/>
      <c r="AI96" s="220"/>
      <c r="AJ96" s="220"/>
      <c r="AK96" s="220"/>
      <c r="AL96" s="220"/>
      <c r="AM96" s="220"/>
      <c r="AN96" s="220"/>
      <c r="AO96" s="220"/>
      <c r="AP96" s="220"/>
      <c r="AQ96" s="220"/>
      <c r="AR96" s="220"/>
      <c r="AS96" s="220">
        <v>0</v>
      </c>
      <c r="AT96" s="220"/>
      <c r="AU96" s="220"/>
      <c r="AV96" s="220"/>
      <c r="AW96" s="220"/>
      <c r="AX96" s="220"/>
      <c r="AY96" s="220"/>
      <c r="AZ96" s="220"/>
      <c r="BA96" s="220"/>
      <c r="BB96" s="220"/>
      <c r="BC96" s="220"/>
      <c r="BD96" s="220"/>
      <c r="BE96" s="220"/>
      <c r="BF96" s="220"/>
      <c r="BG96" s="230">
        <f t="shared" si="46"/>
        <v>0</v>
      </c>
      <c r="BH96" s="220"/>
      <c r="BI96" s="220"/>
      <c r="BJ96" s="220"/>
      <c r="BK96" s="218" t="s">
        <v>130</v>
      </c>
      <c r="BL96" s="236" t="s">
        <v>398</v>
      </c>
      <c r="BM96" s="231"/>
      <c r="BN96" s="218" t="s">
        <v>99</v>
      </c>
      <c r="BO96" s="232"/>
      <c r="BP96" s="222" t="s">
        <v>346</v>
      </c>
      <c r="BQ96" s="226" t="s">
        <v>467</v>
      </c>
      <c r="BR96" s="237" t="s">
        <v>499</v>
      </c>
      <c r="BS96" s="234"/>
      <c r="BT96" s="234"/>
    </row>
    <row r="97" spans="1:95" s="241" customFormat="1" ht="61.9" customHeight="1">
      <c r="A97" s="218">
        <v>5</v>
      </c>
      <c r="B97" s="238" t="s">
        <v>294</v>
      </c>
      <c r="C97" s="229">
        <v>1.98</v>
      </c>
      <c r="D97" s="226"/>
      <c r="E97" s="230">
        <f t="shared" si="75"/>
        <v>1.98</v>
      </c>
      <c r="F97" s="230">
        <f t="shared" si="76"/>
        <v>1.98</v>
      </c>
      <c r="G97" s="220">
        <f t="shared" si="41"/>
        <v>0</v>
      </c>
      <c r="H97" s="220"/>
      <c r="I97" s="220"/>
      <c r="J97" s="220"/>
      <c r="K97" s="220">
        <v>0.98</v>
      </c>
      <c r="L97" s="220">
        <v>1</v>
      </c>
      <c r="M97" s="220">
        <f t="shared" si="42"/>
        <v>0</v>
      </c>
      <c r="N97" s="220"/>
      <c r="O97" s="220"/>
      <c r="P97" s="220"/>
      <c r="Q97" s="220"/>
      <c r="R97" s="220"/>
      <c r="S97" s="220"/>
      <c r="T97" s="220"/>
      <c r="U97" s="220">
        <f t="shared" si="44"/>
        <v>0</v>
      </c>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0"/>
      <c r="BA97" s="220"/>
      <c r="BB97" s="220"/>
      <c r="BC97" s="220"/>
      <c r="BD97" s="220"/>
      <c r="BE97" s="220"/>
      <c r="BF97" s="220"/>
      <c r="BG97" s="230">
        <f t="shared" si="46"/>
        <v>0</v>
      </c>
      <c r="BH97" s="220"/>
      <c r="BI97" s="220"/>
      <c r="BJ97" s="220"/>
      <c r="BK97" s="218" t="s">
        <v>130</v>
      </c>
      <c r="BL97" s="222" t="s">
        <v>399</v>
      </c>
      <c r="BM97" s="218" t="s">
        <v>99</v>
      </c>
      <c r="BN97" s="218" t="s">
        <v>99</v>
      </c>
      <c r="BO97" s="239"/>
      <c r="BP97" s="222" t="s">
        <v>346</v>
      </c>
      <c r="BQ97" s="226" t="s">
        <v>467</v>
      </c>
      <c r="BR97" s="240" t="s">
        <v>499</v>
      </c>
      <c r="BS97" s="240"/>
      <c r="BT97" s="240"/>
    </row>
    <row r="98" spans="1:95" s="77" customFormat="1" ht="94.9" customHeight="1">
      <c r="A98" s="61">
        <v>6</v>
      </c>
      <c r="B98" s="85" t="s">
        <v>180</v>
      </c>
      <c r="C98" s="62">
        <f>D98+E98</f>
        <v>0.6</v>
      </c>
      <c r="D98" s="63"/>
      <c r="E98" s="1">
        <f t="shared" si="75"/>
        <v>0.6</v>
      </c>
      <c r="F98" s="1">
        <f t="shared" si="76"/>
        <v>0.6</v>
      </c>
      <c r="G98" s="58">
        <f t="shared" si="41"/>
        <v>0</v>
      </c>
      <c r="H98" s="58"/>
      <c r="I98" s="58"/>
      <c r="J98" s="58"/>
      <c r="K98" s="58"/>
      <c r="L98" s="58"/>
      <c r="M98" s="58">
        <f t="shared" si="42"/>
        <v>0.6</v>
      </c>
      <c r="N98" s="58"/>
      <c r="O98" s="58"/>
      <c r="P98" s="58">
        <v>0.6</v>
      </c>
      <c r="Q98" s="58"/>
      <c r="R98" s="58"/>
      <c r="S98" s="58"/>
      <c r="T98" s="58"/>
      <c r="U98" s="58">
        <f t="shared" si="44"/>
        <v>0</v>
      </c>
      <c r="V98" s="58"/>
      <c r="W98" s="58"/>
      <c r="X98" s="58"/>
      <c r="Y98" s="58"/>
      <c r="Z98" s="58"/>
      <c r="AA98" s="58"/>
      <c r="AB98" s="58"/>
      <c r="AC98" s="58"/>
      <c r="AD98" s="58">
        <f>SUM(AE98:AT98)</f>
        <v>0</v>
      </c>
      <c r="AE98" s="58"/>
      <c r="AF98" s="58"/>
      <c r="AG98" s="58"/>
      <c r="AH98" s="58"/>
      <c r="AI98" s="58"/>
      <c r="AJ98" s="58"/>
      <c r="AK98" s="58"/>
      <c r="AL98" s="58"/>
      <c r="AM98" s="58"/>
      <c r="AN98" s="58"/>
      <c r="AO98" s="58"/>
      <c r="AP98" s="58"/>
      <c r="AQ98" s="58"/>
      <c r="AR98" s="58"/>
      <c r="AS98" s="58">
        <v>0</v>
      </c>
      <c r="AT98" s="58"/>
      <c r="AU98" s="58"/>
      <c r="AV98" s="58"/>
      <c r="AW98" s="58"/>
      <c r="AX98" s="58"/>
      <c r="AY98" s="58"/>
      <c r="AZ98" s="58"/>
      <c r="BA98" s="58"/>
      <c r="BB98" s="58"/>
      <c r="BC98" s="58"/>
      <c r="BD98" s="58"/>
      <c r="BE98" s="58"/>
      <c r="BF98" s="58"/>
      <c r="BG98" s="1">
        <f t="shared" si="46"/>
        <v>0</v>
      </c>
      <c r="BH98" s="58"/>
      <c r="BI98" s="58"/>
      <c r="BJ98" s="58"/>
      <c r="BK98" s="61" t="s">
        <v>130</v>
      </c>
      <c r="BL98" s="70" t="s">
        <v>396</v>
      </c>
      <c r="BM98" s="61" t="s">
        <v>181</v>
      </c>
      <c r="BN98" s="61" t="s">
        <v>99</v>
      </c>
      <c r="BO98" s="128" t="s">
        <v>369</v>
      </c>
      <c r="BP98" s="94" t="s">
        <v>347</v>
      </c>
      <c r="BQ98" s="63" t="s">
        <v>466</v>
      </c>
      <c r="BR98" s="140"/>
      <c r="BS98" s="140"/>
      <c r="BT98" s="140"/>
    </row>
    <row r="99" spans="1:95" s="241" customFormat="1" ht="59.45" customHeight="1">
      <c r="A99" s="218">
        <v>7</v>
      </c>
      <c r="B99" s="238" t="s">
        <v>302</v>
      </c>
      <c r="C99" s="229">
        <v>4.01</v>
      </c>
      <c r="D99" s="226"/>
      <c r="E99" s="230">
        <f t="shared" si="75"/>
        <v>4.01</v>
      </c>
      <c r="F99" s="230">
        <f t="shared" si="76"/>
        <v>4.01</v>
      </c>
      <c r="G99" s="220">
        <f t="shared" si="41"/>
        <v>0</v>
      </c>
      <c r="H99" s="220"/>
      <c r="I99" s="220"/>
      <c r="J99" s="220"/>
      <c r="K99" s="220"/>
      <c r="L99" s="220"/>
      <c r="M99" s="220">
        <f t="shared" si="42"/>
        <v>4.01</v>
      </c>
      <c r="N99" s="220">
        <v>1.4</v>
      </c>
      <c r="O99" s="220"/>
      <c r="P99" s="220">
        <v>2.61</v>
      </c>
      <c r="Q99" s="220"/>
      <c r="R99" s="220"/>
      <c r="S99" s="220"/>
      <c r="T99" s="220"/>
      <c r="U99" s="220">
        <f t="shared" si="44"/>
        <v>0</v>
      </c>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0"/>
      <c r="BA99" s="220"/>
      <c r="BB99" s="220"/>
      <c r="BC99" s="220"/>
      <c r="BD99" s="220"/>
      <c r="BE99" s="220"/>
      <c r="BF99" s="220"/>
      <c r="BG99" s="230">
        <f t="shared" si="46"/>
        <v>0</v>
      </c>
      <c r="BH99" s="220"/>
      <c r="BI99" s="220"/>
      <c r="BJ99" s="220"/>
      <c r="BK99" s="218" t="s">
        <v>130</v>
      </c>
      <c r="BL99" s="242" t="s">
        <v>400</v>
      </c>
      <c r="BM99" s="218" t="s">
        <v>321</v>
      </c>
      <c r="BN99" s="218" t="s">
        <v>99</v>
      </c>
      <c r="BO99" s="224" t="s">
        <v>370</v>
      </c>
      <c r="BP99" s="243" t="s">
        <v>411</v>
      </c>
      <c r="BQ99" s="226" t="s">
        <v>466</v>
      </c>
      <c r="BR99" s="240" t="s">
        <v>499</v>
      </c>
      <c r="BS99" s="240"/>
      <c r="BT99" s="240"/>
    </row>
    <row r="100" spans="1:95" s="241" customFormat="1" ht="60.6" customHeight="1">
      <c r="A100" s="218">
        <v>9</v>
      </c>
      <c r="B100" s="238" t="s">
        <v>303</v>
      </c>
      <c r="C100" s="229">
        <f>D100+E100</f>
        <v>0.1</v>
      </c>
      <c r="D100" s="226"/>
      <c r="E100" s="230">
        <f t="shared" si="75"/>
        <v>0.1</v>
      </c>
      <c r="F100" s="230">
        <f t="shared" si="76"/>
        <v>0.1</v>
      </c>
      <c r="G100" s="220">
        <f t="shared" si="41"/>
        <v>0</v>
      </c>
      <c r="H100" s="220"/>
      <c r="I100" s="220"/>
      <c r="J100" s="220"/>
      <c r="K100" s="220">
        <v>0.1</v>
      </c>
      <c r="L100" s="220"/>
      <c r="M100" s="220">
        <f t="shared" si="42"/>
        <v>0</v>
      </c>
      <c r="N100" s="220"/>
      <c r="O100" s="220"/>
      <c r="P100" s="220"/>
      <c r="Q100" s="220"/>
      <c r="R100" s="220"/>
      <c r="S100" s="220"/>
      <c r="T100" s="220"/>
      <c r="U100" s="220">
        <f t="shared" si="44"/>
        <v>0</v>
      </c>
      <c r="V100" s="220"/>
      <c r="W100" s="220"/>
      <c r="X100" s="220"/>
      <c r="Y100" s="220"/>
      <c r="Z100" s="220"/>
      <c r="AA100" s="220"/>
      <c r="AB100" s="220"/>
      <c r="AC100" s="220"/>
      <c r="AD100" s="220">
        <f>SUM(AE100:AT100)</f>
        <v>0</v>
      </c>
      <c r="AE100" s="220"/>
      <c r="AF100" s="220"/>
      <c r="AG100" s="220"/>
      <c r="AH100" s="220"/>
      <c r="AI100" s="220"/>
      <c r="AJ100" s="220"/>
      <c r="AK100" s="220"/>
      <c r="AL100" s="220"/>
      <c r="AM100" s="220"/>
      <c r="AN100" s="220"/>
      <c r="AO100" s="220"/>
      <c r="AP100" s="220"/>
      <c r="AQ100" s="220"/>
      <c r="AR100" s="220"/>
      <c r="AS100" s="220">
        <v>0</v>
      </c>
      <c r="AT100" s="220"/>
      <c r="AU100" s="220"/>
      <c r="AV100" s="220"/>
      <c r="AW100" s="220"/>
      <c r="AX100" s="220"/>
      <c r="AY100" s="220"/>
      <c r="AZ100" s="220"/>
      <c r="BA100" s="220"/>
      <c r="BB100" s="220"/>
      <c r="BC100" s="220"/>
      <c r="BD100" s="220"/>
      <c r="BE100" s="220"/>
      <c r="BF100" s="220"/>
      <c r="BG100" s="230">
        <f t="shared" si="46"/>
        <v>0</v>
      </c>
      <c r="BH100" s="220"/>
      <c r="BI100" s="220"/>
      <c r="BJ100" s="220"/>
      <c r="BK100" s="218" t="s">
        <v>130</v>
      </c>
      <c r="BL100" s="242" t="s">
        <v>401</v>
      </c>
      <c r="BM100" s="218"/>
      <c r="BN100" s="218" t="s">
        <v>99</v>
      </c>
      <c r="BO100" s="239"/>
      <c r="BP100" s="222" t="s">
        <v>349</v>
      </c>
      <c r="BQ100" s="226" t="s">
        <v>467</v>
      </c>
      <c r="BR100" s="240" t="s">
        <v>499</v>
      </c>
      <c r="BS100" s="240"/>
      <c r="BT100" s="240"/>
    </row>
    <row r="101" spans="1:95" s="241" customFormat="1" ht="112.9" customHeight="1">
      <c r="A101" s="218">
        <v>10</v>
      </c>
      <c r="B101" s="238" t="s">
        <v>305</v>
      </c>
      <c r="C101" s="229">
        <v>0.4</v>
      </c>
      <c r="D101" s="226"/>
      <c r="E101" s="230">
        <f t="shared" si="75"/>
        <v>0.4</v>
      </c>
      <c r="F101" s="230">
        <f t="shared" si="76"/>
        <v>0.4</v>
      </c>
      <c r="G101" s="220">
        <f t="shared" si="41"/>
        <v>0</v>
      </c>
      <c r="H101" s="220"/>
      <c r="I101" s="220"/>
      <c r="J101" s="220"/>
      <c r="K101" s="220"/>
      <c r="L101" s="220">
        <v>0.4</v>
      </c>
      <c r="M101" s="220">
        <f t="shared" si="42"/>
        <v>0</v>
      </c>
      <c r="N101" s="220"/>
      <c r="O101" s="220"/>
      <c r="P101" s="220"/>
      <c r="Q101" s="220"/>
      <c r="R101" s="220"/>
      <c r="S101" s="220"/>
      <c r="T101" s="220"/>
      <c r="U101" s="220">
        <f t="shared" si="44"/>
        <v>0</v>
      </c>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0"/>
      <c r="BA101" s="220"/>
      <c r="BB101" s="220"/>
      <c r="BC101" s="220"/>
      <c r="BD101" s="220"/>
      <c r="BE101" s="220"/>
      <c r="BF101" s="220"/>
      <c r="BG101" s="230">
        <f t="shared" si="46"/>
        <v>0</v>
      </c>
      <c r="BH101" s="220"/>
      <c r="BI101" s="220"/>
      <c r="BJ101" s="220"/>
      <c r="BK101" s="218" t="s">
        <v>130</v>
      </c>
      <c r="BL101" s="242" t="s">
        <v>399</v>
      </c>
      <c r="BM101" s="218"/>
      <c r="BN101" s="218" t="s">
        <v>99</v>
      </c>
      <c r="BO101" s="224" t="s">
        <v>370</v>
      </c>
      <c r="BP101" s="222" t="s">
        <v>349</v>
      </c>
      <c r="BQ101" s="226" t="s">
        <v>466</v>
      </c>
      <c r="BR101" s="240" t="s">
        <v>499</v>
      </c>
      <c r="BS101" s="240"/>
      <c r="BT101" s="240"/>
    </row>
    <row r="102" spans="1:95" s="2" customFormat="1">
      <c r="A102" s="24" t="s">
        <v>182</v>
      </c>
      <c r="B102" s="25" t="s">
        <v>59</v>
      </c>
      <c r="C102" s="15">
        <f>C103+C104</f>
        <v>0.35</v>
      </c>
      <c r="D102" s="15">
        <v>0</v>
      </c>
      <c r="E102" s="15">
        <f>E103+E104</f>
        <v>0.35</v>
      </c>
      <c r="F102" s="1">
        <f t="shared" si="76"/>
        <v>0.35</v>
      </c>
      <c r="G102" s="58">
        <f t="shared" si="41"/>
        <v>0</v>
      </c>
      <c r="H102" s="15">
        <f>H103+H104</f>
        <v>0</v>
      </c>
      <c r="I102" s="15">
        <f>I103+I104</f>
        <v>0</v>
      </c>
      <c r="J102" s="15">
        <f>J103+J104</f>
        <v>0</v>
      </c>
      <c r="K102" s="15">
        <f>K103+K104</f>
        <v>0.35</v>
      </c>
      <c r="L102" s="15">
        <f>L103+L104</f>
        <v>0</v>
      </c>
      <c r="M102" s="58">
        <f t="shared" si="42"/>
        <v>0</v>
      </c>
      <c r="N102" s="15">
        <f t="shared" ref="N102:T102" si="78">N103+N104</f>
        <v>0</v>
      </c>
      <c r="O102" s="15">
        <f t="shared" si="78"/>
        <v>0</v>
      </c>
      <c r="P102" s="15">
        <f t="shared" si="78"/>
        <v>0</v>
      </c>
      <c r="Q102" s="15">
        <f t="shared" si="78"/>
        <v>0</v>
      </c>
      <c r="R102" s="15">
        <f t="shared" si="78"/>
        <v>0</v>
      </c>
      <c r="S102" s="15">
        <f t="shared" si="78"/>
        <v>0</v>
      </c>
      <c r="T102" s="15">
        <f t="shared" si="78"/>
        <v>0</v>
      </c>
      <c r="U102" s="58">
        <f t="shared" si="44"/>
        <v>0</v>
      </c>
      <c r="V102" s="15">
        <f t="shared" ref="V102:BF102" si="79">V103+V104</f>
        <v>0</v>
      </c>
      <c r="W102" s="15">
        <f t="shared" si="79"/>
        <v>0</v>
      </c>
      <c r="X102" s="15">
        <f t="shared" si="79"/>
        <v>0</v>
      </c>
      <c r="Y102" s="15">
        <f t="shared" si="79"/>
        <v>0</v>
      </c>
      <c r="Z102" s="15">
        <f t="shared" si="79"/>
        <v>0</v>
      </c>
      <c r="AA102" s="15">
        <f t="shared" si="79"/>
        <v>0</v>
      </c>
      <c r="AB102" s="15">
        <f t="shared" si="79"/>
        <v>0</v>
      </c>
      <c r="AC102" s="15">
        <f t="shared" si="79"/>
        <v>0</v>
      </c>
      <c r="AD102" s="15">
        <f t="shared" si="79"/>
        <v>0</v>
      </c>
      <c r="AE102" s="15">
        <f t="shared" si="79"/>
        <v>0</v>
      </c>
      <c r="AF102" s="15">
        <f t="shared" si="79"/>
        <v>0</v>
      </c>
      <c r="AG102" s="15">
        <f t="shared" si="79"/>
        <v>0</v>
      </c>
      <c r="AH102" s="15">
        <f t="shared" si="79"/>
        <v>0</v>
      </c>
      <c r="AI102" s="15">
        <f t="shared" si="79"/>
        <v>0</v>
      </c>
      <c r="AJ102" s="15">
        <f t="shared" si="79"/>
        <v>0</v>
      </c>
      <c r="AK102" s="15">
        <f t="shared" si="79"/>
        <v>0</v>
      </c>
      <c r="AL102" s="15">
        <f t="shared" si="79"/>
        <v>0</v>
      </c>
      <c r="AM102" s="15">
        <f t="shared" si="79"/>
        <v>0</v>
      </c>
      <c r="AN102" s="15">
        <f t="shared" si="79"/>
        <v>0</v>
      </c>
      <c r="AO102" s="15">
        <f t="shared" si="79"/>
        <v>0</v>
      </c>
      <c r="AP102" s="15">
        <f t="shared" si="79"/>
        <v>0</v>
      </c>
      <c r="AQ102" s="15">
        <f t="shared" si="79"/>
        <v>0</v>
      </c>
      <c r="AR102" s="15">
        <f t="shared" si="79"/>
        <v>0</v>
      </c>
      <c r="AS102" s="15">
        <f t="shared" si="79"/>
        <v>0</v>
      </c>
      <c r="AT102" s="15">
        <f t="shared" si="79"/>
        <v>0</v>
      </c>
      <c r="AU102" s="15">
        <f t="shared" si="79"/>
        <v>0</v>
      </c>
      <c r="AV102" s="15">
        <f t="shared" si="79"/>
        <v>0</v>
      </c>
      <c r="AW102" s="15">
        <f t="shared" si="79"/>
        <v>0</v>
      </c>
      <c r="AX102" s="15">
        <f t="shared" si="79"/>
        <v>0</v>
      </c>
      <c r="AY102" s="15">
        <f t="shared" si="79"/>
        <v>0</v>
      </c>
      <c r="AZ102" s="15">
        <f t="shared" si="79"/>
        <v>0</v>
      </c>
      <c r="BA102" s="15">
        <f t="shared" si="79"/>
        <v>0</v>
      </c>
      <c r="BB102" s="15">
        <f t="shared" si="79"/>
        <v>0</v>
      </c>
      <c r="BC102" s="15">
        <f t="shared" si="79"/>
        <v>0</v>
      </c>
      <c r="BD102" s="15">
        <f t="shared" si="79"/>
        <v>0</v>
      </c>
      <c r="BE102" s="15">
        <f t="shared" si="79"/>
        <v>0</v>
      </c>
      <c r="BF102" s="15">
        <f t="shared" si="79"/>
        <v>0</v>
      </c>
      <c r="BG102" s="1">
        <f t="shared" si="46"/>
        <v>0</v>
      </c>
      <c r="BH102" s="15">
        <f>BH103+BH104</f>
        <v>0</v>
      </c>
      <c r="BI102" s="15">
        <f>BI103+BI104</f>
        <v>0</v>
      </c>
      <c r="BJ102" s="15">
        <f>BJ103+BJ104</f>
        <v>0</v>
      </c>
      <c r="BK102" s="9"/>
      <c r="BL102" s="9"/>
      <c r="BM102" s="87"/>
      <c r="BN102" s="9"/>
      <c r="BO102" s="86"/>
      <c r="BP102" s="129"/>
      <c r="BQ102" s="86"/>
      <c r="BR102" s="135"/>
      <c r="BS102" s="135"/>
      <c r="BT102" s="13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row>
    <row r="103" spans="1:95" s="72" customFormat="1" ht="76.900000000000006" customHeight="1">
      <c r="A103" s="61">
        <v>1</v>
      </c>
      <c r="B103" s="66" t="s">
        <v>306</v>
      </c>
      <c r="C103" s="58">
        <v>0.15</v>
      </c>
      <c r="D103" s="58"/>
      <c r="E103" s="58">
        <v>0.15</v>
      </c>
      <c r="F103" s="1">
        <f t="shared" si="76"/>
        <v>0.15</v>
      </c>
      <c r="G103" s="58">
        <f t="shared" si="41"/>
        <v>0</v>
      </c>
      <c r="H103" s="5"/>
      <c r="I103" s="5"/>
      <c r="J103" s="5"/>
      <c r="K103" s="58">
        <v>0.15</v>
      </c>
      <c r="L103" s="58"/>
      <c r="M103" s="58">
        <f t="shared" si="42"/>
        <v>0</v>
      </c>
      <c r="N103" s="58"/>
      <c r="O103" s="5"/>
      <c r="P103" s="58"/>
      <c r="Q103" s="5"/>
      <c r="R103" s="58"/>
      <c r="S103" s="5"/>
      <c r="T103" s="5"/>
      <c r="U103" s="58">
        <f t="shared" si="44"/>
        <v>0</v>
      </c>
      <c r="V103" s="5"/>
      <c r="W103" s="5"/>
      <c r="X103" s="5"/>
      <c r="Y103" s="5"/>
      <c r="Z103" s="5"/>
      <c r="AA103" s="5"/>
      <c r="AB103" s="5"/>
      <c r="AC103" s="5"/>
      <c r="AD103" s="58"/>
      <c r="AE103" s="5"/>
      <c r="AF103" s="5"/>
      <c r="AG103" s="5"/>
      <c r="AH103" s="5"/>
      <c r="AI103" s="5"/>
      <c r="AJ103" s="5"/>
      <c r="AK103" s="5"/>
      <c r="AL103" s="5"/>
      <c r="AM103" s="5"/>
      <c r="AN103" s="5"/>
      <c r="AO103" s="5"/>
      <c r="AP103" s="5"/>
      <c r="AQ103" s="5"/>
      <c r="AR103" s="5"/>
      <c r="AS103" s="5"/>
      <c r="AT103" s="5"/>
      <c r="AU103" s="5"/>
      <c r="AV103" s="5"/>
      <c r="AW103" s="5"/>
      <c r="AX103" s="58"/>
      <c r="AY103" s="5"/>
      <c r="AZ103" s="58"/>
      <c r="BA103" s="58"/>
      <c r="BB103" s="5"/>
      <c r="BC103" s="5"/>
      <c r="BD103" s="58"/>
      <c r="BE103" s="58"/>
      <c r="BF103" s="5"/>
      <c r="BG103" s="1">
        <f t="shared" si="46"/>
        <v>0</v>
      </c>
      <c r="BH103" s="5"/>
      <c r="BI103" s="5"/>
      <c r="BJ103" s="5"/>
      <c r="BK103" s="61" t="s">
        <v>130</v>
      </c>
      <c r="BL103" s="79" t="s">
        <v>131</v>
      </c>
      <c r="BM103" s="91" t="s">
        <v>322</v>
      </c>
      <c r="BN103" s="61" t="s">
        <v>100</v>
      </c>
      <c r="BO103" s="128"/>
      <c r="BP103" s="168" t="s">
        <v>406</v>
      </c>
      <c r="BQ103" s="63" t="s">
        <v>467</v>
      </c>
      <c r="BR103" s="71"/>
      <c r="BS103" s="71"/>
      <c r="BT103" s="71"/>
    </row>
    <row r="104" spans="1:95" s="72" customFormat="1" ht="66" customHeight="1">
      <c r="A104" s="61">
        <v>2</v>
      </c>
      <c r="B104" s="66" t="s">
        <v>368</v>
      </c>
      <c r="C104" s="58">
        <v>0.2</v>
      </c>
      <c r="D104" s="58"/>
      <c r="E104" s="58">
        <v>0.2</v>
      </c>
      <c r="F104" s="1">
        <f t="shared" si="76"/>
        <v>0.2</v>
      </c>
      <c r="G104" s="58">
        <f t="shared" ref="G104:G167" si="80">H104+I104+J104</f>
        <v>0</v>
      </c>
      <c r="H104" s="5"/>
      <c r="I104" s="5"/>
      <c r="J104" s="5"/>
      <c r="K104" s="58">
        <v>0.2</v>
      </c>
      <c r="L104" s="58"/>
      <c r="M104" s="58">
        <f t="shared" ref="M104:M167" si="81">+N104+O104+P104</f>
        <v>0</v>
      </c>
      <c r="N104" s="58"/>
      <c r="O104" s="5"/>
      <c r="P104" s="58"/>
      <c r="Q104" s="5"/>
      <c r="R104" s="58"/>
      <c r="S104" s="5"/>
      <c r="T104" s="5"/>
      <c r="U104" s="58">
        <f t="shared" ref="U104:U167" si="82">V104+W104+X104+Y104+Z104+AA104+AB104+AC104+AD104+AU104+AV104+AW104+AX104+AY104+AZ104+BA104+BB104+BC104+BD104+BE104+BF104</f>
        <v>0</v>
      </c>
      <c r="V104" s="5"/>
      <c r="W104" s="5"/>
      <c r="X104" s="5"/>
      <c r="Y104" s="5"/>
      <c r="Z104" s="5"/>
      <c r="AA104" s="5"/>
      <c r="AB104" s="5"/>
      <c r="AC104" s="5"/>
      <c r="AD104" s="58"/>
      <c r="AE104" s="5"/>
      <c r="AF104" s="5"/>
      <c r="AG104" s="5"/>
      <c r="AH104" s="5"/>
      <c r="AI104" s="5"/>
      <c r="AJ104" s="5"/>
      <c r="AK104" s="5"/>
      <c r="AL104" s="5"/>
      <c r="AM104" s="5"/>
      <c r="AN104" s="5"/>
      <c r="AO104" s="5"/>
      <c r="AP104" s="5"/>
      <c r="AQ104" s="5"/>
      <c r="AR104" s="5"/>
      <c r="AS104" s="5"/>
      <c r="AT104" s="5"/>
      <c r="AU104" s="5"/>
      <c r="AV104" s="5"/>
      <c r="AW104" s="5"/>
      <c r="AX104" s="58"/>
      <c r="AY104" s="5"/>
      <c r="AZ104" s="58"/>
      <c r="BA104" s="58"/>
      <c r="BB104" s="5"/>
      <c r="BC104" s="5"/>
      <c r="BD104" s="58"/>
      <c r="BE104" s="58"/>
      <c r="BF104" s="5"/>
      <c r="BG104" s="1">
        <f t="shared" ref="BG104:BG167" si="83">BH104+BI104+BJ104</f>
        <v>0</v>
      </c>
      <c r="BH104" s="5"/>
      <c r="BI104" s="5"/>
      <c r="BJ104" s="5"/>
      <c r="BK104" s="61" t="s">
        <v>130</v>
      </c>
      <c r="BL104" s="79" t="s">
        <v>131</v>
      </c>
      <c r="BM104" s="91"/>
      <c r="BN104" s="61" t="s">
        <v>100</v>
      </c>
      <c r="BO104" s="128"/>
      <c r="BP104" s="79" t="s">
        <v>407</v>
      </c>
      <c r="BQ104" s="63" t="s">
        <v>467</v>
      </c>
      <c r="BR104" s="71"/>
      <c r="BS104" s="71"/>
      <c r="BT104" s="71"/>
    </row>
    <row r="105" spans="1:95" s="2" customFormat="1">
      <c r="A105" s="9" t="s">
        <v>183</v>
      </c>
      <c r="B105" s="14" t="s">
        <v>60</v>
      </c>
      <c r="C105" s="15">
        <f>D105+E105</f>
        <v>0</v>
      </c>
      <c r="D105" s="16"/>
      <c r="E105" s="18">
        <v>0</v>
      </c>
      <c r="F105" s="5">
        <v>0</v>
      </c>
      <c r="G105" s="58">
        <f t="shared" si="80"/>
        <v>0</v>
      </c>
      <c r="H105" s="5"/>
      <c r="I105" s="5"/>
      <c r="J105" s="5"/>
      <c r="K105" s="18"/>
      <c r="L105" s="18"/>
      <c r="M105" s="58">
        <f t="shared" si="81"/>
        <v>0</v>
      </c>
      <c r="N105" s="5"/>
      <c r="O105" s="5"/>
      <c r="P105" s="18"/>
      <c r="Q105" s="5"/>
      <c r="R105" s="18"/>
      <c r="S105" s="5"/>
      <c r="T105" s="5"/>
      <c r="U105" s="58">
        <f t="shared" si="82"/>
        <v>0</v>
      </c>
      <c r="V105" s="5"/>
      <c r="W105" s="5"/>
      <c r="X105" s="5"/>
      <c r="Y105" s="5"/>
      <c r="Z105" s="5"/>
      <c r="AA105" s="5"/>
      <c r="AB105" s="5"/>
      <c r="AC105" s="5"/>
      <c r="AD105" s="5">
        <v>0</v>
      </c>
      <c r="AE105" s="5"/>
      <c r="AF105" s="5"/>
      <c r="AG105" s="5"/>
      <c r="AH105" s="5"/>
      <c r="AI105" s="5"/>
      <c r="AJ105" s="5"/>
      <c r="AK105" s="5"/>
      <c r="AL105" s="5"/>
      <c r="AM105" s="5"/>
      <c r="AN105" s="5"/>
      <c r="AO105" s="5"/>
      <c r="AP105" s="5"/>
      <c r="AQ105" s="5"/>
      <c r="AR105" s="5"/>
      <c r="AS105" s="5">
        <v>0</v>
      </c>
      <c r="AT105" s="5"/>
      <c r="AU105" s="5"/>
      <c r="AV105" s="5"/>
      <c r="AW105" s="5"/>
      <c r="AX105" s="5"/>
      <c r="AY105" s="5"/>
      <c r="AZ105" s="5"/>
      <c r="BA105" s="5"/>
      <c r="BB105" s="5"/>
      <c r="BC105" s="5"/>
      <c r="BD105" s="5"/>
      <c r="BE105" s="5"/>
      <c r="BF105" s="5"/>
      <c r="BG105" s="1">
        <f t="shared" si="83"/>
        <v>0</v>
      </c>
      <c r="BH105" s="5"/>
      <c r="BI105" s="5"/>
      <c r="BJ105" s="5"/>
      <c r="BK105" s="20"/>
      <c r="BL105" s="9"/>
      <c r="BM105" s="87"/>
      <c r="BN105" s="24"/>
      <c r="BO105" s="86"/>
      <c r="BP105" s="129"/>
      <c r="BQ105" s="86"/>
      <c r="BR105" s="135"/>
      <c r="BS105" s="135"/>
      <c r="BT105" s="13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row>
    <row r="106" spans="1:95" s="2" customFormat="1">
      <c r="A106" s="24" t="s">
        <v>184</v>
      </c>
      <c r="B106" s="84" t="s">
        <v>61</v>
      </c>
      <c r="C106" s="15"/>
      <c r="D106" s="15"/>
      <c r="E106" s="15"/>
      <c r="F106" s="15"/>
      <c r="G106" s="58">
        <f t="shared" si="80"/>
        <v>0</v>
      </c>
      <c r="H106" s="15"/>
      <c r="I106" s="15"/>
      <c r="J106" s="15"/>
      <c r="K106" s="15"/>
      <c r="L106" s="15"/>
      <c r="M106" s="58">
        <f t="shared" si="81"/>
        <v>0</v>
      </c>
      <c r="N106" s="15"/>
      <c r="O106" s="15"/>
      <c r="P106" s="15"/>
      <c r="Q106" s="15"/>
      <c r="R106" s="15"/>
      <c r="S106" s="15"/>
      <c r="T106" s="15"/>
      <c r="U106" s="58">
        <f t="shared" si="82"/>
        <v>0</v>
      </c>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
        <f t="shared" si="83"/>
        <v>0</v>
      </c>
      <c r="BH106" s="15"/>
      <c r="BI106" s="15"/>
      <c r="BJ106" s="15"/>
      <c r="BK106" s="9"/>
      <c r="BL106" s="9"/>
      <c r="BM106" s="87"/>
      <c r="BN106" s="24"/>
      <c r="BO106" s="86"/>
      <c r="BP106" s="129"/>
      <c r="BQ106" s="86"/>
      <c r="BR106" s="135"/>
      <c r="BS106" s="135"/>
      <c r="BT106" s="13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row>
    <row r="107" spans="1:95" s="2" customFormat="1">
      <c r="A107" s="24" t="s">
        <v>185</v>
      </c>
      <c r="B107" s="84" t="s">
        <v>62</v>
      </c>
      <c r="C107" s="15">
        <f>SUM(C108:C108)</f>
        <v>20</v>
      </c>
      <c r="D107" s="15">
        <f>SUM(D108:D108)</f>
        <v>0</v>
      </c>
      <c r="E107" s="15">
        <f>SUM(E108:E108)</f>
        <v>20</v>
      </c>
      <c r="F107" s="15">
        <f>SUM(F108:F108)</f>
        <v>20</v>
      </c>
      <c r="G107" s="58">
        <f t="shared" si="80"/>
        <v>0</v>
      </c>
      <c r="H107" s="15">
        <f>SUM(H108:H108)</f>
        <v>0</v>
      </c>
      <c r="I107" s="15">
        <f>SUM(I108:I108)</f>
        <v>0</v>
      </c>
      <c r="J107" s="15">
        <f>SUM(J108:J108)</f>
        <v>0</v>
      </c>
      <c r="K107" s="15">
        <f>SUM(K108:K108)</f>
        <v>11</v>
      </c>
      <c r="L107" s="15">
        <f>SUM(L108:L108)</f>
        <v>9</v>
      </c>
      <c r="M107" s="58">
        <f t="shared" si="81"/>
        <v>0</v>
      </c>
      <c r="N107" s="15">
        <f t="shared" ref="N107:T107" si="84">SUM(N108:N108)</f>
        <v>0</v>
      </c>
      <c r="O107" s="15">
        <f t="shared" si="84"/>
        <v>0</v>
      </c>
      <c r="P107" s="15">
        <f t="shared" si="84"/>
        <v>0</v>
      </c>
      <c r="Q107" s="15">
        <f t="shared" si="84"/>
        <v>0</v>
      </c>
      <c r="R107" s="15">
        <f t="shared" si="84"/>
        <v>0</v>
      </c>
      <c r="S107" s="15">
        <f t="shared" si="84"/>
        <v>0</v>
      </c>
      <c r="T107" s="15">
        <f t="shared" si="84"/>
        <v>0</v>
      </c>
      <c r="U107" s="58">
        <f t="shared" si="82"/>
        <v>0</v>
      </c>
      <c r="V107" s="15">
        <f t="shared" ref="V107:BF107" si="85">SUM(V108:V108)</f>
        <v>0</v>
      </c>
      <c r="W107" s="15">
        <f t="shared" si="85"/>
        <v>0</v>
      </c>
      <c r="X107" s="15">
        <f t="shared" si="85"/>
        <v>0</v>
      </c>
      <c r="Y107" s="15">
        <f t="shared" si="85"/>
        <v>0</v>
      </c>
      <c r="Z107" s="15">
        <f t="shared" si="85"/>
        <v>0</v>
      </c>
      <c r="AA107" s="15">
        <f t="shared" si="85"/>
        <v>0</v>
      </c>
      <c r="AB107" s="15">
        <f t="shared" si="85"/>
        <v>0</v>
      </c>
      <c r="AC107" s="15">
        <f t="shared" si="85"/>
        <v>0</v>
      </c>
      <c r="AD107" s="15">
        <f t="shared" si="85"/>
        <v>0</v>
      </c>
      <c r="AE107" s="15">
        <f t="shared" si="85"/>
        <v>0</v>
      </c>
      <c r="AF107" s="15">
        <f t="shared" si="85"/>
        <v>0</v>
      </c>
      <c r="AG107" s="15">
        <f t="shared" si="85"/>
        <v>0</v>
      </c>
      <c r="AH107" s="15">
        <f t="shared" si="85"/>
        <v>0</v>
      </c>
      <c r="AI107" s="15">
        <f t="shared" si="85"/>
        <v>0</v>
      </c>
      <c r="AJ107" s="15">
        <f t="shared" si="85"/>
        <v>0</v>
      </c>
      <c r="AK107" s="15">
        <f t="shared" si="85"/>
        <v>0</v>
      </c>
      <c r="AL107" s="15">
        <f t="shared" si="85"/>
        <v>0</v>
      </c>
      <c r="AM107" s="15">
        <f t="shared" si="85"/>
        <v>0</v>
      </c>
      <c r="AN107" s="15">
        <f t="shared" si="85"/>
        <v>0</v>
      </c>
      <c r="AO107" s="15">
        <f t="shared" si="85"/>
        <v>0</v>
      </c>
      <c r="AP107" s="15">
        <f t="shared" si="85"/>
        <v>0</v>
      </c>
      <c r="AQ107" s="15">
        <f t="shared" si="85"/>
        <v>0</v>
      </c>
      <c r="AR107" s="15">
        <f t="shared" si="85"/>
        <v>0</v>
      </c>
      <c r="AS107" s="15">
        <f t="shared" si="85"/>
        <v>0</v>
      </c>
      <c r="AT107" s="15">
        <f t="shared" si="85"/>
        <v>0</v>
      </c>
      <c r="AU107" s="15">
        <f t="shared" si="85"/>
        <v>0</v>
      </c>
      <c r="AV107" s="15">
        <f t="shared" si="85"/>
        <v>0</v>
      </c>
      <c r="AW107" s="15">
        <f t="shared" si="85"/>
        <v>0</v>
      </c>
      <c r="AX107" s="15">
        <f t="shared" si="85"/>
        <v>0</v>
      </c>
      <c r="AY107" s="15">
        <f t="shared" si="85"/>
        <v>0</v>
      </c>
      <c r="AZ107" s="15">
        <f t="shared" si="85"/>
        <v>0</v>
      </c>
      <c r="BA107" s="15">
        <f t="shared" si="85"/>
        <v>0</v>
      </c>
      <c r="BB107" s="15">
        <f t="shared" si="85"/>
        <v>0</v>
      </c>
      <c r="BC107" s="15">
        <f t="shared" si="85"/>
        <v>0</v>
      </c>
      <c r="BD107" s="15">
        <f t="shared" si="85"/>
        <v>0</v>
      </c>
      <c r="BE107" s="15">
        <f t="shared" si="85"/>
        <v>0</v>
      </c>
      <c r="BF107" s="15">
        <f t="shared" si="85"/>
        <v>0</v>
      </c>
      <c r="BG107" s="1">
        <f t="shared" si="83"/>
        <v>0</v>
      </c>
      <c r="BH107" s="15">
        <f>SUM(BH108:BH108)</f>
        <v>0</v>
      </c>
      <c r="BI107" s="15">
        <f>SUM(BI108:BI108)</f>
        <v>0</v>
      </c>
      <c r="BJ107" s="15">
        <f>SUM(BJ108:BJ108)</f>
        <v>0</v>
      </c>
      <c r="BK107" s="9"/>
      <c r="BL107" s="9"/>
      <c r="BM107" s="87"/>
      <c r="BN107" s="9"/>
      <c r="BO107" s="86"/>
      <c r="BP107" s="129"/>
      <c r="BQ107" s="86"/>
      <c r="BR107" s="135"/>
      <c r="BS107" s="135"/>
      <c r="BT107" s="13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row>
    <row r="108" spans="1:95" s="72" customFormat="1" ht="42.6" customHeight="1">
      <c r="A108" s="61">
        <v>1</v>
      </c>
      <c r="B108" s="60" t="s">
        <v>493</v>
      </c>
      <c r="C108" s="58">
        <v>20</v>
      </c>
      <c r="D108" s="58"/>
      <c r="E108" s="1">
        <f>F108+U108+BG108</f>
        <v>20</v>
      </c>
      <c r="F108" s="1">
        <f>G108+K108+L108+M108+R108+S108+T108</f>
        <v>20</v>
      </c>
      <c r="G108" s="58">
        <f t="shared" si="80"/>
        <v>0</v>
      </c>
      <c r="H108" s="5"/>
      <c r="I108" s="5"/>
      <c r="J108" s="5"/>
      <c r="K108" s="58">
        <v>11</v>
      </c>
      <c r="L108" s="58">
        <v>9</v>
      </c>
      <c r="M108" s="58">
        <f t="shared" si="81"/>
        <v>0</v>
      </c>
      <c r="N108" s="58"/>
      <c r="O108" s="5"/>
      <c r="P108" s="58"/>
      <c r="Q108" s="5"/>
      <c r="R108" s="58"/>
      <c r="S108" s="5"/>
      <c r="T108" s="5"/>
      <c r="U108" s="58">
        <f t="shared" si="82"/>
        <v>0</v>
      </c>
      <c r="V108" s="5"/>
      <c r="W108" s="5"/>
      <c r="X108" s="5"/>
      <c r="Y108" s="5"/>
      <c r="Z108" s="5"/>
      <c r="AA108" s="5"/>
      <c r="AB108" s="5"/>
      <c r="AC108" s="5"/>
      <c r="AD108" s="58"/>
      <c r="AE108" s="5"/>
      <c r="AF108" s="5"/>
      <c r="AG108" s="5"/>
      <c r="AH108" s="5"/>
      <c r="AI108" s="5"/>
      <c r="AJ108" s="5"/>
      <c r="AK108" s="5"/>
      <c r="AL108" s="5"/>
      <c r="AM108" s="5"/>
      <c r="AN108" s="5"/>
      <c r="AO108" s="5"/>
      <c r="AP108" s="5"/>
      <c r="AQ108" s="5"/>
      <c r="AR108" s="5"/>
      <c r="AS108" s="5"/>
      <c r="AT108" s="5"/>
      <c r="AU108" s="5"/>
      <c r="AV108" s="5"/>
      <c r="AW108" s="5"/>
      <c r="AX108" s="58"/>
      <c r="AY108" s="5"/>
      <c r="AZ108" s="58"/>
      <c r="BA108" s="58"/>
      <c r="BB108" s="5"/>
      <c r="BC108" s="5"/>
      <c r="BD108" s="58"/>
      <c r="BE108" s="58"/>
      <c r="BF108" s="5"/>
      <c r="BG108" s="1">
        <f t="shared" si="83"/>
        <v>0</v>
      </c>
      <c r="BH108" s="5"/>
      <c r="BI108" s="5"/>
      <c r="BJ108" s="5"/>
      <c r="BK108" s="61" t="s">
        <v>130</v>
      </c>
      <c r="BL108" s="70" t="s">
        <v>397</v>
      </c>
      <c r="BM108" s="91" t="s">
        <v>323</v>
      </c>
      <c r="BN108" s="61" t="s">
        <v>103</v>
      </c>
      <c r="BO108" s="92"/>
      <c r="BP108" s="79" t="s">
        <v>366</v>
      </c>
      <c r="BQ108" s="63" t="s">
        <v>467</v>
      </c>
      <c r="BR108" s="71"/>
      <c r="BS108" s="71"/>
      <c r="BT108" s="71"/>
    </row>
    <row r="109" spans="1:95" s="2" customFormat="1">
      <c r="A109" s="24" t="s">
        <v>186</v>
      </c>
      <c r="B109" s="84" t="s">
        <v>63</v>
      </c>
      <c r="C109" s="15"/>
      <c r="D109" s="15"/>
      <c r="E109" s="15"/>
      <c r="F109" s="15"/>
      <c r="G109" s="58">
        <f t="shared" si="80"/>
        <v>0</v>
      </c>
      <c r="H109" s="15"/>
      <c r="I109" s="15"/>
      <c r="J109" s="15"/>
      <c r="K109" s="15"/>
      <c r="L109" s="15"/>
      <c r="M109" s="58">
        <f t="shared" si="81"/>
        <v>0</v>
      </c>
      <c r="N109" s="15"/>
      <c r="O109" s="15"/>
      <c r="P109" s="15"/>
      <c r="Q109" s="15"/>
      <c r="R109" s="15"/>
      <c r="S109" s="15"/>
      <c r="T109" s="15"/>
      <c r="U109" s="58">
        <f t="shared" si="82"/>
        <v>0</v>
      </c>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
        <f t="shared" si="83"/>
        <v>0</v>
      </c>
      <c r="BH109" s="15"/>
      <c r="BI109" s="15"/>
      <c r="BJ109" s="15"/>
      <c r="BK109" s="9"/>
      <c r="BL109" s="9"/>
      <c r="BM109" s="87"/>
      <c r="BN109" s="24"/>
      <c r="BO109" s="86"/>
      <c r="BP109" s="129"/>
      <c r="BQ109" s="86"/>
      <c r="BR109" s="135"/>
      <c r="BS109" s="135"/>
      <c r="BT109" s="135"/>
      <c r="BU109" s="55"/>
      <c r="BV109" s="55"/>
      <c r="BW109" s="55"/>
      <c r="BX109" s="55"/>
      <c r="BY109" s="55"/>
      <c r="BZ109" s="55"/>
      <c r="CA109" s="55"/>
      <c r="CB109" s="55"/>
      <c r="CC109" s="55"/>
      <c r="CD109" s="55"/>
      <c r="CE109" s="55"/>
      <c r="CF109" s="55"/>
      <c r="CG109" s="55"/>
      <c r="CH109" s="55"/>
      <c r="CI109" s="55"/>
      <c r="CJ109" s="55"/>
      <c r="CK109" s="55"/>
      <c r="CL109" s="55"/>
      <c r="CM109" s="55"/>
      <c r="CN109" s="55"/>
      <c r="CO109" s="55"/>
      <c r="CP109" s="55"/>
      <c r="CQ109" s="55"/>
    </row>
    <row r="110" spans="1:95" s="2" customFormat="1" ht="54" customHeight="1">
      <c r="A110" s="24" t="s">
        <v>187</v>
      </c>
      <c r="B110" s="84" t="s">
        <v>64</v>
      </c>
      <c r="C110" s="15">
        <f>C112+C111</f>
        <v>3.5</v>
      </c>
      <c r="D110" s="15">
        <f>D112+D111</f>
        <v>0</v>
      </c>
      <c r="E110" s="15">
        <f>E112+E111</f>
        <v>3.5</v>
      </c>
      <c r="F110" s="15">
        <f>F112+F111</f>
        <v>3.5</v>
      </c>
      <c r="G110" s="58">
        <f t="shared" si="80"/>
        <v>0</v>
      </c>
      <c r="H110" s="15">
        <f>H112+H111</f>
        <v>0</v>
      </c>
      <c r="I110" s="15">
        <f>I112+I111</f>
        <v>0</v>
      </c>
      <c r="J110" s="15">
        <f>J112+J111</f>
        <v>0</v>
      </c>
      <c r="K110" s="15">
        <f>K112+K111</f>
        <v>1.5</v>
      </c>
      <c r="L110" s="15">
        <f>L112+L111</f>
        <v>2</v>
      </c>
      <c r="M110" s="58">
        <f t="shared" si="81"/>
        <v>0</v>
      </c>
      <c r="N110" s="15">
        <f t="shared" ref="N110:T110" si="86">N112+N111</f>
        <v>0</v>
      </c>
      <c r="O110" s="15">
        <f t="shared" si="86"/>
        <v>0</v>
      </c>
      <c r="P110" s="15">
        <f t="shared" si="86"/>
        <v>0</v>
      </c>
      <c r="Q110" s="15">
        <f t="shared" si="86"/>
        <v>0</v>
      </c>
      <c r="R110" s="15">
        <f t="shared" si="86"/>
        <v>0</v>
      </c>
      <c r="S110" s="15">
        <f t="shared" si="86"/>
        <v>0</v>
      </c>
      <c r="T110" s="15">
        <f t="shared" si="86"/>
        <v>0</v>
      </c>
      <c r="U110" s="58">
        <f t="shared" si="82"/>
        <v>0</v>
      </c>
      <c r="V110" s="15">
        <f t="shared" ref="V110:BF110" si="87">V112+V111</f>
        <v>0</v>
      </c>
      <c r="W110" s="15">
        <f t="shared" si="87"/>
        <v>0</v>
      </c>
      <c r="X110" s="15">
        <f t="shared" si="87"/>
        <v>0</v>
      </c>
      <c r="Y110" s="15">
        <f t="shared" si="87"/>
        <v>0</v>
      </c>
      <c r="Z110" s="15">
        <f t="shared" si="87"/>
        <v>0</v>
      </c>
      <c r="AA110" s="15">
        <f t="shared" si="87"/>
        <v>0</v>
      </c>
      <c r="AB110" s="15">
        <f t="shared" si="87"/>
        <v>0</v>
      </c>
      <c r="AC110" s="15">
        <f t="shared" si="87"/>
        <v>0</v>
      </c>
      <c r="AD110" s="15">
        <f t="shared" si="87"/>
        <v>0</v>
      </c>
      <c r="AE110" s="15">
        <f t="shared" si="87"/>
        <v>0</v>
      </c>
      <c r="AF110" s="15">
        <f t="shared" si="87"/>
        <v>0</v>
      </c>
      <c r="AG110" s="15">
        <f t="shared" si="87"/>
        <v>0</v>
      </c>
      <c r="AH110" s="15">
        <f t="shared" si="87"/>
        <v>0</v>
      </c>
      <c r="AI110" s="15">
        <f t="shared" si="87"/>
        <v>0</v>
      </c>
      <c r="AJ110" s="15">
        <f t="shared" si="87"/>
        <v>0</v>
      </c>
      <c r="AK110" s="15">
        <f t="shared" si="87"/>
        <v>0</v>
      </c>
      <c r="AL110" s="15">
        <f t="shared" si="87"/>
        <v>0</v>
      </c>
      <c r="AM110" s="15">
        <f t="shared" si="87"/>
        <v>0</v>
      </c>
      <c r="AN110" s="15">
        <f t="shared" si="87"/>
        <v>0</v>
      </c>
      <c r="AO110" s="15">
        <f t="shared" si="87"/>
        <v>0</v>
      </c>
      <c r="AP110" s="15">
        <f t="shared" si="87"/>
        <v>0</v>
      </c>
      <c r="AQ110" s="15">
        <f t="shared" si="87"/>
        <v>0</v>
      </c>
      <c r="AR110" s="15">
        <f t="shared" si="87"/>
        <v>0</v>
      </c>
      <c r="AS110" s="15">
        <f t="shared" si="87"/>
        <v>0</v>
      </c>
      <c r="AT110" s="15">
        <f t="shared" si="87"/>
        <v>0</v>
      </c>
      <c r="AU110" s="15">
        <f t="shared" si="87"/>
        <v>0</v>
      </c>
      <c r="AV110" s="15">
        <f t="shared" si="87"/>
        <v>0</v>
      </c>
      <c r="AW110" s="15">
        <f t="shared" si="87"/>
        <v>0</v>
      </c>
      <c r="AX110" s="15">
        <f t="shared" si="87"/>
        <v>0</v>
      </c>
      <c r="AY110" s="15">
        <f t="shared" si="87"/>
        <v>0</v>
      </c>
      <c r="AZ110" s="15">
        <f t="shared" si="87"/>
        <v>0</v>
      </c>
      <c r="BA110" s="15">
        <f t="shared" si="87"/>
        <v>0</v>
      </c>
      <c r="BB110" s="15">
        <f t="shared" si="87"/>
        <v>0</v>
      </c>
      <c r="BC110" s="15">
        <f t="shared" si="87"/>
        <v>0</v>
      </c>
      <c r="BD110" s="15">
        <f t="shared" si="87"/>
        <v>0</v>
      </c>
      <c r="BE110" s="15">
        <f t="shared" si="87"/>
        <v>0</v>
      </c>
      <c r="BF110" s="15">
        <f t="shared" si="87"/>
        <v>0</v>
      </c>
      <c r="BG110" s="1">
        <f t="shared" si="83"/>
        <v>0</v>
      </c>
      <c r="BH110" s="15">
        <f>BH112+BH111</f>
        <v>0</v>
      </c>
      <c r="BI110" s="15">
        <f>BI112+BI111</f>
        <v>0</v>
      </c>
      <c r="BJ110" s="15">
        <f>BJ112+BJ111</f>
        <v>0</v>
      </c>
      <c r="BK110" s="9"/>
      <c r="BL110" s="9"/>
      <c r="BM110" s="87"/>
      <c r="BN110" s="24"/>
      <c r="BO110" s="86"/>
      <c r="BP110" s="39"/>
      <c r="BQ110" s="86"/>
      <c r="BR110" s="135"/>
      <c r="BS110" s="135"/>
      <c r="BT110" s="135"/>
      <c r="BU110" s="55"/>
      <c r="BV110" s="55"/>
      <c r="BW110" s="55"/>
      <c r="BX110" s="55"/>
      <c r="BY110" s="55"/>
      <c r="BZ110" s="55"/>
      <c r="CA110" s="55"/>
      <c r="CB110" s="55"/>
      <c r="CC110" s="55"/>
      <c r="CD110" s="55"/>
      <c r="CE110" s="55"/>
      <c r="CF110" s="55"/>
      <c r="CG110" s="55"/>
      <c r="CH110" s="55"/>
      <c r="CI110" s="55"/>
      <c r="CJ110" s="55"/>
      <c r="CK110" s="55"/>
      <c r="CL110" s="55"/>
      <c r="CM110" s="55"/>
      <c r="CN110" s="55"/>
      <c r="CO110" s="55"/>
      <c r="CP110" s="55"/>
      <c r="CQ110" s="55"/>
    </row>
    <row r="111" spans="1:95" s="72" customFormat="1" ht="46.15" customHeight="1">
      <c r="A111" s="61">
        <v>1</v>
      </c>
      <c r="B111" s="60" t="s">
        <v>391</v>
      </c>
      <c r="C111" s="58">
        <f>D111+E111</f>
        <v>1.5</v>
      </c>
      <c r="D111" s="63"/>
      <c r="E111" s="1">
        <f>F111+U111+BG111</f>
        <v>1.5</v>
      </c>
      <c r="F111" s="1">
        <f>G111+K111+L111+M111+R111+S111+T111</f>
        <v>1.5</v>
      </c>
      <c r="G111" s="58">
        <f t="shared" si="80"/>
        <v>0</v>
      </c>
      <c r="H111" s="59"/>
      <c r="I111" s="58"/>
      <c r="J111" s="58"/>
      <c r="K111" s="59">
        <v>1.5</v>
      </c>
      <c r="L111" s="59"/>
      <c r="M111" s="58">
        <f t="shared" si="81"/>
        <v>0</v>
      </c>
      <c r="N111" s="59"/>
      <c r="O111" s="58"/>
      <c r="P111" s="58"/>
      <c r="Q111" s="58"/>
      <c r="R111" s="58"/>
      <c r="S111" s="58"/>
      <c r="T111" s="58"/>
      <c r="U111" s="58">
        <f t="shared" si="82"/>
        <v>0</v>
      </c>
      <c r="V111" s="58"/>
      <c r="W111" s="58"/>
      <c r="X111" s="58"/>
      <c r="Y111" s="58"/>
      <c r="Z111" s="58"/>
      <c r="AA111" s="58"/>
      <c r="AB111" s="58"/>
      <c r="AC111" s="58"/>
      <c r="AD111" s="58">
        <f>SUM(AE111:AT111)</f>
        <v>0</v>
      </c>
      <c r="AE111" s="59"/>
      <c r="AF111" s="58"/>
      <c r="AG111" s="58"/>
      <c r="AH111" s="58"/>
      <c r="AI111" s="58"/>
      <c r="AJ111" s="58"/>
      <c r="AK111" s="59"/>
      <c r="AL111" s="58"/>
      <c r="AM111" s="58"/>
      <c r="AN111" s="58"/>
      <c r="AO111" s="58"/>
      <c r="AP111" s="58"/>
      <c r="AQ111" s="58"/>
      <c r="AR111" s="58"/>
      <c r="AS111" s="58">
        <v>0</v>
      </c>
      <c r="AT111" s="58"/>
      <c r="AU111" s="58"/>
      <c r="AV111" s="58"/>
      <c r="AW111" s="58"/>
      <c r="AX111" s="59"/>
      <c r="AY111" s="58"/>
      <c r="AZ111" s="59"/>
      <c r="BA111" s="58"/>
      <c r="BB111" s="58"/>
      <c r="BC111" s="58"/>
      <c r="BD111" s="58"/>
      <c r="BE111" s="58"/>
      <c r="BF111" s="58"/>
      <c r="BG111" s="1">
        <f t="shared" si="83"/>
        <v>0</v>
      </c>
      <c r="BH111" s="58"/>
      <c r="BI111" s="58"/>
      <c r="BJ111" s="58"/>
      <c r="BK111" s="61" t="s">
        <v>130</v>
      </c>
      <c r="BL111" s="79" t="s">
        <v>397</v>
      </c>
      <c r="BM111" s="91"/>
      <c r="BN111" s="61" t="s">
        <v>105</v>
      </c>
      <c r="BO111" s="91"/>
      <c r="BP111" s="79" t="s">
        <v>492</v>
      </c>
      <c r="BQ111" s="63" t="s">
        <v>467</v>
      </c>
      <c r="BR111" s="71"/>
      <c r="BS111" s="71"/>
      <c r="BT111" s="71"/>
    </row>
    <row r="112" spans="1:95" s="72" customFormat="1" ht="43.15" customHeight="1">
      <c r="A112" s="61">
        <v>2</v>
      </c>
      <c r="B112" s="60" t="s">
        <v>392</v>
      </c>
      <c r="C112" s="58">
        <f>D112+E112</f>
        <v>2</v>
      </c>
      <c r="D112" s="63"/>
      <c r="E112" s="1">
        <f>F112+U112+BG112</f>
        <v>2</v>
      </c>
      <c r="F112" s="1">
        <f>G112+K112+L112+M112+R112+S112+T112</f>
        <v>2</v>
      </c>
      <c r="G112" s="58">
        <f t="shared" si="80"/>
        <v>0</v>
      </c>
      <c r="H112" s="58"/>
      <c r="I112" s="58"/>
      <c r="J112" s="58"/>
      <c r="K112" s="58"/>
      <c r="L112" s="58">
        <v>2</v>
      </c>
      <c r="M112" s="58">
        <f t="shared" si="81"/>
        <v>0</v>
      </c>
      <c r="N112" s="58"/>
      <c r="O112" s="58"/>
      <c r="P112" s="58"/>
      <c r="Q112" s="58"/>
      <c r="R112" s="58"/>
      <c r="S112" s="58"/>
      <c r="T112" s="58"/>
      <c r="U112" s="58">
        <f t="shared" si="82"/>
        <v>0</v>
      </c>
      <c r="V112" s="58"/>
      <c r="W112" s="58"/>
      <c r="X112" s="58"/>
      <c r="Y112" s="58"/>
      <c r="Z112" s="58"/>
      <c r="AA112" s="58"/>
      <c r="AB112" s="58"/>
      <c r="AC112" s="58"/>
      <c r="AD112" s="58">
        <f>SUM(AE112:AT112)</f>
        <v>0</v>
      </c>
      <c r="AE112" s="58"/>
      <c r="AF112" s="58"/>
      <c r="AG112" s="58"/>
      <c r="AH112" s="58"/>
      <c r="AI112" s="58"/>
      <c r="AJ112" s="58"/>
      <c r="AK112" s="58"/>
      <c r="AL112" s="58"/>
      <c r="AM112" s="58"/>
      <c r="AN112" s="58"/>
      <c r="AO112" s="58"/>
      <c r="AP112" s="58"/>
      <c r="AQ112" s="58"/>
      <c r="AR112" s="58"/>
      <c r="AS112" s="58">
        <v>0</v>
      </c>
      <c r="AT112" s="58"/>
      <c r="AU112" s="58"/>
      <c r="AV112" s="58"/>
      <c r="AW112" s="58"/>
      <c r="AX112" s="58"/>
      <c r="AY112" s="58"/>
      <c r="AZ112" s="58"/>
      <c r="BA112" s="58"/>
      <c r="BB112" s="58"/>
      <c r="BC112" s="58"/>
      <c r="BD112" s="58"/>
      <c r="BE112" s="58"/>
      <c r="BF112" s="58"/>
      <c r="BG112" s="1">
        <f t="shared" si="83"/>
        <v>0</v>
      </c>
      <c r="BH112" s="58"/>
      <c r="BI112" s="58"/>
      <c r="BJ112" s="58"/>
      <c r="BK112" s="61" t="s">
        <v>130</v>
      </c>
      <c r="BL112" s="79" t="s">
        <v>131</v>
      </c>
      <c r="BM112" s="91"/>
      <c r="BN112" s="61" t="s">
        <v>105</v>
      </c>
      <c r="BO112" s="91"/>
      <c r="BP112" s="79" t="s">
        <v>492</v>
      </c>
      <c r="BQ112" s="63" t="s">
        <v>467</v>
      </c>
      <c r="BR112" s="71"/>
      <c r="BS112" s="71"/>
      <c r="BT112" s="71"/>
    </row>
    <row r="113" spans="1:95" s="2" customFormat="1">
      <c r="A113" s="24" t="s">
        <v>188</v>
      </c>
      <c r="B113" s="25" t="s">
        <v>65</v>
      </c>
      <c r="C113" s="15">
        <f>D113+E113</f>
        <v>0</v>
      </c>
      <c r="D113" s="16"/>
      <c r="E113" s="18">
        <v>0</v>
      </c>
      <c r="F113" s="5">
        <v>0</v>
      </c>
      <c r="G113" s="58">
        <f t="shared" si="80"/>
        <v>0</v>
      </c>
      <c r="H113" s="5"/>
      <c r="I113" s="5"/>
      <c r="J113" s="5"/>
      <c r="K113" s="18"/>
      <c r="L113" s="18"/>
      <c r="M113" s="58">
        <f t="shared" si="81"/>
        <v>0</v>
      </c>
      <c r="N113" s="5"/>
      <c r="O113" s="5"/>
      <c r="P113" s="18"/>
      <c r="Q113" s="5"/>
      <c r="R113" s="18"/>
      <c r="S113" s="5"/>
      <c r="T113" s="5"/>
      <c r="U113" s="58">
        <f t="shared" si="82"/>
        <v>0</v>
      </c>
      <c r="V113" s="5"/>
      <c r="W113" s="5"/>
      <c r="X113" s="5"/>
      <c r="Y113" s="5"/>
      <c r="Z113" s="5"/>
      <c r="AA113" s="5"/>
      <c r="AB113" s="5"/>
      <c r="AC113" s="5"/>
      <c r="AD113" s="5">
        <v>0</v>
      </c>
      <c r="AE113" s="5"/>
      <c r="AF113" s="5"/>
      <c r="AG113" s="5"/>
      <c r="AH113" s="5"/>
      <c r="AI113" s="5"/>
      <c r="AJ113" s="5"/>
      <c r="AK113" s="5"/>
      <c r="AL113" s="5"/>
      <c r="AM113" s="5"/>
      <c r="AN113" s="5"/>
      <c r="AO113" s="5"/>
      <c r="AP113" s="5"/>
      <c r="AQ113" s="5"/>
      <c r="AR113" s="5"/>
      <c r="AS113" s="5">
        <v>0</v>
      </c>
      <c r="AT113" s="5"/>
      <c r="AU113" s="5"/>
      <c r="AV113" s="5"/>
      <c r="AW113" s="5"/>
      <c r="AX113" s="5"/>
      <c r="AY113" s="5"/>
      <c r="AZ113" s="5"/>
      <c r="BA113" s="5"/>
      <c r="BB113" s="5"/>
      <c r="BC113" s="5"/>
      <c r="BD113" s="5"/>
      <c r="BE113" s="5"/>
      <c r="BF113" s="5"/>
      <c r="BG113" s="1">
        <f t="shared" si="83"/>
        <v>0</v>
      </c>
      <c r="BH113" s="5"/>
      <c r="BI113" s="5"/>
      <c r="BJ113" s="5"/>
      <c r="BK113" s="20"/>
      <c r="BL113" s="9"/>
      <c r="BM113" s="87"/>
      <c r="BN113" s="24"/>
      <c r="BO113" s="86"/>
      <c r="BP113" s="129"/>
      <c r="BQ113" s="86"/>
      <c r="BR113" s="135"/>
      <c r="BS113" s="135"/>
      <c r="BT113" s="135"/>
      <c r="BU113" s="55"/>
      <c r="BV113" s="55"/>
      <c r="BW113" s="55"/>
      <c r="BX113" s="55"/>
      <c r="BY113" s="55"/>
      <c r="BZ113" s="55"/>
      <c r="CA113" s="55"/>
      <c r="CB113" s="55"/>
      <c r="CC113" s="55"/>
      <c r="CD113" s="55"/>
      <c r="CE113" s="55"/>
      <c r="CF113" s="55"/>
      <c r="CG113" s="55"/>
      <c r="CH113" s="55"/>
      <c r="CI113" s="55"/>
      <c r="CJ113" s="55"/>
      <c r="CK113" s="55"/>
      <c r="CL113" s="55"/>
      <c r="CM113" s="55"/>
      <c r="CN113" s="55"/>
      <c r="CO113" s="55"/>
      <c r="CP113" s="55"/>
      <c r="CQ113" s="55"/>
    </row>
    <row r="114" spans="1:95" s="2" customFormat="1">
      <c r="A114" s="24" t="s">
        <v>189</v>
      </c>
      <c r="B114" s="25" t="s">
        <v>66</v>
      </c>
      <c r="C114" s="15">
        <f>D114+E114</f>
        <v>0</v>
      </c>
      <c r="D114" s="16"/>
      <c r="E114" s="18">
        <v>0</v>
      </c>
      <c r="F114" s="5">
        <v>0</v>
      </c>
      <c r="G114" s="58">
        <f t="shared" si="80"/>
        <v>0</v>
      </c>
      <c r="H114" s="5"/>
      <c r="I114" s="5"/>
      <c r="J114" s="5"/>
      <c r="K114" s="18"/>
      <c r="L114" s="18"/>
      <c r="M114" s="58">
        <f t="shared" si="81"/>
        <v>0</v>
      </c>
      <c r="N114" s="5"/>
      <c r="O114" s="5"/>
      <c r="P114" s="18"/>
      <c r="Q114" s="5"/>
      <c r="R114" s="18"/>
      <c r="S114" s="5"/>
      <c r="T114" s="5"/>
      <c r="U114" s="58">
        <f t="shared" si="82"/>
        <v>0</v>
      </c>
      <c r="V114" s="5"/>
      <c r="W114" s="5"/>
      <c r="X114" s="5"/>
      <c r="Y114" s="5"/>
      <c r="Z114" s="5"/>
      <c r="AA114" s="5"/>
      <c r="AB114" s="5"/>
      <c r="AC114" s="5"/>
      <c r="AD114" s="5">
        <v>0</v>
      </c>
      <c r="AE114" s="5"/>
      <c r="AF114" s="5"/>
      <c r="AG114" s="5"/>
      <c r="AH114" s="5"/>
      <c r="AI114" s="5"/>
      <c r="AJ114" s="5"/>
      <c r="AK114" s="5"/>
      <c r="AL114" s="5"/>
      <c r="AM114" s="5"/>
      <c r="AN114" s="5"/>
      <c r="AO114" s="5"/>
      <c r="AP114" s="5"/>
      <c r="AQ114" s="5"/>
      <c r="AR114" s="5"/>
      <c r="AS114" s="5">
        <v>0</v>
      </c>
      <c r="AT114" s="5"/>
      <c r="AU114" s="5"/>
      <c r="AV114" s="5"/>
      <c r="AW114" s="5"/>
      <c r="AX114" s="5"/>
      <c r="AY114" s="5"/>
      <c r="AZ114" s="5"/>
      <c r="BA114" s="5"/>
      <c r="BB114" s="5"/>
      <c r="BC114" s="5"/>
      <c r="BD114" s="5"/>
      <c r="BE114" s="5"/>
      <c r="BF114" s="5"/>
      <c r="BG114" s="1">
        <f t="shared" si="83"/>
        <v>0</v>
      </c>
      <c r="BH114" s="5"/>
      <c r="BI114" s="5"/>
      <c r="BJ114" s="5"/>
      <c r="BK114" s="20"/>
      <c r="BL114" s="9"/>
      <c r="BM114" s="87"/>
      <c r="BN114" s="24"/>
      <c r="BO114" s="86"/>
      <c r="BP114" s="129"/>
      <c r="BQ114" s="86"/>
      <c r="BR114" s="135"/>
      <c r="BS114" s="135"/>
      <c r="BT114" s="13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row>
    <row r="115" spans="1:95" s="2" customFormat="1">
      <c r="A115" s="24" t="s">
        <v>190</v>
      </c>
      <c r="B115" s="25" t="s">
        <v>67</v>
      </c>
      <c r="C115" s="15">
        <f>C116</f>
        <v>0.83</v>
      </c>
      <c r="D115" s="15">
        <f>D116</f>
        <v>0</v>
      </c>
      <c r="E115" s="15">
        <f>E116</f>
        <v>0.83</v>
      </c>
      <c r="F115" s="15">
        <f>F116</f>
        <v>0.83</v>
      </c>
      <c r="G115" s="58">
        <f t="shared" si="80"/>
        <v>0.1</v>
      </c>
      <c r="H115" s="15">
        <f>H116</f>
        <v>0.1</v>
      </c>
      <c r="I115" s="15">
        <f>I116</f>
        <v>0</v>
      </c>
      <c r="J115" s="15">
        <f>J116</f>
        <v>0</v>
      </c>
      <c r="K115" s="15">
        <f>K116</f>
        <v>0.73</v>
      </c>
      <c r="L115" s="15">
        <f>L116</f>
        <v>0</v>
      </c>
      <c r="M115" s="58">
        <f t="shared" si="81"/>
        <v>0</v>
      </c>
      <c r="N115" s="15">
        <f t="shared" ref="N115:T115" si="88">N116</f>
        <v>0</v>
      </c>
      <c r="O115" s="15">
        <f t="shared" si="88"/>
        <v>0</v>
      </c>
      <c r="P115" s="15">
        <f t="shared" si="88"/>
        <v>0</v>
      </c>
      <c r="Q115" s="15">
        <f t="shared" si="88"/>
        <v>0</v>
      </c>
      <c r="R115" s="15">
        <f t="shared" si="88"/>
        <v>0</v>
      </c>
      <c r="S115" s="15">
        <f t="shared" si="88"/>
        <v>0</v>
      </c>
      <c r="T115" s="15">
        <f t="shared" si="88"/>
        <v>0</v>
      </c>
      <c r="U115" s="58">
        <f t="shared" si="82"/>
        <v>0</v>
      </c>
      <c r="V115" s="15">
        <f t="shared" ref="V115:BF115" si="89">V116</f>
        <v>0</v>
      </c>
      <c r="W115" s="15">
        <f t="shared" si="89"/>
        <v>0</v>
      </c>
      <c r="X115" s="15">
        <f t="shared" si="89"/>
        <v>0</v>
      </c>
      <c r="Y115" s="15">
        <f t="shared" si="89"/>
        <v>0</v>
      </c>
      <c r="Z115" s="15">
        <f t="shared" si="89"/>
        <v>0</v>
      </c>
      <c r="AA115" s="15">
        <f t="shared" si="89"/>
        <v>0</v>
      </c>
      <c r="AB115" s="15">
        <f t="shared" si="89"/>
        <v>0</v>
      </c>
      <c r="AC115" s="15">
        <f t="shared" si="89"/>
        <v>0</v>
      </c>
      <c r="AD115" s="15">
        <f t="shared" si="89"/>
        <v>0</v>
      </c>
      <c r="AE115" s="15">
        <f t="shared" si="89"/>
        <v>0</v>
      </c>
      <c r="AF115" s="15">
        <f t="shared" si="89"/>
        <v>0</v>
      </c>
      <c r="AG115" s="15">
        <f t="shared" si="89"/>
        <v>0</v>
      </c>
      <c r="AH115" s="15">
        <f t="shared" si="89"/>
        <v>0</v>
      </c>
      <c r="AI115" s="15">
        <f t="shared" si="89"/>
        <v>0</v>
      </c>
      <c r="AJ115" s="15">
        <f t="shared" si="89"/>
        <v>0</v>
      </c>
      <c r="AK115" s="15">
        <f t="shared" si="89"/>
        <v>0</v>
      </c>
      <c r="AL115" s="15">
        <f t="shared" si="89"/>
        <v>0</v>
      </c>
      <c r="AM115" s="15">
        <f t="shared" si="89"/>
        <v>0</v>
      </c>
      <c r="AN115" s="15">
        <f t="shared" si="89"/>
        <v>0</v>
      </c>
      <c r="AO115" s="15">
        <f t="shared" si="89"/>
        <v>0</v>
      </c>
      <c r="AP115" s="15">
        <f t="shared" si="89"/>
        <v>0</v>
      </c>
      <c r="AQ115" s="15">
        <f t="shared" si="89"/>
        <v>0</v>
      </c>
      <c r="AR115" s="15">
        <f t="shared" si="89"/>
        <v>0</v>
      </c>
      <c r="AS115" s="15">
        <f t="shared" si="89"/>
        <v>0</v>
      </c>
      <c r="AT115" s="15">
        <f t="shared" si="89"/>
        <v>0</v>
      </c>
      <c r="AU115" s="15">
        <f t="shared" si="89"/>
        <v>0</v>
      </c>
      <c r="AV115" s="15">
        <f t="shared" si="89"/>
        <v>0</v>
      </c>
      <c r="AW115" s="15">
        <f t="shared" si="89"/>
        <v>0</v>
      </c>
      <c r="AX115" s="15">
        <f t="shared" si="89"/>
        <v>0</v>
      </c>
      <c r="AY115" s="15">
        <f t="shared" si="89"/>
        <v>0</v>
      </c>
      <c r="AZ115" s="15">
        <f t="shared" si="89"/>
        <v>0</v>
      </c>
      <c r="BA115" s="15">
        <f t="shared" si="89"/>
        <v>0</v>
      </c>
      <c r="BB115" s="15">
        <f t="shared" si="89"/>
        <v>0</v>
      </c>
      <c r="BC115" s="15">
        <f t="shared" si="89"/>
        <v>0</v>
      </c>
      <c r="BD115" s="15">
        <f t="shared" si="89"/>
        <v>0</v>
      </c>
      <c r="BE115" s="15">
        <f t="shared" si="89"/>
        <v>0</v>
      </c>
      <c r="BF115" s="15">
        <f t="shared" si="89"/>
        <v>0</v>
      </c>
      <c r="BG115" s="1">
        <f t="shared" si="83"/>
        <v>0</v>
      </c>
      <c r="BH115" s="15">
        <f>BH116</f>
        <v>0</v>
      </c>
      <c r="BI115" s="15">
        <f>BI116</f>
        <v>0</v>
      </c>
      <c r="BJ115" s="15">
        <f>BJ116</f>
        <v>0</v>
      </c>
      <c r="BK115" s="9"/>
      <c r="BL115" s="9"/>
      <c r="BM115" s="87"/>
      <c r="BN115" s="24"/>
      <c r="BO115" s="129"/>
      <c r="BP115" s="129"/>
      <c r="BQ115" s="129"/>
      <c r="BR115" s="135"/>
      <c r="BS115" s="135"/>
      <c r="BT115" s="135"/>
      <c r="BU115" s="55"/>
      <c r="BV115" s="55"/>
      <c r="BW115" s="55"/>
      <c r="BX115" s="55"/>
      <c r="BY115" s="55"/>
      <c r="BZ115" s="55"/>
      <c r="CA115" s="55"/>
      <c r="CB115" s="55"/>
      <c r="CC115" s="55"/>
      <c r="CD115" s="55"/>
      <c r="CE115" s="55"/>
      <c r="CF115" s="55"/>
      <c r="CG115" s="55"/>
      <c r="CH115" s="55"/>
      <c r="CI115" s="55"/>
      <c r="CJ115" s="55"/>
      <c r="CK115" s="55"/>
      <c r="CL115" s="55"/>
      <c r="CM115" s="55"/>
      <c r="CN115" s="55"/>
      <c r="CO115" s="55"/>
      <c r="CP115" s="55"/>
      <c r="CQ115" s="55"/>
    </row>
    <row r="116" spans="1:95" s="72" customFormat="1" ht="66" customHeight="1">
      <c r="A116" s="61">
        <v>1</v>
      </c>
      <c r="B116" s="66" t="s">
        <v>307</v>
      </c>
      <c r="C116" s="58">
        <v>0.83</v>
      </c>
      <c r="D116" s="58"/>
      <c r="E116" s="1">
        <f>F116+U116+BG116</f>
        <v>0.83</v>
      </c>
      <c r="F116" s="1">
        <f>G116+K116+L116+M116+R116+S116+T116</f>
        <v>0.83</v>
      </c>
      <c r="G116" s="58">
        <f t="shared" si="80"/>
        <v>0.1</v>
      </c>
      <c r="H116" s="58">
        <v>0.1</v>
      </c>
      <c r="I116" s="5"/>
      <c r="J116" s="5"/>
      <c r="K116" s="58">
        <v>0.73</v>
      </c>
      <c r="L116" s="58"/>
      <c r="M116" s="58">
        <f t="shared" si="81"/>
        <v>0</v>
      </c>
      <c r="N116" s="58"/>
      <c r="O116" s="5"/>
      <c r="P116" s="58"/>
      <c r="Q116" s="5"/>
      <c r="R116" s="58"/>
      <c r="S116" s="5"/>
      <c r="T116" s="5"/>
      <c r="U116" s="58">
        <f t="shared" si="82"/>
        <v>0</v>
      </c>
      <c r="V116" s="5"/>
      <c r="W116" s="5"/>
      <c r="X116" s="5"/>
      <c r="Y116" s="5"/>
      <c r="Z116" s="5"/>
      <c r="AA116" s="5"/>
      <c r="AB116" s="5"/>
      <c r="AC116" s="5"/>
      <c r="AD116" s="58"/>
      <c r="AE116" s="5"/>
      <c r="AF116" s="5"/>
      <c r="AG116" s="5"/>
      <c r="AH116" s="5"/>
      <c r="AI116" s="5"/>
      <c r="AJ116" s="5"/>
      <c r="AK116" s="5"/>
      <c r="AL116" s="5"/>
      <c r="AM116" s="5"/>
      <c r="AN116" s="5"/>
      <c r="AO116" s="5"/>
      <c r="AP116" s="5"/>
      <c r="AQ116" s="5"/>
      <c r="AR116" s="5"/>
      <c r="AS116" s="5"/>
      <c r="AT116" s="5"/>
      <c r="AU116" s="5"/>
      <c r="AV116" s="5"/>
      <c r="AW116" s="5"/>
      <c r="AX116" s="58"/>
      <c r="AY116" s="5"/>
      <c r="AZ116" s="58"/>
      <c r="BA116" s="58"/>
      <c r="BB116" s="5"/>
      <c r="BC116" s="5"/>
      <c r="BD116" s="58"/>
      <c r="BE116" s="58"/>
      <c r="BF116" s="5"/>
      <c r="BG116" s="1">
        <f t="shared" si="83"/>
        <v>0</v>
      </c>
      <c r="BH116" s="5"/>
      <c r="BI116" s="5"/>
      <c r="BJ116" s="5"/>
      <c r="BK116" s="61" t="s">
        <v>130</v>
      </c>
      <c r="BL116" s="61" t="s">
        <v>396</v>
      </c>
      <c r="BM116" s="91" t="s">
        <v>324</v>
      </c>
      <c r="BN116" s="61" t="s">
        <v>108</v>
      </c>
      <c r="BO116" s="128" t="s">
        <v>370</v>
      </c>
      <c r="BP116" s="169" t="s">
        <v>355</v>
      </c>
      <c r="BQ116" s="63" t="s">
        <v>466</v>
      </c>
      <c r="BR116" s="71"/>
      <c r="BS116" s="71"/>
      <c r="BT116" s="71"/>
    </row>
    <row r="117" spans="1:95" s="2" customFormat="1">
      <c r="A117" s="9" t="s">
        <v>235</v>
      </c>
      <c r="B117" s="84" t="s">
        <v>30</v>
      </c>
      <c r="C117" s="15">
        <f>D117+E117</f>
        <v>0</v>
      </c>
      <c r="D117" s="16"/>
      <c r="E117" s="18">
        <v>0</v>
      </c>
      <c r="F117" s="5">
        <v>0</v>
      </c>
      <c r="G117" s="58">
        <f t="shared" si="80"/>
        <v>0</v>
      </c>
      <c r="H117" s="5"/>
      <c r="I117" s="5"/>
      <c r="J117" s="5"/>
      <c r="K117" s="18"/>
      <c r="L117" s="18"/>
      <c r="M117" s="58">
        <f t="shared" si="81"/>
        <v>0</v>
      </c>
      <c r="N117" s="5"/>
      <c r="O117" s="5"/>
      <c r="P117" s="18"/>
      <c r="Q117" s="5"/>
      <c r="R117" s="18"/>
      <c r="S117" s="5"/>
      <c r="T117" s="5"/>
      <c r="U117" s="58">
        <f t="shared" si="82"/>
        <v>0</v>
      </c>
      <c r="V117" s="5"/>
      <c r="W117" s="5"/>
      <c r="X117" s="5"/>
      <c r="Y117" s="5"/>
      <c r="Z117" s="5"/>
      <c r="AA117" s="5"/>
      <c r="AB117" s="5"/>
      <c r="AC117" s="5"/>
      <c r="AD117" s="5">
        <v>0</v>
      </c>
      <c r="AE117" s="5"/>
      <c r="AF117" s="5"/>
      <c r="AG117" s="5"/>
      <c r="AH117" s="5"/>
      <c r="AI117" s="5"/>
      <c r="AJ117" s="5"/>
      <c r="AK117" s="5"/>
      <c r="AL117" s="5"/>
      <c r="AM117" s="5"/>
      <c r="AN117" s="5"/>
      <c r="AO117" s="5"/>
      <c r="AP117" s="5"/>
      <c r="AQ117" s="5"/>
      <c r="AR117" s="5"/>
      <c r="AS117" s="5">
        <v>0</v>
      </c>
      <c r="AT117" s="5"/>
      <c r="AU117" s="5"/>
      <c r="AV117" s="5"/>
      <c r="AW117" s="5"/>
      <c r="AX117" s="5"/>
      <c r="AY117" s="5"/>
      <c r="AZ117" s="5"/>
      <c r="BA117" s="5"/>
      <c r="BB117" s="5"/>
      <c r="BC117" s="5"/>
      <c r="BD117" s="5"/>
      <c r="BE117" s="5"/>
      <c r="BF117" s="5"/>
      <c r="BG117" s="1">
        <f t="shared" si="83"/>
        <v>0</v>
      </c>
      <c r="BH117" s="5"/>
      <c r="BI117" s="5"/>
      <c r="BJ117" s="5"/>
      <c r="BK117" s="20"/>
      <c r="BL117" s="9"/>
      <c r="BM117" s="87"/>
      <c r="BN117" s="9"/>
      <c r="BO117" s="86"/>
      <c r="BP117" s="129"/>
      <c r="BQ117" s="86"/>
      <c r="BR117" s="135"/>
      <c r="BS117" s="135"/>
      <c r="BT117" s="13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row>
    <row r="118" spans="1:95" s="2" customFormat="1">
      <c r="A118" s="9" t="s">
        <v>236</v>
      </c>
      <c r="B118" s="84" t="s">
        <v>31</v>
      </c>
      <c r="C118" s="15"/>
      <c r="D118" s="15"/>
      <c r="E118" s="15"/>
      <c r="F118" s="15"/>
      <c r="G118" s="58">
        <f t="shared" si="80"/>
        <v>0</v>
      </c>
      <c r="H118" s="15"/>
      <c r="I118" s="15"/>
      <c r="J118" s="15"/>
      <c r="K118" s="15"/>
      <c r="L118" s="15"/>
      <c r="M118" s="58">
        <f t="shared" si="81"/>
        <v>0</v>
      </c>
      <c r="N118" s="15"/>
      <c r="O118" s="15"/>
      <c r="P118" s="15"/>
      <c r="Q118" s="15"/>
      <c r="R118" s="15"/>
      <c r="S118" s="15"/>
      <c r="T118" s="15"/>
      <c r="U118" s="58">
        <f t="shared" si="82"/>
        <v>0</v>
      </c>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
        <f t="shared" si="83"/>
        <v>0</v>
      </c>
      <c r="BH118" s="15"/>
      <c r="BI118" s="15"/>
      <c r="BJ118" s="15"/>
      <c r="BK118" s="9"/>
      <c r="BL118" s="9"/>
      <c r="BM118" s="87"/>
      <c r="BN118" s="9"/>
      <c r="BO118" s="86"/>
      <c r="BP118" s="129"/>
      <c r="BQ118" s="86"/>
      <c r="BR118" s="135"/>
      <c r="BS118" s="135"/>
      <c r="BT118" s="13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5"/>
    </row>
    <row r="119" spans="1:95" s="2" customFormat="1">
      <c r="A119" s="9" t="s">
        <v>237</v>
      </c>
      <c r="B119" s="84" t="s">
        <v>32</v>
      </c>
      <c r="C119" s="15"/>
      <c r="D119" s="15"/>
      <c r="E119" s="15"/>
      <c r="F119" s="15"/>
      <c r="G119" s="58">
        <f t="shared" si="80"/>
        <v>0</v>
      </c>
      <c r="H119" s="15"/>
      <c r="I119" s="15"/>
      <c r="J119" s="15"/>
      <c r="K119" s="15"/>
      <c r="L119" s="15"/>
      <c r="M119" s="58">
        <f t="shared" si="81"/>
        <v>0</v>
      </c>
      <c r="N119" s="15"/>
      <c r="O119" s="15"/>
      <c r="P119" s="15"/>
      <c r="Q119" s="15"/>
      <c r="R119" s="15"/>
      <c r="S119" s="15"/>
      <c r="T119" s="15"/>
      <c r="U119" s="58">
        <f t="shared" si="82"/>
        <v>0</v>
      </c>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
        <f t="shared" si="83"/>
        <v>0</v>
      </c>
      <c r="BH119" s="15"/>
      <c r="BI119" s="15"/>
      <c r="BJ119" s="15"/>
      <c r="BK119" s="9"/>
      <c r="BL119" s="9"/>
      <c r="BM119" s="87"/>
      <c r="BN119" s="9"/>
      <c r="BO119" s="86"/>
      <c r="BP119" s="129"/>
      <c r="BQ119" s="86"/>
      <c r="BR119" s="135"/>
      <c r="BS119" s="135"/>
      <c r="BT119" s="135"/>
      <c r="BU119" s="55"/>
      <c r="BV119" s="55"/>
      <c r="BW119" s="55"/>
      <c r="BX119" s="55"/>
      <c r="BY119" s="55"/>
      <c r="BZ119" s="55"/>
      <c r="CA119" s="55"/>
      <c r="CB119" s="55"/>
      <c r="CC119" s="55"/>
      <c r="CD119" s="55"/>
      <c r="CE119" s="55"/>
      <c r="CF119" s="55"/>
      <c r="CG119" s="55"/>
      <c r="CH119" s="55"/>
      <c r="CI119" s="55"/>
      <c r="CJ119" s="55"/>
      <c r="CK119" s="55"/>
      <c r="CL119" s="55"/>
      <c r="CM119" s="55"/>
      <c r="CN119" s="55"/>
      <c r="CO119" s="55"/>
      <c r="CP119" s="55"/>
      <c r="CQ119" s="55"/>
    </row>
    <row r="120" spans="1:95" s="2" customFormat="1">
      <c r="A120" s="9" t="s">
        <v>238</v>
      </c>
      <c r="B120" s="84" t="s">
        <v>33</v>
      </c>
      <c r="C120" s="15"/>
      <c r="D120" s="15"/>
      <c r="E120" s="15"/>
      <c r="F120" s="15"/>
      <c r="G120" s="58">
        <f t="shared" si="80"/>
        <v>0</v>
      </c>
      <c r="H120" s="15"/>
      <c r="I120" s="15"/>
      <c r="J120" s="15"/>
      <c r="K120" s="15"/>
      <c r="L120" s="15"/>
      <c r="M120" s="58">
        <f t="shared" si="81"/>
        <v>0</v>
      </c>
      <c r="N120" s="15"/>
      <c r="O120" s="15"/>
      <c r="P120" s="15"/>
      <c r="Q120" s="15"/>
      <c r="R120" s="15"/>
      <c r="S120" s="15"/>
      <c r="T120" s="15"/>
      <c r="U120" s="58">
        <f t="shared" si="82"/>
        <v>0</v>
      </c>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
        <f t="shared" si="83"/>
        <v>0</v>
      </c>
      <c r="BH120" s="15"/>
      <c r="BI120" s="15"/>
      <c r="BJ120" s="15"/>
      <c r="BK120" s="9"/>
      <c r="BL120" s="9"/>
      <c r="BM120" s="87"/>
      <c r="BN120" s="9"/>
      <c r="BO120" s="86"/>
      <c r="BP120" s="129"/>
      <c r="BQ120" s="86"/>
      <c r="BR120" s="135"/>
      <c r="BS120" s="135"/>
      <c r="BT120" s="135"/>
      <c r="BU120" s="55"/>
      <c r="BV120" s="55"/>
      <c r="BW120" s="55"/>
      <c r="BX120" s="55"/>
      <c r="BY120" s="55"/>
      <c r="BZ120" s="55"/>
      <c r="CA120" s="55"/>
      <c r="CB120" s="55"/>
      <c r="CC120" s="55"/>
      <c r="CD120" s="55"/>
      <c r="CE120" s="55"/>
      <c r="CF120" s="55"/>
      <c r="CG120" s="55"/>
      <c r="CH120" s="55"/>
      <c r="CI120" s="55"/>
      <c r="CJ120" s="55"/>
      <c r="CK120" s="55"/>
      <c r="CL120" s="55"/>
      <c r="CM120" s="55"/>
      <c r="CN120" s="55"/>
      <c r="CO120" s="55"/>
      <c r="CP120" s="55"/>
      <c r="CQ120" s="55"/>
    </row>
    <row r="121" spans="1:95" s="2" customFormat="1">
      <c r="A121" s="9" t="s">
        <v>239</v>
      </c>
      <c r="B121" s="84" t="s">
        <v>34</v>
      </c>
      <c r="C121" s="15">
        <f>SUM(C122:C123)</f>
        <v>10.199999999999999</v>
      </c>
      <c r="D121" s="15">
        <f>SUM(D122:D123)</f>
        <v>0</v>
      </c>
      <c r="E121" s="15">
        <f>SUM(E122:E123)</f>
        <v>10.199999999999999</v>
      </c>
      <c r="F121" s="15">
        <f>SUM(F122:F123)</f>
        <v>9</v>
      </c>
      <c r="G121" s="58">
        <f t="shared" si="80"/>
        <v>0</v>
      </c>
      <c r="H121" s="15">
        <f>SUM(H122:H123)</f>
        <v>0</v>
      </c>
      <c r="I121" s="15">
        <f>SUM(I122:I123)</f>
        <v>0</v>
      </c>
      <c r="J121" s="15">
        <f>SUM(J122:J123)</f>
        <v>0</v>
      </c>
      <c r="K121" s="15">
        <f>SUM(K122:K123)</f>
        <v>8</v>
      </c>
      <c r="L121" s="15">
        <f>SUM(L122:L123)</f>
        <v>1</v>
      </c>
      <c r="M121" s="58">
        <f t="shared" si="81"/>
        <v>0</v>
      </c>
      <c r="N121" s="15">
        <f t="shared" ref="N121:T121" si="90">SUM(N122:N123)</f>
        <v>0</v>
      </c>
      <c r="O121" s="15">
        <f t="shared" si="90"/>
        <v>0</v>
      </c>
      <c r="P121" s="15">
        <f t="shared" si="90"/>
        <v>0</v>
      </c>
      <c r="Q121" s="15">
        <f t="shared" si="90"/>
        <v>0</v>
      </c>
      <c r="R121" s="15">
        <f t="shared" si="90"/>
        <v>0</v>
      </c>
      <c r="S121" s="15">
        <f t="shared" si="90"/>
        <v>0</v>
      </c>
      <c r="T121" s="15">
        <f t="shared" si="90"/>
        <v>0</v>
      </c>
      <c r="U121" s="58">
        <f t="shared" si="82"/>
        <v>1.2</v>
      </c>
      <c r="V121" s="15">
        <f t="shared" ref="V121:BF121" si="91">SUM(V122:V123)</f>
        <v>0</v>
      </c>
      <c r="W121" s="15">
        <f t="shared" si="91"/>
        <v>0</v>
      </c>
      <c r="X121" s="15">
        <f t="shared" si="91"/>
        <v>0</v>
      </c>
      <c r="Y121" s="15">
        <f t="shared" si="91"/>
        <v>0</v>
      </c>
      <c r="Z121" s="15">
        <f t="shared" si="91"/>
        <v>0</v>
      </c>
      <c r="AA121" s="15">
        <f t="shared" si="91"/>
        <v>0</v>
      </c>
      <c r="AB121" s="15">
        <f t="shared" si="91"/>
        <v>0</v>
      </c>
      <c r="AC121" s="15">
        <f t="shared" si="91"/>
        <v>0</v>
      </c>
      <c r="AD121" s="15">
        <f t="shared" si="91"/>
        <v>0</v>
      </c>
      <c r="AE121" s="15">
        <f t="shared" si="91"/>
        <v>0</v>
      </c>
      <c r="AF121" s="15">
        <f t="shared" si="91"/>
        <v>0</v>
      </c>
      <c r="AG121" s="15">
        <f t="shared" si="91"/>
        <v>0</v>
      </c>
      <c r="AH121" s="15">
        <f t="shared" si="91"/>
        <v>0</v>
      </c>
      <c r="AI121" s="15">
        <f t="shared" si="91"/>
        <v>0</v>
      </c>
      <c r="AJ121" s="15">
        <f t="shared" si="91"/>
        <v>0</v>
      </c>
      <c r="AK121" s="15">
        <f t="shared" si="91"/>
        <v>0</v>
      </c>
      <c r="AL121" s="15">
        <f t="shared" si="91"/>
        <v>0</v>
      </c>
      <c r="AM121" s="15">
        <f t="shared" si="91"/>
        <v>0</v>
      </c>
      <c r="AN121" s="15">
        <f t="shared" si="91"/>
        <v>0</v>
      </c>
      <c r="AO121" s="15">
        <f t="shared" si="91"/>
        <v>0</v>
      </c>
      <c r="AP121" s="15">
        <f t="shared" si="91"/>
        <v>0</v>
      </c>
      <c r="AQ121" s="15">
        <f t="shared" si="91"/>
        <v>0</v>
      </c>
      <c r="AR121" s="15">
        <f t="shared" si="91"/>
        <v>0</v>
      </c>
      <c r="AS121" s="15">
        <f t="shared" si="91"/>
        <v>0</v>
      </c>
      <c r="AT121" s="15">
        <f t="shared" si="91"/>
        <v>0</v>
      </c>
      <c r="AU121" s="15">
        <f t="shared" si="91"/>
        <v>0</v>
      </c>
      <c r="AV121" s="15">
        <f t="shared" si="91"/>
        <v>0</v>
      </c>
      <c r="AW121" s="15">
        <f t="shared" si="91"/>
        <v>0</v>
      </c>
      <c r="AX121" s="15">
        <f t="shared" si="91"/>
        <v>0</v>
      </c>
      <c r="AY121" s="15">
        <f t="shared" si="91"/>
        <v>0</v>
      </c>
      <c r="AZ121" s="15">
        <f t="shared" si="91"/>
        <v>1.2</v>
      </c>
      <c r="BA121" s="15">
        <f t="shared" si="91"/>
        <v>0</v>
      </c>
      <c r="BB121" s="15">
        <f t="shared" si="91"/>
        <v>0</v>
      </c>
      <c r="BC121" s="15">
        <f t="shared" si="91"/>
        <v>0</v>
      </c>
      <c r="BD121" s="15">
        <f t="shared" si="91"/>
        <v>0</v>
      </c>
      <c r="BE121" s="15">
        <f t="shared" si="91"/>
        <v>0</v>
      </c>
      <c r="BF121" s="15">
        <f t="shared" si="91"/>
        <v>0</v>
      </c>
      <c r="BG121" s="1">
        <f t="shared" si="83"/>
        <v>0</v>
      </c>
      <c r="BH121" s="15">
        <f>SUM(BH122:BH123)</f>
        <v>0</v>
      </c>
      <c r="BI121" s="15">
        <f>SUM(BI122:BI123)</f>
        <v>0</v>
      </c>
      <c r="BJ121" s="15">
        <f>SUM(BJ122:BJ123)</f>
        <v>0</v>
      </c>
      <c r="BK121" s="15">
        <f>SUM(BK122:BK123)</f>
        <v>0</v>
      </c>
      <c r="BL121" s="15"/>
      <c r="BM121" s="87"/>
      <c r="BN121" s="9"/>
      <c r="BO121" s="86"/>
      <c r="BP121" s="129"/>
      <c r="BQ121" s="86"/>
      <c r="BR121" s="135"/>
      <c r="BS121" s="135"/>
      <c r="BT121" s="135"/>
      <c r="BU121" s="55"/>
      <c r="BV121" s="55"/>
      <c r="BW121" s="55"/>
      <c r="BX121" s="55"/>
      <c r="BY121" s="55"/>
      <c r="BZ121" s="55"/>
      <c r="CA121" s="55"/>
      <c r="CB121" s="55"/>
      <c r="CC121" s="55"/>
      <c r="CD121" s="55"/>
      <c r="CE121" s="55"/>
      <c r="CF121" s="55"/>
      <c r="CG121" s="55"/>
      <c r="CH121" s="55"/>
      <c r="CI121" s="55"/>
      <c r="CJ121" s="55"/>
      <c r="CK121" s="55"/>
      <c r="CL121" s="55"/>
      <c r="CM121" s="55"/>
      <c r="CN121" s="55"/>
      <c r="CO121" s="55"/>
      <c r="CP121" s="55"/>
      <c r="CQ121" s="55"/>
    </row>
    <row r="122" spans="1:95" s="146" customFormat="1" ht="81" customHeight="1">
      <c r="A122" s="27">
        <v>1</v>
      </c>
      <c r="B122" s="65" t="s">
        <v>194</v>
      </c>
      <c r="C122" s="1">
        <f>D122+E122</f>
        <v>9</v>
      </c>
      <c r="D122" s="26"/>
      <c r="E122" s="1">
        <f>F122+U122+BG122</f>
        <v>9</v>
      </c>
      <c r="F122" s="1">
        <f>G122+K122+L122+M122+R122+S122+T122</f>
        <v>9</v>
      </c>
      <c r="G122" s="58">
        <f t="shared" si="80"/>
        <v>0</v>
      </c>
      <c r="H122" s="58"/>
      <c r="I122" s="58"/>
      <c r="J122" s="58"/>
      <c r="K122" s="58">
        <v>8</v>
      </c>
      <c r="L122" s="58">
        <v>1</v>
      </c>
      <c r="M122" s="58">
        <f t="shared" si="81"/>
        <v>0</v>
      </c>
      <c r="N122" s="58"/>
      <c r="O122" s="58"/>
      <c r="P122" s="58"/>
      <c r="Q122" s="58"/>
      <c r="R122" s="58"/>
      <c r="S122" s="58"/>
      <c r="T122" s="58"/>
      <c r="U122" s="58">
        <f t="shared" si="82"/>
        <v>0</v>
      </c>
      <c r="V122" s="58"/>
      <c r="W122" s="58"/>
      <c r="X122" s="58"/>
      <c r="Y122" s="58"/>
      <c r="Z122" s="58"/>
      <c r="AA122" s="58"/>
      <c r="AB122" s="58"/>
      <c r="AC122" s="58"/>
      <c r="AD122" s="58">
        <f>SUM(AE122:AT122)</f>
        <v>0</v>
      </c>
      <c r="AE122" s="58"/>
      <c r="AF122" s="58"/>
      <c r="AG122" s="58"/>
      <c r="AH122" s="58"/>
      <c r="AI122" s="58"/>
      <c r="AJ122" s="58"/>
      <c r="AK122" s="58"/>
      <c r="AL122" s="58"/>
      <c r="AM122" s="58"/>
      <c r="AN122" s="58"/>
      <c r="AO122" s="58"/>
      <c r="AP122" s="58"/>
      <c r="AQ122" s="58"/>
      <c r="AR122" s="58"/>
      <c r="AS122" s="58">
        <v>0</v>
      </c>
      <c r="AT122" s="58"/>
      <c r="AU122" s="58"/>
      <c r="AV122" s="58"/>
      <c r="AW122" s="58"/>
      <c r="AX122" s="58"/>
      <c r="AY122" s="58"/>
      <c r="AZ122" s="58"/>
      <c r="BA122" s="58"/>
      <c r="BB122" s="58"/>
      <c r="BC122" s="58"/>
      <c r="BD122" s="58"/>
      <c r="BE122" s="58"/>
      <c r="BF122" s="58"/>
      <c r="BG122" s="1">
        <f t="shared" si="83"/>
        <v>0</v>
      </c>
      <c r="BH122" s="58"/>
      <c r="BI122" s="58"/>
      <c r="BJ122" s="58"/>
      <c r="BK122" s="61" t="s">
        <v>130</v>
      </c>
      <c r="BL122" s="70" t="s">
        <v>396</v>
      </c>
      <c r="BM122" s="61" t="s">
        <v>195</v>
      </c>
      <c r="BN122" s="27" t="s">
        <v>480</v>
      </c>
      <c r="BO122" s="128" t="s">
        <v>369</v>
      </c>
      <c r="BP122" s="170" t="s">
        <v>352</v>
      </c>
      <c r="BQ122" s="63" t="s">
        <v>466</v>
      </c>
      <c r="BR122" s="136"/>
      <c r="BS122" s="136"/>
      <c r="BT122" s="136"/>
      <c r="BU122" s="81"/>
      <c r="BV122" s="81"/>
      <c r="BW122" s="81"/>
      <c r="BX122" s="81"/>
      <c r="BY122" s="81"/>
      <c r="BZ122" s="81"/>
      <c r="CA122" s="81"/>
      <c r="CB122" s="81"/>
      <c r="CC122" s="81"/>
      <c r="CD122" s="81"/>
      <c r="CE122" s="81"/>
      <c r="CF122" s="81"/>
      <c r="CG122" s="81"/>
      <c r="CH122" s="81"/>
      <c r="CI122" s="81"/>
      <c r="CJ122" s="81"/>
    </row>
    <row r="123" spans="1:95" s="146" customFormat="1" ht="64.900000000000006" customHeight="1">
      <c r="A123" s="27">
        <v>2</v>
      </c>
      <c r="B123" s="148" t="s">
        <v>296</v>
      </c>
      <c r="C123" s="1">
        <f>D123+E123</f>
        <v>1.2</v>
      </c>
      <c r="D123" s="26"/>
      <c r="E123" s="1">
        <f>F123+U123+BG123</f>
        <v>1.2</v>
      </c>
      <c r="F123" s="1">
        <f>G123+K123+L123+M123+R123+S123+T123</f>
        <v>0</v>
      </c>
      <c r="G123" s="58">
        <f t="shared" si="80"/>
        <v>0</v>
      </c>
      <c r="H123" s="59"/>
      <c r="I123" s="58"/>
      <c r="J123" s="58"/>
      <c r="K123" s="56"/>
      <c r="L123" s="56"/>
      <c r="M123" s="58">
        <f t="shared" si="81"/>
        <v>0</v>
      </c>
      <c r="N123" s="59"/>
      <c r="O123" s="58"/>
      <c r="P123" s="59"/>
      <c r="Q123" s="58"/>
      <c r="R123" s="58"/>
      <c r="S123" s="58"/>
      <c r="T123" s="58"/>
      <c r="U123" s="58">
        <f t="shared" si="82"/>
        <v>1.2</v>
      </c>
      <c r="V123" s="58"/>
      <c r="W123" s="58"/>
      <c r="X123" s="58"/>
      <c r="Y123" s="58"/>
      <c r="Z123" s="58"/>
      <c r="AA123" s="58"/>
      <c r="AB123" s="58"/>
      <c r="AC123" s="58"/>
      <c r="AD123" s="58">
        <f>SUM(AE123:AT123)</f>
        <v>0</v>
      </c>
      <c r="AE123" s="59"/>
      <c r="AF123" s="59"/>
      <c r="AG123" s="58"/>
      <c r="AH123" s="58"/>
      <c r="AI123" s="58"/>
      <c r="AJ123" s="58"/>
      <c r="AK123" s="58"/>
      <c r="AL123" s="58"/>
      <c r="AM123" s="58"/>
      <c r="AN123" s="58"/>
      <c r="AO123" s="58"/>
      <c r="AP123" s="58"/>
      <c r="AQ123" s="58"/>
      <c r="AR123" s="58"/>
      <c r="AS123" s="58">
        <v>0</v>
      </c>
      <c r="AT123" s="58"/>
      <c r="AU123" s="58"/>
      <c r="AV123" s="58"/>
      <c r="AW123" s="58"/>
      <c r="AX123" s="58"/>
      <c r="AY123" s="58"/>
      <c r="AZ123" s="58">
        <v>1.2</v>
      </c>
      <c r="BA123" s="58"/>
      <c r="BB123" s="58"/>
      <c r="BC123" s="58"/>
      <c r="BD123" s="59"/>
      <c r="BE123" s="58"/>
      <c r="BF123" s="58"/>
      <c r="BG123" s="1">
        <f t="shared" si="83"/>
        <v>0</v>
      </c>
      <c r="BH123" s="58"/>
      <c r="BI123" s="56"/>
      <c r="BJ123" s="58"/>
      <c r="BK123" s="61" t="s">
        <v>130</v>
      </c>
      <c r="BL123" s="70" t="s">
        <v>399</v>
      </c>
      <c r="BM123" s="61" t="s">
        <v>113</v>
      </c>
      <c r="BN123" s="27" t="s">
        <v>113</v>
      </c>
      <c r="BO123" s="128" t="s">
        <v>370</v>
      </c>
      <c r="BP123" s="70" t="s">
        <v>353</v>
      </c>
      <c r="BQ123" s="63" t="s">
        <v>466</v>
      </c>
      <c r="BR123" s="136"/>
      <c r="BS123" s="136"/>
      <c r="BT123" s="136"/>
      <c r="BU123" s="81"/>
      <c r="BV123" s="81"/>
      <c r="BW123" s="81"/>
      <c r="BX123" s="81"/>
      <c r="BY123" s="81"/>
      <c r="BZ123" s="81"/>
      <c r="CA123" s="81"/>
      <c r="CB123" s="81"/>
      <c r="CC123" s="81"/>
      <c r="CD123" s="81"/>
      <c r="CE123" s="81"/>
      <c r="CF123" s="81"/>
      <c r="CG123" s="81"/>
      <c r="CH123" s="81"/>
      <c r="CI123" s="81"/>
      <c r="CJ123" s="81"/>
    </row>
    <row r="124" spans="1:95" s="2" customFormat="1">
      <c r="A124" s="9" t="s">
        <v>240</v>
      </c>
      <c r="B124" s="84" t="s">
        <v>35</v>
      </c>
      <c r="C124" s="15"/>
      <c r="D124" s="15"/>
      <c r="E124" s="15"/>
      <c r="F124" s="15"/>
      <c r="G124" s="58">
        <f t="shared" si="80"/>
        <v>0</v>
      </c>
      <c r="H124" s="15"/>
      <c r="I124" s="15"/>
      <c r="J124" s="15"/>
      <c r="K124" s="15"/>
      <c r="L124" s="15"/>
      <c r="M124" s="58">
        <f t="shared" si="81"/>
        <v>0</v>
      </c>
      <c r="N124" s="15"/>
      <c r="O124" s="15"/>
      <c r="P124" s="15"/>
      <c r="Q124" s="15"/>
      <c r="R124" s="15"/>
      <c r="S124" s="15"/>
      <c r="T124" s="15"/>
      <c r="U124" s="58">
        <f t="shared" si="82"/>
        <v>0</v>
      </c>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
        <f t="shared" si="83"/>
        <v>0</v>
      </c>
      <c r="BH124" s="15"/>
      <c r="BI124" s="15"/>
      <c r="BJ124" s="15"/>
      <c r="BK124" s="9"/>
      <c r="BL124" s="9"/>
      <c r="BM124" s="87"/>
      <c r="BN124" s="9"/>
      <c r="BO124" s="86"/>
      <c r="BP124" s="129"/>
      <c r="BQ124" s="86"/>
      <c r="BR124" s="135"/>
      <c r="BS124" s="135"/>
      <c r="BT124" s="135"/>
      <c r="BU124" s="55"/>
      <c r="BV124" s="55"/>
      <c r="BW124" s="55"/>
      <c r="BX124" s="55"/>
      <c r="BY124" s="55"/>
      <c r="BZ124" s="55"/>
      <c r="CA124" s="55"/>
      <c r="CB124" s="55"/>
      <c r="CC124" s="55"/>
      <c r="CD124" s="55"/>
      <c r="CE124" s="55"/>
      <c r="CF124" s="55"/>
      <c r="CG124" s="55"/>
      <c r="CH124" s="55"/>
      <c r="CI124" s="55"/>
      <c r="CJ124" s="55"/>
      <c r="CK124" s="55"/>
      <c r="CL124" s="55"/>
      <c r="CM124" s="55"/>
      <c r="CN124" s="55"/>
      <c r="CO124" s="55"/>
      <c r="CP124" s="55"/>
      <c r="CQ124" s="55"/>
    </row>
    <row r="125" spans="1:95" s="2" customFormat="1" ht="45.6" customHeight="1">
      <c r="A125" s="9" t="s">
        <v>241</v>
      </c>
      <c r="B125" s="84" t="s">
        <v>308</v>
      </c>
      <c r="C125" s="15">
        <f t="shared" ref="C125:AH125" si="92">SUM(C126:C126)</f>
        <v>0.78</v>
      </c>
      <c r="D125" s="15">
        <f t="shared" si="92"/>
        <v>0</v>
      </c>
      <c r="E125" s="15">
        <f t="shared" si="92"/>
        <v>0.78</v>
      </c>
      <c r="F125" s="15">
        <f t="shared" si="92"/>
        <v>0.78</v>
      </c>
      <c r="G125" s="15">
        <f t="shared" si="92"/>
        <v>0</v>
      </c>
      <c r="H125" s="15">
        <f t="shared" si="92"/>
        <v>0</v>
      </c>
      <c r="I125" s="15">
        <f t="shared" si="92"/>
        <v>0</v>
      </c>
      <c r="J125" s="15">
        <f t="shared" si="92"/>
        <v>0</v>
      </c>
      <c r="K125" s="15">
        <f t="shared" si="92"/>
        <v>0.68</v>
      </c>
      <c r="L125" s="15">
        <f t="shared" si="92"/>
        <v>0.1</v>
      </c>
      <c r="M125" s="15">
        <f t="shared" si="92"/>
        <v>0</v>
      </c>
      <c r="N125" s="15">
        <f t="shared" si="92"/>
        <v>0</v>
      </c>
      <c r="O125" s="15">
        <f t="shared" si="92"/>
        <v>0</v>
      </c>
      <c r="P125" s="15">
        <f t="shared" si="92"/>
        <v>0</v>
      </c>
      <c r="Q125" s="15">
        <f t="shared" si="92"/>
        <v>0</v>
      </c>
      <c r="R125" s="15">
        <f t="shared" si="92"/>
        <v>0</v>
      </c>
      <c r="S125" s="15">
        <f t="shared" si="92"/>
        <v>0</v>
      </c>
      <c r="T125" s="15">
        <f t="shared" si="92"/>
        <v>0</v>
      </c>
      <c r="U125" s="15">
        <f t="shared" si="92"/>
        <v>0</v>
      </c>
      <c r="V125" s="15">
        <f t="shared" si="92"/>
        <v>0</v>
      </c>
      <c r="W125" s="15">
        <f t="shared" si="92"/>
        <v>0</v>
      </c>
      <c r="X125" s="15">
        <f t="shared" si="92"/>
        <v>0</v>
      </c>
      <c r="Y125" s="15">
        <f t="shared" si="92"/>
        <v>0</v>
      </c>
      <c r="Z125" s="15">
        <f t="shared" si="92"/>
        <v>0</v>
      </c>
      <c r="AA125" s="15">
        <f t="shared" si="92"/>
        <v>0</v>
      </c>
      <c r="AB125" s="15">
        <f t="shared" si="92"/>
        <v>0</v>
      </c>
      <c r="AC125" s="15">
        <f t="shared" si="92"/>
        <v>0</v>
      </c>
      <c r="AD125" s="15">
        <f t="shared" si="92"/>
        <v>0</v>
      </c>
      <c r="AE125" s="15">
        <f t="shared" si="92"/>
        <v>0</v>
      </c>
      <c r="AF125" s="15">
        <f t="shared" si="92"/>
        <v>0</v>
      </c>
      <c r="AG125" s="15">
        <f t="shared" si="92"/>
        <v>0</v>
      </c>
      <c r="AH125" s="15">
        <f t="shared" si="92"/>
        <v>0</v>
      </c>
      <c r="AI125" s="15">
        <f t="shared" ref="AI125:BJ125" si="93">SUM(AI126:AI126)</f>
        <v>0</v>
      </c>
      <c r="AJ125" s="15">
        <f t="shared" si="93"/>
        <v>0</v>
      </c>
      <c r="AK125" s="15">
        <f t="shared" si="93"/>
        <v>0</v>
      </c>
      <c r="AL125" s="15">
        <f t="shared" si="93"/>
        <v>0</v>
      </c>
      <c r="AM125" s="15">
        <f t="shared" si="93"/>
        <v>0</v>
      </c>
      <c r="AN125" s="15">
        <f t="shared" si="93"/>
        <v>0</v>
      </c>
      <c r="AO125" s="15">
        <f t="shared" si="93"/>
        <v>0</v>
      </c>
      <c r="AP125" s="15">
        <f t="shared" si="93"/>
        <v>0</v>
      </c>
      <c r="AQ125" s="15">
        <f t="shared" si="93"/>
        <v>0</v>
      </c>
      <c r="AR125" s="15">
        <f t="shared" si="93"/>
        <v>0</v>
      </c>
      <c r="AS125" s="15">
        <f t="shared" si="93"/>
        <v>0</v>
      </c>
      <c r="AT125" s="15">
        <f t="shared" si="93"/>
        <v>0</v>
      </c>
      <c r="AU125" s="15">
        <f t="shared" si="93"/>
        <v>0</v>
      </c>
      <c r="AV125" s="15">
        <f t="shared" si="93"/>
        <v>0</v>
      </c>
      <c r="AW125" s="15">
        <f t="shared" si="93"/>
        <v>0</v>
      </c>
      <c r="AX125" s="15">
        <f t="shared" si="93"/>
        <v>0</v>
      </c>
      <c r="AY125" s="15">
        <f t="shared" si="93"/>
        <v>0</v>
      </c>
      <c r="AZ125" s="15">
        <f t="shared" si="93"/>
        <v>0</v>
      </c>
      <c r="BA125" s="15">
        <f t="shared" si="93"/>
        <v>0</v>
      </c>
      <c r="BB125" s="15">
        <f t="shared" si="93"/>
        <v>0</v>
      </c>
      <c r="BC125" s="15">
        <f t="shared" si="93"/>
        <v>0</v>
      </c>
      <c r="BD125" s="15">
        <f t="shared" si="93"/>
        <v>0</v>
      </c>
      <c r="BE125" s="15">
        <f t="shared" si="93"/>
        <v>0</v>
      </c>
      <c r="BF125" s="15">
        <f t="shared" si="93"/>
        <v>0</v>
      </c>
      <c r="BG125" s="15">
        <f t="shared" si="93"/>
        <v>0</v>
      </c>
      <c r="BH125" s="15">
        <f t="shared" si="93"/>
        <v>0</v>
      </c>
      <c r="BI125" s="15">
        <f t="shared" si="93"/>
        <v>0</v>
      </c>
      <c r="BJ125" s="15">
        <f t="shared" si="93"/>
        <v>0</v>
      </c>
      <c r="BK125" s="9"/>
      <c r="BL125" s="9"/>
      <c r="BM125" s="87"/>
      <c r="BN125" s="9"/>
      <c r="BO125" s="86"/>
      <c r="BP125" s="129"/>
      <c r="BQ125" s="86"/>
      <c r="BR125" s="135"/>
      <c r="BS125" s="135"/>
      <c r="BT125" s="135"/>
      <c r="BU125" s="55"/>
      <c r="BV125" s="55"/>
      <c r="BW125" s="55"/>
      <c r="BX125" s="55"/>
      <c r="BY125" s="55"/>
      <c r="BZ125" s="55"/>
      <c r="CA125" s="55"/>
      <c r="CB125" s="55"/>
      <c r="CC125" s="55"/>
      <c r="CD125" s="55"/>
      <c r="CE125" s="55"/>
      <c r="CF125" s="55"/>
      <c r="CG125" s="55"/>
      <c r="CH125" s="55"/>
      <c r="CI125" s="55"/>
      <c r="CJ125" s="55"/>
      <c r="CK125" s="55"/>
      <c r="CL125" s="55"/>
      <c r="CM125" s="55"/>
      <c r="CN125" s="55"/>
      <c r="CO125" s="55"/>
      <c r="CP125" s="55"/>
      <c r="CQ125" s="55"/>
    </row>
    <row r="126" spans="1:95" s="81" customFormat="1" ht="67.900000000000006" customHeight="1">
      <c r="A126" s="27">
        <v>1</v>
      </c>
      <c r="B126" s="67" t="s">
        <v>192</v>
      </c>
      <c r="C126" s="62">
        <f t="shared" ref="C126:C129" si="94">D126+E126</f>
        <v>0.78</v>
      </c>
      <c r="D126" s="63"/>
      <c r="E126" s="1">
        <f>F126+U126+BG126</f>
        <v>0.78</v>
      </c>
      <c r="F126" s="1">
        <f>G126+K126+L126+M126+R126+S126+T126</f>
        <v>0.78</v>
      </c>
      <c r="G126" s="58">
        <f t="shared" si="80"/>
        <v>0</v>
      </c>
      <c r="H126" s="58"/>
      <c r="I126" s="58"/>
      <c r="J126" s="58"/>
      <c r="K126" s="58">
        <v>0.68</v>
      </c>
      <c r="L126" s="58">
        <v>0.1</v>
      </c>
      <c r="M126" s="58">
        <f t="shared" si="81"/>
        <v>0</v>
      </c>
      <c r="N126" s="58"/>
      <c r="O126" s="58"/>
      <c r="P126" s="58"/>
      <c r="Q126" s="58"/>
      <c r="R126" s="58"/>
      <c r="S126" s="58"/>
      <c r="T126" s="58"/>
      <c r="U126" s="58">
        <f t="shared" si="82"/>
        <v>0</v>
      </c>
      <c r="V126" s="58"/>
      <c r="W126" s="58"/>
      <c r="X126" s="58"/>
      <c r="Y126" s="58"/>
      <c r="Z126" s="58"/>
      <c r="AA126" s="58"/>
      <c r="AB126" s="58"/>
      <c r="AC126" s="58"/>
      <c r="AD126" s="58">
        <f>SUM(AE126:AT126)</f>
        <v>0</v>
      </c>
      <c r="AE126" s="58"/>
      <c r="AF126" s="58"/>
      <c r="AG126" s="58"/>
      <c r="AH126" s="58"/>
      <c r="AI126" s="58"/>
      <c r="AJ126" s="58"/>
      <c r="AK126" s="58"/>
      <c r="AL126" s="58"/>
      <c r="AM126" s="58"/>
      <c r="AN126" s="58"/>
      <c r="AO126" s="58"/>
      <c r="AP126" s="58"/>
      <c r="AQ126" s="58"/>
      <c r="AR126" s="58"/>
      <c r="AS126" s="58">
        <v>0</v>
      </c>
      <c r="AT126" s="58"/>
      <c r="AU126" s="58"/>
      <c r="AV126" s="58"/>
      <c r="AW126" s="58"/>
      <c r="AX126" s="58"/>
      <c r="AY126" s="58"/>
      <c r="AZ126" s="58"/>
      <c r="BA126" s="58"/>
      <c r="BB126" s="58"/>
      <c r="BC126" s="58"/>
      <c r="BD126" s="58"/>
      <c r="BE126" s="58"/>
      <c r="BF126" s="58"/>
      <c r="BG126" s="1">
        <f t="shared" si="83"/>
        <v>0</v>
      </c>
      <c r="BH126" s="58"/>
      <c r="BI126" s="58"/>
      <c r="BJ126" s="58"/>
      <c r="BK126" s="61" t="s">
        <v>130</v>
      </c>
      <c r="BL126" s="70" t="s">
        <v>396</v>
      </c>
      <c r="BM126" s="61" t="s">
        <v>193</v>
      </c>
      <c r="BN126" s="61" t="s">
        <v>115</v>
      </c>
      <c r="BO126" s="90"/>
      <c r="BP126" s="168" t="s">
        <v>354</v>
      </c>
      <c r="BQ126" s="63" t="s">
        <v>467</v>
      </c>
      <c r="BR126" s="136"/>
      <c r="BS126" s="136"/>
      <c r="BT126" s="136"/>
    </row>
    <row r="127" spans="1:95" s="2" customFormat="1">
      <c r="A127" s="9" t="s">
        <v>242</v>
      </c>
      <c r="B127" s="74" t="s">
        <v>37</v>
      </c>
      <c r="C127" s="15">
        <f t="shared" si="94"/>
        <v>0</v>
      </c>
      <c r="D127" s="16"/>
      <c r="E127" s="18">
        <v>0</v>
      </c>
      <c r="F127" s="5">
        <v>0</v>
      </c>
      <c r="G127" s="58">
        <f t="shared" si="80"/>
        <v>0</v>
      </c>
      <c r="H127" s="5"/>
      <c r="I127" s="5"/>
      <c r="J127" s="5"/>
      <c r="K127" s="18"/>
      <c r="L127" s="18"/>
      <c r="M127" s="58">
        <f t="shared" si="81"/>
        <v>0</v>
      </c>
      <c r="N127" s="5"/>
      <c r="O127" s="5"/>
      <c r="P127" s="18"/>
      <c r="Q127" s="5"/>
      <c r="R127" s="18"/>
      <c r="S127" s="5"/>
      <c r="T127" s="5"/>
      <c r="U127" s="58">
        <f t="shared" si="82"/>
        <v>0</v>
      </c>
      <c r="V127" s="5"/>
      <c r="W127" s="5"/>
      <c r="X127" s="5"/>
      <c r="Y127" s="5"/>
      <c r="Z127" s="5"/>
      <c r="AA127" s="5"/>
      <c r="AB127" s="5"/>
      <c r="AC127" s="5"/>
      <c r="AD127" s="5">
        <v>0</v>
      </c>
      <c r="AE127" s="5"/>
      <c r="AF127" s="5"/>
      <c r="AG127" s="5"/>
      <c r="AH127" s="5"/>
      <c r="AI127" s="5"/>
      <c r="AJ127" s="5"/>
      <c r="AK127" s="5"/>
      <c r="AL127" s="5"/>
      <c r="AM127" s="5"/>
      <c r="AN127" s="5"/>
      <c r="AO127" s="5"/>
      <c r="AP127" s="5"/>
      <c r="AQ127" s="5"/>
      <c r="AR127" s="5"/>
      <c r="AS127" s="5">
        <v>0</v>
      </c>
      <c r="AT127" s="5"/>
      <c r="AU127" s="5"/>
      <c r="AV127" s="5"/>
      <c r="AW127" s="5"/>
      <c r="AX127" s="5"/>
      <c r="AY127" s="5"/>
      <c r="AZ127" s="5"/>
      <c r="BA127" s="5"/>
      <c r="BB127" s="5"/>
      <c r="BC127" s="5"/>
      <c r="BD127" s="5"/>
      <c r="BE127" s="5"/>
      <c r="BF127" s="5"/>
      <c r="BG127" s="1">
        <f t="shared" si="83"/>
        <v>0</v>
      </c>
      <c r="BH127" s="5"/>
      <c r="BI127" s="5"/>
      <c r="BJ127" s="5"/>
      <c r="BK127" s="20"/>
      <c r="BL127" s="9"/>
      <c r="BM127" s="87"/>
      <c r="BN127" s="9"/>
      <c r="BO127" s="86"/>
      <c r="BP127" s="129"/>
      <c r="BQ127" s="86"/>
      <c r="BR127" s="135"/>
      <c r="BS127" s="135"/>
      <c r="BT127" s="135"/>
      <c r="BU127" s="55"/>
      <c r="BV127" s="55"/>
      <c r="BW127" s="55"/>
      <c r="BX127" s="55"/>
      <c r="BY127" s="55"/>
      <c r="BZ127" s="55"/>
      <c r="CA127" s="55"/>
      <c r="CB127" s="55"/>
      <c r="CC127" s="55"/>
      <c r="CD127" s="55"/>
      <c r="CE127" s="55"/>
      <c r="CF127" s="55"/>
      <c r="CG127" s="55"/>
      <c r="CH127" s="55"/>
      <c r="CI127" s="55"/>
      <c r="CJ127" s="55"/>
      <c r="CK127" s="55"/>
      <c r="CL127" s="55"/>
      <c r="CM127" s="55"/>
      <c r="CN127" s="55"/>
      <c r="CO127" s="55"/>
      <c r="CP127" s="55"/>
      <c r="CQ127" s="55"/>
    </row>
    <row r="128" spans="1:95" s="2" customFormat="1">
      <c r="A128" s="9" t="s">
        <v>243</v>
      </c>
      <c r="B128" s="84" t="s">
        <v>38</v>
      </c>
      <c r="C128" s="15">
        <f t="shared" si="94"/>
        <v>0</v>
      </c>
      <c r="D128" s="16"/>
      <c r="E128" s="18">
        <v>0</v>
      </c>
      <c r="F128" s="5">
        <v>0</v>
      </c>
      <c r="G128" s="58">
        <f t="shared" si="80"/>
        <v>0</v>
      </c>
      <c r="H128" s="5"/>
      <c r="I128" s="5"/>
      <c r="J128" s="5"/>
      <c r="K128" s="18"/>
      <c r="L128" s="18"/>
      <c r="M128" s="58">
        <f t="shared" si="81"/>
        <v>0</v>
      </c>
      <c r="N128" s="5"/>
      <c r="O128" s="5"/>
      <c r="P128" s="18"/>
      <c r="Q128" s="5"/>
      <c r="R128" s="18"/>
      <c r="S128" s="5"/>
      <c r="T128" s="5"/>
      <c r="U128" s="58">
        <f t="shared" si="82"/>
        <v>0</v>
      </c>
      <c r="V128" s="5"/>
      <c r="W128" s="5"/>
      <c r="X128" s="5"/>
      <c r="Y128" s="5"/>
      <c r="Z128" s="5"/>
      <c r="AA128" s="5"/>
      <c r="AB128" s="5"/>
      <c r="AC128" s="5"/>
      <c r="AD128" s="5">
        <v>0</v>
      </c>
      <c r="AE128" s="5"/>
      <c r="AF128" s="5"/>
      <c r="AG128" s="5"/>
      <c r="AH128" s="5"/>
      <c r="AI128" s="5"/>
      <c r="AJ128" s="5"/>
      <c r="AK128" s="5"/>
      <c r="AL128" s="5"/>
      <c r="AM128" s="5"/>
      <c r="AN128" s="5"/>
      <c r="AO128" s="5"/>
      <c r="AP128" s="5"/>
      <c r="AQ128" s="5"/>
      <c r="AR128" s="5"/>
      <c r="AS128" s="5">
        <v>0</v>
      </c>
      <c r="AT128" s="5"/>
      <c r="AU128" s="5"/>
      <c r="AV128" s="5"/>
      <c r="AW128" s="5"/>
      <c r="AX128" s="5"/>
      <c r="AY128" s="5"/>
      <c r="AZ128" s="5"/>
      <c r="BA128" s="5"/>
      <c r="BB128" s="5"/>
      <c r="BC128" s="5"/>
      <c r="BD128" s="5"/>
      <c r="BE128" s="5"/>
      <c r="BF128" s="5"/>
      <c r="BG128" s="1">
        <f t="shared" si="83"/>
        <v>0</v>
      </c>
      <c r="BH128" s="5"/>
      <c r="BI128" s="5"/>
      <c r="BJ128" s="5"/>
      <c r="BK128" s="20"/>
      <c r="BL128" s="9"/>
      <c r="BM128" s="87"/>
      <c r="BN128" s="9"/>
      <c r="BO128" s="86"/>
      <c r="BP128" s="129"/>
      <c r="BQ128" s="86"/>
      <c r="BR128" s="135"/>
      <c r="BS128" s="135"/>
      <c r="BT128" s="135"/>
      <c r="BU128" s="55"/>
      <c r="BV128" s="55"/>
      <c r="BW128" s="55"/>
      <c r="BX128" s="55"/>
      <c r="BY128" s="55"/>
      <c r="BZ128" s="55"/>
      <c r="CA128" s="55"/>
      <c r="CB128" s="55"/>
      <c r="CC128" s="55"/>
      <c r="CD128" s="55"/>
      <c r="CE128" s="55"/>
      <c r="CF128" s="55"/>
      <c r="CG128" s="55"/>
      <c r="CH128" s="55"/>
      <c r="CI128" s="55"/>
      <c r="CJ128" s="55"/>
      <c r="CK128" s="55"/>
      <c r="CL128" s="55"/>
      <c r="CM128" s="55"/>
      <c r="CN128" s="55"/>
      <c r="CO128" s="55"/>
      <c r="CP128" s="55"/>
      <c r="CQ128" s="55"/>
    </row>
    <row r="129" spans="1:95" s="2" customFormat="1">
      <c r="A129" s="9" t="s">
        <v>244</v>
      </c>
      <c r="B129" s="84" t="s">
        <v>39</v>
      </c>
      <c r="C129" s="15">
        <f t="shared" si="94"/>
        <v>0</v>
      </c>
      <c r="D129" s="16"/>
      <c r="E129" s="18">
        <v>0</v>
      </c>
      <c r="F129" s="18">
        <v>0</v>
      </c>
      <c r="G129" s="58">
        <f t="shared" si="80"/>
        <v>0</v>
      </c>
      <c r="H129" s="18"/>
      <c r="I129" s="18"/>
      <c r="J129" s="18"/>
      <c r="K129" s="18"/>
      <c r="L129" s="18"/>
      <c r="M129" s="58">
        <f t="shared" si="81"/>
        <v>0</v>
      </c>
      <c r="N129" s="18"/>
      <c r="O129" s="18"/>
      <c r="P129" s="18"/>
      <c r="Q129" s="18"/>
      <c r="R129" s="18"/>
      <c r="S129" s="18"/>
      <c r="T129" s="18"/>
      <c r="U129" s="58">
        <f t="shared" si="82"/>
        <v>0</v>
      </c>
      <c r="V129" s="18"/>
      <c r="W129" s="18"/>
      <c r="X129" s="18"/>
      <c r="Y129" s="18"/>
      <c r="Z129" s="18"/>
      <c r="AA129" s="18"/>
      <c r="AB129" s="18"/>
      <c r="AC129" s="18"/>
      <c r="AD129" s="18">
        <v>0</v>
      </c>
      <c r="AE129" s="18"/>
      <c r="AF129" s="18"/>
      <c r="AG129" s="18"/>
      <c r="AH129" s="18"/>
      <c r="AI129" s="18"/>
      <c r="AJ129" s="18"/>
      <c r="AK129" s="18"/>
      <c r="AL129" s="18"/>
      <c r="AM129" s="18"/>
      <c r="AN129" s="18"/>
      <c r="AO129" s="18"/>
      <c r="AP129" s="18"/>
      <c r="AQ129" s="18"/>
      <c r="AR129" s="18"/>
      <c r="AS129" s="18">
        <v>0</v>
      </c>
      <c r="AT129" s="18"/>
      <c r="AU129" s="18"/>
      <c r="AV129" s="18"/>
      <c r="AW129" s="18"/>
      <c r="AX129" s="18"/>
      <c r="AY129" s="18"/>
      <c r="AZ129" s="18"/>
      <c r="BA129" s="18"/>
      <c r="BB129" s="18"/>
      <c r="BC129" s="18"/>
      <c r="BD129" s="18"/>
      <c r="BE129" s="18"/>
      <c r="BF129" s="18"/>
      <c r="BG129" s="1">
        <f t="shared" si="83"/>
        <v>0</v>
      </c>
      <c r="BH129" s="18"/>
      <c r="BI129" s="18"/>
      <c r="BJ129" s="18"/>
      <c r="BK129" s="9"/>
      <c r="BL129" s="9"/>
      <c r="BM129" s="87"/>
      <c r="BN129" s="9"/>
      <c r="BO129" s="86"/>
      <c r="BP129" s="129"/>
      <c r="BQ129" s="86"/>
      <c r="BR129" s="135"/>
      <c r="BS129" s="135"/>
      <c r="BT129" s="135"/>
      <c r="BU129" s="55"/>
      <c r="BV129" s="55"/>
      <c r="BW129" s="55"/>
      <c r="BX129" s="55"/>
      <c r="BY129" s="55"/>
      <c r="BZ129" s="55"/>
      <c r="CA129" s="55"/>
      <c r="CB129" s="55"/>
      <c r="CC129" s="55"/>
      <c r="CD129" s="55"/>
      <c r="CE129" s="55"/>
      <c r="CF129" s="55"/>
      <c r="CG129" s="55"/>
      <c r="CH129" s="55"/>
      <c r="CI129" s="55"/>
      <c r="CJ129" s="55"/>
      <c r="CK129" s="55"/>
      <c r="CL129" s="55"/>
      <c r="CM129" s="55"/>
      <c r="CN129" s="55"/>
      <c r="CO129" s="55"/>
      <c r="CP129" s="55"/>
      <c r="CQ129" s="55"/>
    </row>
    <row r="130" spans="1:95" s="2" customFormat="1">
      <c r="A130" s="16" t="s">
        <v>245</v>
      </c>
      <c r="B130" s="84" t="s">
        <v>41</v>
      </c>
      <c r="C130" s="15">
        <f>SUM(C131:C137)</f>
        <v>1.9940000000000002</v>
      </c>
      <c r="D130" s="15">
        <f>SUM(D131:D137)</f>
        <v>0</v>
      </c>
      <c r="E130" s="15">
        <f>SUM(E131:E137)</f>
        <v>1.9940000000000002</v>
      </c>
      <c r="F130" s="15">
        <f>SUM(F131:F137)</f>
        <v>1.9640000000000002</v>
      </c>
      <c r="G130" s="58">
        <f t="shared" si="80"/>
        <v>0</v>
      </c>
      <c r="H130" s="15">
        <f>SUM(H131:H137)</f>
        <v>0</v>
      </c>
      <c r="I130" s="15">
        <f>SUM(I131:I137)</f>
        <v>0</v>
      </c>
      <c r="J130" s="15">
        <f>SUM(J131:J137)</f>
        <v>0</v>
      </c>
      <c r="K130" s="15">
        <f>SUM(K131:K137)</f>
        <v>0.53400000000000003</v>
      </c>
      <c r="L130" s="15">
        <f>SUM(L131:L137)</f>
        <v>0.9</v>
      </c>
      <c r="M130" s="58">
        <f t="shared" si="81"/>
        <v>0.53</v>
      </c>
      <c r="N130" s="15">
        <f t="shared" ref="N130:T130" si="95">SUM(N131:N137)</f>
        <v>0</v>
      </c>
      <c r="O130" s="15">
        <f t="shared" si="95"/>
        <v>0</v>
      </c>
      <c r="P130" s="15">
        <f t="shared" si="95"/>
        <v>0.53</v>
      </c>
      <c r="Q130" s="15">
        <f t="shared" si="95"/>
        <v>0</v>
      </c>
      <c r="R130" s="15">
        <f t="shared" si="95"/>
        <v>0</v>
      </c>
      <c r="S130" s="15">
        <f t="shared" si="95"/>
        <v>0</v>
      </c>
      <c r="T130" s="15">
        <f t="shared" si="95"/>
        <v>0</v>
      </c>
      <c r="U130" s="58">
        <f t="shared" si="82"/>
        <v>0.03</v>
      </c>
      <c r="V130" s="15">
        <f t="shared" ref="V130:BF130" si="96">SUM(V131:V137)</f>
        <v>0</v>
      </c>
      <c r="W130" s="15">
        <f t="shared" si="96"/>
        <v>0</v>
      </c>
      <c r="X130" s="15">
        <f t="shared" si="96"/>
        <v>0</v>
      </c>
      <c r="Y130" s="15">
        <f t="shared" si="96"/>
        <v>0</v>
      </c>
      <c r="Z130" s="15">
        <f t="shared" si="96"/>
        <v>0</v>
      </c>
      <c r="AA130" s="15">
        <f t="shared" si="96"/>
        <v>0</v>
      </c>
      <c r="AB130" s="15">
        <f t="shared" si="96"/>
        <v>0</v>
      </c>
      <c r="AC130" s="15">
        <f t="shared" si="96"/>
        <v>0</v>
      </c>
      <c r="AD130" s="15">
        <f t="shared" si="96"/>
        <v>0.03</v>
      </c>
      <c r="AE130" s="15">
        <f t="shared" si="96"/>
        <v>0</v>
      </c>
      <c r="AF130" s="15">
        <f t="shared" si="96"/>
        <v>0</v>
      </c>
      <c r="AG130" s="15">
        <f t="shared" si="96"/>
        <v>0</v>
      </c>
      <c r="AH130" s="15">
        <f t="shared" si="96"/>
        <v>0</v>
      </c>
      <c r="AI130" s="15">
        <f t="shared" si="96"/>
        <v>0</v>
      </c>
      <c r="AJ130" s="15">
        <f t="shared" si="96"/>
        <v>0</v>
      </c>
      <c r="AK130" s="15">
        <f t="shared" si="96"/>
        <v>0</v>
      </c>
      <c r="AL130" s="15">
        <f t="shared" si="96"/>
        <v>0</v>
      </c>
      <c r="AM130" s="15">
        <f t="shared" si="96"/>
        <v>0</v>
      </c>
      <c r="AN130" s="15">
        <f t="shared" si="96"/>
        <v>0</v>
      </c>
      <c r="AO130" s="15">
        <f t="shared" si="96"/>
        <v>0</v>
      </c>
      <c r="AP130" s="15">
        <f t="shared" si="96"/>
        <v>0</v>
      </c>
      <c r="AQ130" s="15">
        <f t="shared" si="96"/>
        <v>0</v>
      </c>
      <c r="AR130" s="15">
        <f t="shared" si="96"/>
        <v>0</v>
      </c>
      <c r="AS130" s="15">
        <f t="shared" si="96"/>
        <v>0</v>
      </c>
      <c r="AT130" s="15">
        <f t="shared" si="96"/>
        <v>0.03</v>
      </c>
      <c r="AU130" s="15">
        <f t="shared" si="96"/>
        <v>0</v>
      </c>
      <c r="AV130" s="15">
        <f t="shared" si="96"/>
        <v>0</v>
      </c>
      <c r="AW130" s="15">
        <f t="shared" si="96"/>
        <v>0</v>
      </c>
      <c r="AX130" s="15">
        <f t="shared" si="96"/>
        <v>0</v>
      </c>
      <c r="AY130" s="15">
        <f t="shared" si="96"/>
        <v>0</v>
      </c>
      <c r="AZ130" s="15">
        <f t="shared" si="96"/>
        <v>0</v>
      </c>
      <c r="BA130" s="15">
        <f t="shared" si="96"/>
        <v>0</v>
      </c>
      <c r="BB130" s="15">
        <f t="shared" si="96"/>
        <v>0</v>
      </c>
      <c r="BC130" s="15">
        <f t="shared" si="96"/>
        <v>0</v>
      </c>
      <c r="BD130" s="15">
        <f t="shared" si="96"/>
        <v>0</v>
      </c>
      <c r="BE130" s="15">
        <f t="shared" si="96"/>
        <v>0</v>
      </c>
      <c r="BF130" s="15">
        <f t="shared" si="96"/>
        <v>0</v>
      </c>
      <c r="BG130" s="1">
        <f t="shared" si="83"/>
        <v>0</v>
      </c>
      <c r="BH130" s="15">
        <f>SUM(BH131:BH137)</f>
        <v>0</v>
      </c>
      <c r="BI130" s="15">
        <f>SUM(BI131:BI137)</f>
        <v>0</v>
      </c>
      <c r="BJ130" s="15">
        <f>SUM(BJ131:BJ137)</f>
        <v>0</v>
      </c>
      <c r="BK130" s="15"/>
      <c r="BL130" s="9"/>
      <c r="BM130" s="87"/>
      <c r="BN130" s="16"/>
      <c r="BO130" s="86"/>
      <c r="BP130" s="129"/>
      <c r="BQ130" s="86"/>
      <c r="BR130" s="135"/>
      <c r="BS130" s="135"/>
      <c r="BT130" s="135"/>
      <c r="BU130" s="55"/>
      <c r="BV130" s="55"/>
      <c r="BW130" s="55"/>
      <c r="BX130" s="55"/>
      <c r="BY130" s="55"/>
      <c r="BZ130" s="55"/>
      <c r="CA130" s="55"/>
      <c r="CB130" s="55"/>
      <c r="CC130" s="55"/>
      <c r="CD130" s="55"/>
      <c r="CE130" s="55"/>
      <c r="CF130" s="55"/>
      <c r="CG130" s="55"/>
      <c r="CH130" s="55"/>
      <c r="CI130" s="55"/>
      <c r="CJ130" s="55"/>
      <c r="CK130" s="55"/>
      <c r="CL130" s="55"/>
      <c r="CM130" s="55"/>
      <c r="CN130" s="55"/>
      <c r="CO130" s="55"/>
      <c r="CP130" s="55"/>
      <c r="CQ130" s="55"/>
    </row>
    <row r="131" spans="1:95" s="72" customFormat="1" ht="85.9" customHeight="1">
      <c r="A131" s="781">
        <v>1</v>
      </c>
      <c r="B131" s="776" t="s">
        <v>395</v>
      </c>
      <c r="C131" s="62">
        <f>D131+E131</f>
        <v>0.32</v>
      </c>
      <c r="D131" s="58"/>
      <c r="E131" s="1">
        <f t="shared" ref="E131:E137" si="97">F131+U131+BG131</f>
        <v>0.32</v>
      </c>
      <c r="F131" s="1">
        <f t="shared" ref="F131:F137" si="98">G131+K131+L131+M131+R131+S131+T131</f>
        <v>0.32</v>
      </c>
      <c r="G131" s="58">
        <f t="shared" si="80"/>
        <v>0</v>
      </c>
      <c r="H131" s="5"/>
      <c r="I131" s="5"/>
      <c r="J131" s="5"/>
      <c r="K131" s="173">
        <v>0.32</v>
      </c>
      <c r="L131" s="173"/>
      <c r="M131" s="58">
        <f t="shared" si="81"/>
        <v>0</v>
      </c>
      <c r="N131" s="58"/>
      <c r="O131" s="5"/>
      <c r="P131" s="58"/>
      <c r="Q131" s="5"/>
      <c r="R131" s="58"/>
      <c r="S131" s="5"/>
      <c r="T131" s="5"/>
      <c r="U131" s="58">
        <f t="shared" si="82"/>
        <v>0</v>
      </c>
      <c r="V131" s="5"/>
      <c r="W131" s="5"/>
      <c r="X131" s="5"/>
      <c r="Y131" s="5"/>
      <c r="Z131" s="5"/>
      <c r="AA131" s="5"/>
      <c r="AB131" s="5"/>
      <c r="AC131" s="5"/>
      <c r="AD131" s="58"/>
      <c r="AE131" s="5"/>
      <c r="AF131" s="5"/>
      <c r="AG131" s="5"/>
      <c r="AH131" s="5"/>
      <c r="AI131" s="5"/>
      <c r="AJ131" s="5"/>
      <c r="AK131" s="5"/>
      <c r="AL131" s="5"/>
      <c r="AM131" s="5"/>
      <c r="AN131" s="5"/>
      <c r="AO131" s="5"/>
      <c r="AP131" s="5"/>
      <c r="AQ131" s="5"/>
      <c r="AR131" s="5"/>
      <c r="AS131" s="5"/>
      <c r="AT131" s="5"/>
      <c r="AU131" s="5"/>
      <c r="AV131" s="5"/>
      <c r="AW131" s="5"/>
      <c r="AX131" s="58"/>
      <c r="AY131" s="5"/>
      <c r="AZ131" s="58"/>
      <c r="BA131" s="58"/>
      <c r="BB131" s="5"/>
      <c r="BC131" s="5"/>
      <c r="BD131" s="58"/>
      <c r="BE131" s="58"/>
      <c r="BF131" s="5"/>
      <c r="BG131" s="1">
        <f t="shared" si="83"/>
        <v>0</v>
      </c>
      <c r="BH131" s="5"/>
      <c r="BI131" s="5"/>
      <c r="BJ131" s="5"/>
      <c r="BK131" s="61" t="s">
        <v>130</v>
      </c>
      <c r="BL131" s="79" t="s">
        <v>131</v>
      </c>
      <c r="BM131" s="91" t="s">
        <v>326</v>
      </c>
      <c r="BN131" s="63" t="s">
        <v>120</v>
      </c>
      <c r="BO131" s="92"/>
      <c r="BP131" s="777" t="s">
        <v>365</v>
      </c>
      <c r="BQ131" s="779" t="s">
        <v>467</v>
      </c>
      <c r="BR131" s="71"/>
      <c r="BS131" s="71"/>
      <c r="BT131" s="71"/>
    </row>
    <row r="132" spans="1:95" s="72" customFormat="1" ht="66" customHeight="1">
      <c r="A132" s="781"/>
      <c r="B132" s="776"/>
      <c r="C132" s="62">
        <f>D132+E132</f>
        <v>0.9</v>
      </c>
      <c r="D132" s="58"/>
      <c r="E132" s="1">
        <f t="shared" si="97"/>
        <v>0.9</v>
      </c>
      <c r="F132" s="1">
        <f t="shared" si="98"/>
        <v>0.9</v>
      </c>
      <c r="G132" s="58">
        <f t="shared" si="80"/>
        <v>0</v>
      </c>
      <c r="H132" s="5"/>
      <c r="I132" s="5"/>
      <c r="J132" s="5"/>
      <c r="K132" s="173"/>
      <c r="L132" s="173">
        <v>0.9</v>
      </c>
      <c r="M132" s="58">
        <f t="shared" si="81"/>
        <v>0</v>
      </c>
      <c r="N132" s="58"/>
      <c r="O132" s="5"/>
      <c r="P132" s="58"/>
      <c r="Q132" s="5"/>
      <c r="R132" s="58"/>
      <c r="S132" s="5"/>
      <c r="T132" s="5"/>
      <c r="U132" s="58">
        <f t="shared" si="82"/>
        <v>0</v>
      </c>
      <c r="V132" s="5"/>
      <c r="W132" s="5"/>
      <c r="X132" s="5"/>
      <c r="Y132" s="5"/>
      <c r="Z132" s="5"/>
      <c r="AA132" s="5"/>
      <c r="AB132" s="5"/>
      <c r="AC132" s="5"/>
      <c r="AD132" s="58"/>
      <c r="AE132" s="5"/>
      <c r="AF132" s="5"/>
      <c r="AG132" s="5"/>
      <c r="AH132" s="5"/>
      <c r="AI132" s="5"/>
      <c r="AJ132" s="5"/>
      <c r="AK132" s="5"/>
      <c r="AL132" s="5"/>
      <c r="AM132" s="5"/>
      <c r="AN132" s="5"/>
      <c r="AO132" s="5"/>
      <c r="AP132" s="5"/>
      <c r="AQ132" s="5"/>
      <c r="AR132" s="5"/>
      <c r="AS132" s="5"/>
      <c r="AT132" s="5"/>
      <c r="AU132" s="5"/>
      <c r="AV132" s="5"/>
      <c r="AW132" s="5"/>
      <c r="AX132" s="58"/>
      <c r="AY132" s="5"/>
      <c r="AZ132" s="58"/>
      <c r="BA132" s="58"/>
      <c r="BB132" s="5"/>
      <c r="BC132" s="5"/>
      <c r="BD132" s="58"/>
      <c r="BE132" s="58"/>
      <c r="BF132" s="5"/>
      <c r="BG132" s="1">
        <f t="shared" si="83"/>
        <v>0</v>
      </c>
      <c r="BH132" s="5"/>
      <c r="BI132" s="5"/>
      <c r="BJ132" s="5"/>
      <c r="BK132" s="61" t="s">
        <v>130</v>
      </c>
      <c r="BL132" s="61" t="s">
        <v>402</v>
      </c>
      <c r="BM132" s="91" t="s">
        <v>326</v>
      </c>
      <c r="BN132" s="63" t="s">
        <v>120</v>
      </c>
      <c r="BO132" s="92"/>
      <c r="BP132" s="778"/>
      <c r="BQ132" s="780"/>
      <c r="BR132" s="71"/>
      <c r="BS132" s="71"/>
      <c r="BT132" s="71"/>
    </row>
    <row r="133" spans="1:95" s="77" customFormat="1" ht="56.25">
      <c r="A133" s="27">
        <v>3</v>
      </c>
      <c r="B133" s="60" t="s">
        <v>413</v>
      </c>
      <c r="C133" s="62">
        <v>1.4E-2</v>
      </c>
      <c r="D133" s="63"/>
      <c r="E133" s="1">
        <f t="shared" si="97"/>
        <v>1.4E-2</v>
      </c>
      <c r="F133" s="1">
        <f t="shared" si="98"/>
        <v>1.4E-2</v>
      </c>
      <c r="G133" s="58">
        <f t="shared" si="80"/>
        <v>0</v>
      </c>
      <c r="H133" s="58"/>
      <c r="I133" s="58"/>
      <c r="J133" s="58"/>
      <c r="K133" s="58">
        <v>1.4E-2</v>
      </c>
      <c r="L133" s="58"/>
      <c r="M133" s="58">
        <f t="shared" si="81"/>
        <v>0</v>
      </c>
      <c r="N133" s="58"/>
      <c r="O133" s="58"/>
      <c r="P133" s="58"/>
      <c r="Q133" s="58"/>
      <c r="R133" s="58"/>
      <c r="S133" s="58"/>
      <c r="T133" s="58"/>
      <c r="U133" s="58">
        <f t="shared" si="82"/>
        <v>0</v>
      </c>
      <c r="V133" s="58"/>
      <c r="W133" s="58"/>
      <c r="X133" s="58"/>
      <c r="Y133" s="58"/>
      <c r="Z133" s="58"/>
      <c r="AA133" s="58"/>
      <c r="AB133" s="58"/>
      <c r="AC133" s="58"/>
      <c r="AD133" s="58">
        <v>0</v>
      </c>
      <c r="AE133" s="58"/>
      <c r="AF133" s="58"/>
      <c r="AG133" s="58"/>
      <c r="AH133" s="58"/>
      <c r="AI133" s="58"/>
      <c r="AJ133" s="58"/>
      <c r="AK133" s="58"/>
      <c r="AL133" s="58"/>
      <c r="AM133" s="58"/>
      <c r="AN133" s="58"/>
      <c r="AO133" s="58"/>
      <c r="AP133" s="58"/>
      <c r="AQ133" s="58"/>
      <c r="AR133" s="58"/>
      <c r="AS133" s="58">
        <v>0</v>
      </c>
      <c r="AT133" s="58"/>
      <c r="AU133" s="58"/>
      <c r="AV133" s="58"/>
      <c r="AW133" s="58"/>
      <c r="AX133" s="58"/>
      <c r="AY133" s="58"/>
      <c r="AZ133" s="58"/>
      <c r="BA133" s="58"/>
      <c r="BB133" s="58"/>
      <c r="BC133" s="58"/>
      <c r="BD133" s="58"/>
      <c r="BE133" s="58"/>
      <c r="BF133" s="58"/>
      <c r="BG133" s="1">
        <f t="shared" si="83"/>
        <v>0</v>
      </c>
      <c r="BH133" s="165"/>
      <c r="BI133" s="165"/>
      <c r="BJ133" s="165"/>
      <c r="BK133" s="165" t="s">
        <v>130</v>
      </c>
      <c r="BL133" s="58" t="s">
        <v>131</v>
      </c>
      <c r="BM133" s="166" t="s">
        <v>120</v>
      </c>
      <c r="BN133" s="61" t="s">
        <v>120</v>
      </c>
      <c r="BO133" s="89"/>
      <c r="BP133" s="167" t="s">
        <v>491</v>
      </c>
      <c r="BQ133" s="63" t="s">
        <v>467</v>
      </c>
      <c r="BR133" s="140"/>
      <c r="BS133" s="140"/>
      <c r="BT133" s="140"/>
    </row>
    <row r="134" spans="1:95" s="77" customFormat="1" ht="56.25">
      <c r="A134" s="27">
        <v>4</v>
      </c>
      <c r="B134" s="67" t="s">
        <v>414</v>
      </c>
      <c r="C134" s="62">
        <v>0.53</v>
      </c>
      <c r="D134" s="63"/>
      <c r="E134" s="1">
        <f t="shared" si="97"/>
        <v>0.53</v>
      </c>
      <c r="F134" s="1">
        <f t="shared" si="98"/>
        <v>0.53</v>
      </c>
      <c r="G134" s="58">
        <f t="shared" si="80"/>
        <v>0</v>
      </c>
      <c r="H134" s="58"/>
      <c r="I134" s="58"/>
      <c r="J134" s="58"/>
      <c r="K134" s="58"/>
      <c r="L134" s="58"/>
      <c r="M134" s="58">
        <f t="shared" si="81"/>
        <v>0.53</v>
      </c>
      <c r="N134" s="58"/>
      <c r="O134" s="58"/>
      <c r="P134" s="58">
        <v>0.53</v>
      </c>
      <c r="Q134" s="58"/>
      <c r="R134" s="58"/>
      <c r="S134" s="58"/>
      <c r="T134" s="58"/>
      <c r="U134" s="58">
        <f t="shared" si="82"/>
        <v>0</v>
      </c>
      <c r="V134" s="58"/>
      <c r="W134" s="58"/>
      <c r="X134" s="58"/>
      <c r="Y134" s="58"/>
      <c r="Z134" s="58"/>
      <c r="AA134" s="58"/>
      <c r="AB134" s="58"/>
      <c r="AC134" s="58"/>
      <c r="AD134" s="58">
        <v>0</v>
      </c>
      <c r="AE134" s="58"/>
      <c r="AF134" s="58"/>
      <c r="AG134" s="58"/>
      <c r="AH134" s="58"/>
      <c r="AI134" s="58"/>
      <c r="AJ134" s="58"/>
      <c r="AK134" s="58"/>
      <c r="AL134" s="58"/>
      <c r="AM134" s="58"/>
      <c r="AN134" s="58"/>
      <c r="AO134" s="58"/>
      <c r="AP134" s="58"/>
      <c r="AQ134" s="58"/>
      <c r="AR134" s="58"/>
      <c r="AS134" s="58">
        <v>0</v>
      </c>
      <c r="AT134" s="58"/>
      <c r="AU134" s="58"/>
      <c r="AV134" s="58"/>
      <c r="AW134" s="58"/>
      <c r="AX134" s="58"/>
      <c r="AY134" s="58"/>
      <c r="AZ134" s="58"/>
      <c r="BA134" s="58"/>
      <c r="BB134" s="58"/>
      <c r="BC134" s="58"/>
      <c r="BD134" s="58"/>
      <c r="BE134" s="58"/>
      <c r="BF134" s="58"/>
      <c r="BG134" s="1">
        <f t="shared" si="83"/>
        <v>0</v>
      </c>
      <c r="BH134" s="58"/>
      <c r="BI134" s="58"/>
      <c r="BJ134" s="58"/>
      <c r="BK134" s="165" t="s">
        <v>130</v>
      </c>
      <c r="BL134" s="58" t="s">
        <v>399</v>
      </c>
      <c r="BM134" s="61" t="s">
        <v>120</v>
      </c>
      <c r="BN134" s="61" t="s">
        <v>120</v>
      </c>
      <c r="BO134" s="89"/>
      <c r="BP134" s="167" t="s">
        <v>490</v>
      </c>
      <c r="BQ134" s="63" t="s">
        <v>467</v>
      </c>
      <c r="BR134" s="140"/>
      <c r="BS134" s="140"/>
      <c r="BT134" s="140"/>
    </row>
    <row r="135" spans="1:95" ht="70.900000000000006" customHeight="1">
      <c r="A135" s="264">
        <v>5</v>
      </c>
      <c r="B135" s="60" t="s">
        <v>548</v>
      </c>
      <c r="C135" s="62">
        <f t="shared" ref="C135:C136" si="99">D135+E135</f>
        <v>0.1</v>
      </c>
      <c r="D135" s="63"/>
      <c r="E135" s="58">
        <f t="shared" si="97"/>
        <v>0.1</v>
      </c>
      <c r="F135" s="58">
        <f t="shared" si="98"/>
        <v>0.1</v>
      </c>
      <c r="G135" s="58">
        <f t="shared" si="80"/>
        <v>0</v>
      </c>
      <c r="H135" s="58"/>
      <c r="I135" s="58"/>
      <c r="J135" s="58"/>
      <c r="K135" s="59">
        <v>0.1</v>
      </c>
      <c r="L135" s="59"/>
      <c r="M135" s="58">
        <f t="shared" si="81"/>
        <v>0</v>
      </c>
      <c r="N135" s="59"/>
      <c r="O135" s="58"/>
      <c r="P135" s="59"/>
      <c r="Q135" s="58"/>
      <c r="R135" s="58"/>
      <c r="S135" s="58"/>
      <c r="T135" s="58"/>
      <c r="U135" s="58">
        <f t="shared" si="82"/>
        <v>0</v>
      </c>
      <c r="V135" s="58"/>
      <c r="W135" s="58"/>
      <c r="X135" s="58"/>
      <c r="Y135" s="58"/>
      <c r="Z135" s="58"/>
      <c r="AA135" s="58"/>
      <c r="AB135" s="58"/>
      <c r="AC135" s="58"/>
      <c r="AD135" s="58">
        <f t="shared" ref="AD135:AD136" si="100">SUM(AE135:AT135)</f>
        <v>0</v>
      </c>
      <c r="AE135" s="59"/>
      <c r="AF135" s="58"/>
      <c r="AG135" s="58"/>
      <c r="AH135" s="58"/>
      <c r="AI135" s="59"/>
      <c r="AJ135" s="58"/>
      <c r="AK135" s="58"/>
      <c r="AL135" s="58"/>
      <c r="AM135" s="58"/>
      <c r="AN135" s="58"/>
      <c r="AO135" s="58"/>
      <c r="AP135" s="58"/>
      <c r="AQ135" s="58"/>
      <c r="AR135" s="58"/>
      <c r="AS135" s="58">
        <v>0</v>
      </c>
      <c r="AT135" s="58"/>
      <c r="AU135" s="58"/>
      <c r="AV135" s="58"/>
      <c r="AW135" s="58"/>
      <c r="AX135" s="59"/>
      <c r="AY135" s="58"/>
      <c r="AZ135" s="58"/>
      <c r="BA135" s="58"/>
      <c r="BB135" s="58"/>
      <c r="BC135" s="58"/>
      <c r="BD135" s="59">
        <v>0</v>
      </c>
      <c r="BE135" s="58"/>
      <c r="BF135" s="58"/>
      <c r="BG135" s="58"/>
      <c r="BH135" s="58"/>
      <c r="BI135" s="58"/>
      <c r="BJ135" s="58"/>
      <c r="BK135" s="61"/>
      <c r="BL135" s="58" t="s">
        <v>400</v>
      </c>
      <c r="BM135" s="61"/>
      <c r="BN135" s="61" t="s">
        <v>120</v>
      </c>
      <c r="BO135" s="290"/>
      <c r="BP135" s="290"/>
      <c r="BQ135" s="135" t="s">
        <v>503</v>
      </c>
      <c r="BR135" s="138" t="s">
        <v>504</v>
      </c>
    </row>
    <row r="136" spans="1:95" ht="63" customHeight="1">
      <c r="A136" s="104">
        <v>4</v>
      </c>
      <c r="B136" s="272" t="s">
        <v>554</v>
      </c>
      <c r="C136" s="101">
        <f t="shared" si="99"/>
        <v>0.1</v>
      </c>
      <c r="D136" s="102"/>
      <c r="E136" s="101">
        <f>F136+U136+BG136</f>
        <v>0.1</v>
      </c>
      <c r="F136" s="101">
        <f t="shared" si="98"/>
        <v>0.1</v>
      </c>
      <c r="G136" s="101">
        <f t="shared" si="80"/>
        <v>0</v>
      </c>
      <c r="H136" s="273"/>
      <c r="I136" s="101"/>
      <c r="J136" s="101"/>
      <c r="K136" s="273">
        <v>0.1</v>
      </c>
      <c r="L136" s="273"/>
      <c r="M136" s="101">
        <f t="shared" si="81"/>
        <v>0</v>
      </c>
      <c r="N136" s="273"/>
      <c r="O136" s="101"/>
      <c r="P136" s="273"/>
      <c r="Q136" s="101"/>
      <c r="R136" s="101"/>
      <c r="S136" s="101"/>
      <c r="T136" s="101"/>
      <c r="U136" s="101">
        <f t="shared" si="82"/>
        <v>0</v>
      </c>
      <c r="V136" s="101"/>
      <c r="W136" s="101"/>
      <c r="X136" s="101"/>
      <c r="Y136" s="101"/>
      <c r="Z136" s="101"/>
      <c r="AA136" s="101"/>
      <c r="AB136" s="101"/>
      <c r="AC136" s="101"/>
      <c r="AD136" s="101">
        <f t="shared" si="100"/>
        <v>0</v>
      </c>
      <c r="AE136" s="273"/>
      <c r="AF136" s="273"/>
      <c r="AG136" s="101"/>
      <c r="AH136" s="101"/>
      <c r="AI136" s="101"/>
      <c r="AJ136" s="101"/>
      <c r="AK136" s="101"/>
      <c r="AL136" s="101"/>
      <c r="AM136" s="101"/>
      <c r="AN136" s="101"/>
      <c r="AO136" s="101"/>
      <c r="AP136" s="101"/>
      <c r="AQ136" s="101"/>
      <c r="AR136" s="101"/>
      <c r="AS136" s="101">
        <v>0</v>
      </c>
      <c r="AT136" s="101"/>
      <c r="AU136" s="101"/>
      <c r="AV136" s="101"/>
      <c r="AW136" s="101"/>
      <c r="AX136" s="101"/>
      <c r="AY136" s="101"/>
      <c r="AZ136" s="101"/>
      <c r="BA136" s="101"/>
      <c r="BB136" s="101"/>
      <c r="BC136" s="101"/>
      <c r="BD136" s="273"/>
      <c r="BE136" s="101"/>
      <c r="BF136" s="101"/>
      <c r="BG136" s="101">
        <f t="shared" ref="BG136" si="101">BH136+BI136+BJ136</f>
        <v>0</v>
      </c>
      <c r="BH136" s="101"/>
      <c r="BI136" s="273">
        <v>0</v>
      </c>
      <c r="BJ136" s="101"/>
      <c r="BK136" s="104" t="s">
        <v>130</v>
      </c>
      <c r="BL136" s="274" t="s">
        <v>398</v>
      </c>
      <c r="BM136" s="104" t="s">
        <v>555</v>
      </c>
      <c r="BN136" s="104" t="s">
        <v>120</v>
      </c>
      <c r="BO136" s="276"/>
      <c r="BP136" s="103"/>
      <c r="BQ136" s="102" t="s">
        <v>503</v>
      </c>
      <c r="BR136" s="138" t="s">
        <v>504</v>
      </c>
    </row>
    <row r="137" spans="1:95" s="72" customFormat="1" ht="55.15" customHeight="1">
      <c r="A137" s="61">
        <v>5</v>
      </c>
      <c r="B137" s="65" t="s">
        <v>380</v>
      </c>
      <c r="C137" s="1">
        <f>D137+E137</f>
        <v>0.03</v>
      </c>
      <c r="D137" s="26"/>
      <c r="E137" s="1">
        <f t="shared" si="97"/>
        <v>0.03</v>
      </c>
      <c r="F137" s="1">
        <f t="shared" si="98"/>
        <v>0</v>
      </c>
      <c r="G137" s="58">
        <f t="shared" si="80"/>
        <v>0</v>
      </c>
      <c r="H137" s="58"/>
      <c r="I137" s="58"/>
      <c r="J137" s="58"/>
      <c r="K137" s="58"/>
      <c r="L137" s="58"/>
      <c r="M137" s="58">
        <f t="shared" si="81"/>
        <v>0</v>
      </c>
      <c r="N137" s="58"/>
      <c r="O137" s="58"/>
      <c r="P137" s="58"/>
      <c r="Q137" s="58"/>
      <c r="R137" s="58"/>
      <c r="S137" s="58"/>
      <c r="T137" s="58"/>
      <c r="U137" s="58">
        <f t="shared" si="82"/>
        <v>0.03</v>
      </c>
      <c r="V137" s="58"/>
      <c r="W137" s="58"/>
      <c r="X137" s="58"/>
      <c r="Y137" s="58"/>
      <c r="Z137" s="58"/>
      <c r="AA137" s="58"/>
      <c r="AB137" s="58"/>
      <c r="AC137" s="58"/>
      <c r="AD137" s="58">
        <f>SUM(AE137:AT137)</f>
        <v>0.03</v>
      </c>
      <c r="AE137" s="58"/>
      <c r="AF137" s="58"/>
      <c r="AG137" s="58"/>
      <c r="AH137" s="58"/>
      <c r="AI137" s="58"/>
      <c r="AJ137" s="58"/>
      <c r="AK137" s="58"/>
      <c r="AL137" s="58"/>
      <c r="AM137" s="58"/>
      <c r="AN137" s="58"/>
      <c r="AO137" s="58"/>
      <c r="AP137" s="58"/>
      <c r="AQ137" s="58"/>
      <c r="AR137" s="58"/>
      <c r="AS137" s="58">
        <v>0</v>
      </c>
      <c r="AT137" s="58">
        <v>0.03</v>
      </c>
      <c r="AU137" s="58"/>
      <c r="AV137" s="58"/>
      <c r="AW137" s="58"/>
      <c r="AX137" s="58"/>
      <c r="AY137" s="58"/>
      <c r="AZ137" s="58"/>
      <c r="BA137" s="58"/>
      <c r="BB137" s="58"/>
      <c r="BC137" s="58"/>
      <c r="BD137" s="58"/>
      <c r="BE137" s="58"/>
      <c r="BF137" s="58"/>
      <c r="BG137" s="1">
        <f t="shared" si="83"/>
        <v>0</v>
      </c>
      <c r="BH137" s="58"/>
      <c r="BI137" s="58"/>
      <c r="BJ137" s="58"/>
      <c r="BK137" s="61" t="s">
        <v>130</v>
      </c>
      <c r="BL137" s="79" t="s">
        <v>131</v>
      </c>
      <c r="BM137" s="91"/>
      <c r="BN137" s="61" t="s">
        <v>120</v>
      </c>
      <c r="BO137" s="128" t="s">
        <v>369</v>
      </c>
      <c r="BP137" s="169"/>
      <c r="BQ137" s="63" t="s">
        <v>466</v>
      </c>
      <c r="BR137" s="208"/>
      <c r="BS137" s="71"/>
      <c r="BT137" s="71"/>
    </row>
    <row r="138" spans="1:95" s="2" customFormat="1" ht="37.5">
      <c r="A138" s="16" t="s">
        <v>226</v>
      </c>
      <c r="B138" s="28" t="s">
        <v>332</v>
      </c>
      <c r="C138" s="15">
        <f>D138+E138</f>
        <v>679.55999999999983</v>
      </c>
      <c r="D138" s="15">
        <f>D139+D142</f>
        <v>92.79</v>
      </c>
      <c r="E138" s="15">
        <f>E139+E142</f>
        <v>586.76999999999987</v>
      </c>
      <c r="F138" s="15" t="e">
        <f>F139+F142</f>
        <v>#REF!</v>
      </c>
      <c r="G138" s="58" t="e">
        <f t="shared" si="80"/>
        <v>#REF!</v>
      </c>
      <c r="H138" s="15" t="e">
        <f>H139+H142</f>
        <v>#REF!</v>
      </c>
      <c r="I138" s="15" t="e">
        <f>I139+I142</f>
        <v>#REF!</v>
      </c>
      <c r="J138" s="15" t="e">
        <f>J139+J142</f>
        <v>#REF!</v>
      </c>
      <c r="K138" s="15" t="e">
        <f>K139+K142</f>
        <v>#REF!</v>
      </c>
      <c r="L138" s="15" t="e">
        <f>L139+L142</f>
        <v>#REF!</v>
      </c>
      <c r="M138" s="58" t="e">
        <f t="shared" si="81"/>
        <v>#REF!</v>
      </c>
      <c r="N138" s="15" t="e">
        <f t="shared" ref="N138:T138" si="102">N139+N142</f>
        <v>#REF!</v>
      </c>
      <c r="O138" s="15" t="e">
        <f t="shared" si="102"/>
        <v>#REF!</v>
      </c>
      <c r="P138" s="15" t="e">
        <f t="shared" si="102"/>
        <v>#REF!</v>
      </c>
      <c r="Q138" s="15" t="e">
        <f t="shared" si="102"/>
        <v>#REF!</v>
      </c>
      <c r="R138" s="15" t="e">
        <f t="shared" si="102"/>
        <v>#REF!</v>
      </c>
      <c r="S138" s="15" t="e">
        <f t="shared" si="102"/>
        <v>#REF!</v>
      </c>
      <c r="T138" s="15" t="e">
        <f t="shared" si="102"/>
        <v>#REF!</v>
      </c>
      <c r="U138" s="58" t="e">
        <f t="shared" si="82"/>
        <v>#REF!</v>
      </c>
      <c r="V138" s="15" t="e">
        <f t="shared" ref="V138:BF138" si="103">V139+V142</f>
        <v>#REF!</v>
      </c>
      <c r="W138" s="15" t="e">
        <f t="shared" si="103"/>
        <v>#REF!</v>
      </c>
      <c r="X138" s="15" t="e">
        <f t="shared" si="103"/>
        <v>#REF!</v>
      </c>
      <c r="Y138" s="15" t="e">
        <f t="shared" si="103"/>
        <v>#REF!</v>
      </c>
      <c r="Z138" s="15" t="e">
        <f t="shared" si="103"/>
        <v>#REF!</v>
      </c>
      <c r="AA138" s="15" t="e">
        <f t="shared" si="103"/>
        <v>#REF!</v>
      </c>
      <c r="AB138" s="15" t="e">
        <f t="shared" si="103"/>
        <v>#REF!</v>
      </c>
      <c r="AC138" s="15" t="e">
        <f t="shared" si="103"/>
        <v>#REF!</v>
      </c>
      <c r="AD138" s="15" t="e">
        <f t="shared" si="103"/>
        <v>#REF!</v>
      </c>
      <c r="AE138" s="15" t="e">
        <f t="shared" si="103"/>
        <v>#REF!</v>
      </c>
      <c r="AF138" s="15" t="e">
        <f t="shared" si="103"/>
        <v>#REF!</v>
      </c>
      <c r="AG138" s="15" t="e">
        <f t="shared" si="103"/>
        <v>#REF!</v>
      </c>
      <c r="AH138" s="15" t="e">
        <f t="shared" si="103"/>
        <v>#REF!</v>
      </c>
      <c r="AI138" s="15" t="e">
        <f t="shared" si="103"/>
        <v>#REF!</v>
      </c>
      <c r="AJ138" s="15" t="e">
        <f t="shared" si="103"/>
        <v>#REF!</v>
      </c>
      <c r="AK138" s="15" t="e">
        <f t="shared" si="103"/>
        <v>#REF!</v>
      </c>
      <c r="AL138" s="15" t="e">
        <f t="shared" si="103"/>
        <v>#REF!</v>
      </c>
      <c r="AM138" s="15" t="e">
        <f t="shared" si="103"/>
        <v>#REF!</v>
      </c>
      <c r="AN138" s="15" t="e">
        <f t="shared" si="103"/>
        <v>#REF!</v>
      </c>
      <c r="AO138" s="15" t="e">
        <f t="shared" si="103"/>
        <v>#REF!</v>
      </c>
      <c r="AP138" s="15" t="e">
        <f t="shared" si="103"/>
        <v>#REF!</v>
      </c>
      <c r="AQ138" s="15" t="e">
        <f t="shared" si="103"/>
        <v>#REF!</v>
      </c>
      <c r="AR138" s="15" t="e">
        <f t="shared" si="103"/>
        <v>#REF!</v>
      </c>
      <c r="AS138" s="15" t="e">
        <f t="shared" si="103"/>
        <v>#REF!</v>
      </c>
      <c r="AT138" s="15" t="e">
        <f t="shared" si="103"/>
        <v>#REF!</v>
      </c>
      <c r="AU138" s="15" t="e">
        <f t="shared" si="103"/>
        <v>#REF!</v>
      </c>
      <c r="AV138" s="15" t="e">
        <f t="shared" si="103"/>
        <v>#REF!</v>
      </c>
      <c r="AW138" s="15" t="e">
        <f t="shared" si="103"/>
        <v>#REF!</v>
      </c>
      <c r="AX138" s="15" t="e">
        <f t="shared" si="103"/>
        <v>#REF!</v>
      </c>
      <c r="AY138" s="15" t="e">
        <f t="shared" si="103"/>
        <v>#REF!</v>
      </c>
      <c r="AZ138" s="15" t="e">
        <f t="shared" si="103"/>
        <v>#REF!</v>
      </c>
      <c r="BA138" s="15" t="e">
        <f t="shared" si="103"/>
        <v>#REF!</v>
      </c>
      <c r="BB138" s="15" t="e">
        <f t="shared" si="103"/>
        <v>#REF!</v>
      </c>
      <c r="BC138" s="15" t="e">
        <f t="shared" si="103"/>
        <v>#REF!</v>
      </c>
      <c r="BD138" s="15" t="e">
        <f t="shared" si="103"/>
        <v>#REF!</v>
      </c>
      <c r="BE138" s="15" t="e">
        <f t="shared" si="103"/>
        <v>#REF!</v>
      </c>
      <c r="BF138" s="15" t="e">
        <f t="shared" si="103"/>
        <v>#REF!</v>
      </c>
      <c r="BG138" s="1" t="e">
        <f t="shared" si="83"/>
        <v>#REF!</v>
      </c>
      <c r="BH138" s="15" t="e">
        <f>BH139+BH142</f>
        <v>#REF!</v>
      </c>
      <c r="BI138" s="15" t="e">
        <f>BI139+BI142</f>
        <v>#REF!</v>
      </c>
      <c r="BJ138" s="15" t="e">
        <f>BJ139+BJ142</f>
        <v>#REF!</v>
      </c>
      <c r="BK138" s="9"/>
      <c r="BL138" s="9"/>
      <c r="BM138" s="87"/>
      <c r="BN138" s="16"/>
      <c r="BO138" s="130"/>
      <c r="BP138" s="130"/>
      <c r="BQ138" s="130"/>
      <c r="BR138" s="210"/>
      <c r="BS138" s="210"/>
      <c r="BT138" s="210"/>
    </row>
    <row r="139" spans="1:95" s="2" customFormat="1">
      <c r="A139" s="16" t="s">
        <v>155</v>
      </c>
      <c r="B139" s="28" t="s">
        <v>10</v>
      </c>
      <c r="C139" s="15">
        <f>D139+E139</f>
        <v>526.83999999999992</v>
      </c>
      <c r="D139" s="15">
        <f>D140</f>
        <v>0</v>
      </c>
      <c r="E139" s="15">
        <f>E140</f>
        <v>526.83999999999992</v>
      </c>
      <c r="F139" s="15">
        <f t="shared" ref="F139:BJ139" si="104">F140</f>
        <v>506.68</v>
      </c>
      <c r="G139" s="58">
        <f t="shared" si="80"/>
        <v>4</v>
      </c>
      <c r="H139" s="15">
        <f t="shared" si="104"/>
        <v>4</v>
      </c>
      <c r="I139" s="15">
        <f t="shared" si="104"/>
        <v>0</v>
      </c>
      <c r="J139" s="15">
        <f t="shared" si="104"/>
        <v>0</v>
      </c>
      <c r="K139" s="15">
        <f t="shared" si="104"/>
        <v>275.45999999999998</v>
      </c>
      <c r="L139" s="15">
        <f t="shared" si="104"/>
        <v>141.36000000000001</v>
      </c>
      <c r="M139" s="58">
        <f t="shared" si="81"/>
        <v>84.81</v>
      </c>
      <c r="N139" s="15">
        <f t="shared" si="104"/>
        <v>0</v>
      </c>
      <c r="O139" s="15">
        <f t="shared" si="104"/>
        <v>0</v>
      </c>
      <c r="P139" s="15">
        <f t="shared" si="104"/>
        <v>84.81</v>
      </c>
      <c r="Q139" s="15">
        <f t="shared" si="104"/>
        <v>0</v>
      </c>
      <c r="R139" s="15">
        <f t="shared" si="104"/>
        <v>1.05</v>
      </c>
      <c r="S139" s="15">
        <f t="shared" si="104"/>
        <v>0</v>
      </c>
      <c r="T139" s="15">
        <f t="shared" si="104"/>
        <v>0</v>
      </c>
      <c r="U139" s="58">
        <f t="shared" si="82"/>
        <v>13.74</v>
      </c>
      <c r="V139" s="15">
        <f t="shared" si="104"/>
        <v>0</v>
      </c>
      <c r="W139" s="15">
        <f t="shared" si="104"/>
        <v>0</v>
      </c>
      <c r="X139" s="15">
        <f t="shared" si="104"/>
        <v>0</v>
      </c>
      <c r="Y139" s="15">
        <f t="shared" si="104"/>
        <v>0</v>
      </c>
      <c r="Z139" s="15">
        <f t="shared" si="104"/>
        <v>0</v>
      </c>
      <c r="AA139" s="15">
        <f t="shared" si="104"/>
        <v>0</v>
      </c>
      <c r="AB139" s="15">
        <f t="shared" si="104"/>
        <v>0</v>
      </c>
      <c r="AC139" s="15">
        <f t="shared" si="104"/>
        <v>0</v>
      </c>
      <c r="AD139" s="15">
        <f t="shared" si="104"/>
        <v>3.82</v>
      </c>
      <c r="AE139" s="15">
        <f t="shared" si="104"/>
        <v>3.82</v>
      </c>
      <c r="AF139" s="15">
        <f t="shared" si="104"/>
        <v>0</v>
      </c>
      <c r="AG139" s="15">
        <f t="shared" si="104"/>
        <v>0</v>
      </c>
      <c r="AH139" s="15">
        <f t="shared" si="104"/>
        <v>0</v>
      </c>
      <c r="AI139" s="15">
        <f t="shared" si="104"/>
        <v>0</v>
      </c>
      <c r="AJ139" s="15">
        <f t="shared" si="104"/>
        <v>0</v>
      </c>
      <c r="AK139" s="15">
        <f t="shared" si="104"/>
        <v>0</v>
      </c>
      <c r="AL139" s="15">
        <f t="shared" si="104"/>
        <v>0</v>
      </c>
      <c r="AM139" s="15">
        <f t="shared" si="104"/>
        <v>0</v>
      </c>
      <c r="AN139" s="15">
        <f t="shared" si="104"/>
        <v>0</v>
      </c>
      <c r="AO139" s="15">
        <f t="shared" si="104"/>
        <v>0</v>
      </c>
      <c r="AP139" s="15">
        <f t="shared" si="104"/>
        <v>0</v>
      </c>
      <c r="AQ139" s="15">
        <f t="shared" si="104"/>
        <v>0</v>
      </c>
      <c r="AR139" s="15">
        <f t="shared" si="104"/>
        <v>0</v>
      </c>
      <c r="AS139" s="15">
        <f t="shared" si="104"/>
        <v>0</v>
      </c>
      <c r="AT139" s="15">
        <f t="shared" si="104"/>
        <v>0</v>
      </c>
      <c r="AU139" s="15">
        <f t="shared" si="104"/>
        <v>0</v>
      </c>
      <c r="AV139" s="15">
        <f t="shared" si="104"/>
        <v>0</v>
      </c>
      <c r="AW139" s="15">
        <f t="shared" si="104"/>
        <v>0</v>
      </c>
      <c r="AX139" s="15">
        <f t="shared" si="104"/>
        <v>0</v>
      </c>
      <c r="AY139" s="15">
        <f t="shared" si="104"/>
        <v>0</v>
      </c>
      <c r="AZ139" s="15">
        <f t="shared" si="104"/>
        <v>0</v>
      </c>
      <c r="BA139" s="15">
        <f t="shared" si="104"/>
        <v>0</v>
      </c>
      <c r="BB139" s="15">
        <f t="shared" si="104"/>
        <v>0</v>
      </c>
      <c r="BC139" s="15">
        <f t="shared" si="104"/>
        <v>0</v>
      </c>
      <c r="BD139" s="15">
        <f t="shared" si="104"/>
        <v>9.92</v>
      </c>
      <c r="BE139" s="15">
        <f t="shared" si="104"/>
        <v>0</v>
      </c>
      <c r="BF139" s="15">
        <f t="shared" si="104"/>
        <v>0</v>
      </c>
      <c r="BG139" s="1">
        <f t="shared" si="83"/>
        <v>6.42</v>
      </c>
      <c r="BH139" s="15">
        <f t="shared" si="104"/>
        <v>0</v>
      </c>
      <c r="BI139" s="15">
        <f t="shared" si="104"/>
        <v>6.42</v>
      </c>
      <c r="BJ139" s="15">
        <f t="shared" si="104"/>
        <v>0</v>
      </c>
      <c r="BK139" s="9"/>
      <c r="BL139" s="9"/>
      <c r="BM139" s="87"/>
      <c r="BN139" s="16"/>
      <c r="BO139" s="130"/>
      <c r="BP139" s="130"/>
      <c r="BQ139" s="130"/>
      <c r="BR139" s="210"/>
      <c r="BS139" s="210"/>
      <c r="BT139" s="210"/>
    </row>
    <row r="140" spans="1:95" s="2" customFormat="1">
      <c r="A140" s="16" t="s">
        <v>227</v>
      </c>
      <c r="B140" s="23" t="s">
        <v>16</v>
      </c>
      <c r="C140" s="15">
        <f>C141</f>
        <v>526.83999999999992</v>
      </c>
      <c r="D140" s="15">
        <f t="shared" ref="D140:BJ140" si="105">D141</f>
        <v>0</v>
      </c>
      <c r="E140" s="15">
        <f t="shared" si="105"/>
        <v>526.83999999999992</v>
      </c>
      <c r="F140" s="15">
        <f t="shared" si="105"/>
        <v>506.68</v>
      </c>
      <c r="G140" s="58">
        <f t="shared" si="80"/>
        <v>4</v>
      </c>
      <c r="H140" s="15">
        <f t="shared" si="105"/>
        <v>4</v>
      </c>
      <c r="I140" s="15">
        <f t="shared" si="105"/>
        <v>0</v>
      </c>
      <c r="J140" s="15">
        <f t="shared" si="105"/>
        <v>0</v>
      </c>
      <c r="K140" s="15">
        <f t="shared" si="105"/>
        <v>275.45999999999998</v>
      </c>
      <c r="L140" s="15">
        <f t="shared" si="105"/>
        <v>141.36000000000001</v>
      </c>
      <c r="M140" s="58">
        <f t="shared" si="81"/>
        <v>84.81</v>
      </c>
      <c r="N140" s="15">
        <f t="shared" si="105"/>
        <v>0</v>
      </c>
      <c r="O140" s="15">
        <f t="shared" si="105"/>
        <v>0</v>
      </c>
      <c r="P140" s="15">
        <f t="shared" si="105"/>
        <v>84.81</v>
      </c>
      <c r="Q140" s="15">
        <f t="shared" si="105"/>
        <v>0</v>
      </c>
      <c r="R140" s="15">
        <f t="shared" si="105"/>
        <v>1.05</v>
      </c>
      <c r="S140" s="15">
        <f t="shared" si="105"/>
        <v>0</v>
      </c>
      <c r="T140" s="15">
        <f t="shared" si="105"/>
        <v>0</v>
      </c>
      <c r="U140" s="58">
        <f t="shared" si="82"/>
        <v>13.74</v>
      </c>
      <c r="V140" s="15">
        <f t="shared" si="105"/>
        <v>0</v>
      </c>
      <c r="W140" s="15">
        <f t="shared" si="105"/>
        <v>0</v>
      </c>
      <c r="X140" s="15">
        <f t="shared" si="105"/>
        <v>0</v>
      </c>
      <c r="Y140" s="15">
        <f t="shared" si="105"/>
        <v>0</v>
      </c>
      <c r="Z140" s="15">
        <f t="shared" si="105"/>
        <v>0</v>
      </c>
      <c r="AA140" s="15">
        <f t="shared" si="105"/>
        <v>0</v>
      </c>
      <c r="AB140" s="15">
        <f t="shared" si="105"/>
        <v>0</v>
      </c>
      <c r="AC140" s="15">
        <f t="shared" si="105"/>
        <v>0</v>
      </c>
      <c r="AD140" s="15">
        <f t="shared" si="105"/>
        <v>3.82</v>
      </c>
      <c r="AE140" s="15">
        <f t="shared" si="105"/>
        <v>3.82</v>
      </c>
      <c r="AF140" s="15">
        <f t="shared" si="105"/>
        <v>0</v>
      </c>
      <c r="AG140" s="15">
        <f t="shared" si="105"/>
        <v>0</v>
      </c>
      <c r="AH140" s="15">
        <f t="shared" si="105"/>
        <v>0</v>
      </c>
      <c r="AI140" s="15">
        <f t="shared" si="105"/>
        <v>0</v>
      </c>
      <c r="AJ140" s="15">
        <f t="shared" si="105"/>
        <v>0</v>
      </c>
      <c r="AK140" s="15">
        <f t="shared" si="105"/>
        <v>0</v>
      </c>
      <c r="AL140" s="15">
        <f t="shared" si="105"/>
        <v>0</v>
      </c>
      <c r="AM140" s="15">
        <f t="shared" si="105"/>
        <v>0</v>
      </c>
      <c r="AN140" s="15">
        <f t="shared" si="105"/>
        <v>0</v>
      </c>
      <c r="AO140" s="15">
        <f t="shared" si="105"/>
        <v>0</v>
      </c>
      <c r="AP140" s="15">
        <f t="shared" si="105"/>
        <v>0</v>
      </c>
      <c r="AQ140" s="15">
        <f t="shared" si="105"/>
        <v>0</v>
      </c>
      <c r="AR140" s="15">
        <f t="shared" si="105"/>
        <v>0</v>
      </c>
      <c r="AS140" s="15">
        <f t="shared" si="105"/>
        <v>0</v>
      </c>
      <c r="AT140" s="15">
        <f t="shared" si="105"/>
        <v>0</v>
      </c>
      <c r="AU140" s="15">
        <f t="shared" si="105"/>
        <v>0</v>
      </c>
      <c r="AV140" s="15">
        <f t="shared" si="105"/>
        <v>0</v>
      </c>
      <c r="AW140" s="15">
        <f t="shared" si="105"/>
        <v>0</v>
      </c>
      <c r="AX140" s="15">
        <f t="shared" si="105"/>
        <v>0</v>
      </c>
      <c r="AY140" s="15">
        <f t="shared" si="105"/>
        <v>0</v>
      </c>
      <c r="AZ140" s="15">
        <f t="shared" si="105"/>
        <v>0</v>
      </c>
      <c r="BA140" s="15">
        <f t="shared" si="105"/>
        <v>0</v>
      </c>
      <c r="BB140" s="15">
        <f t="shared" si="105"/>
        <v>0</v>
      </c>
      <c r="BC140" s="15">
        <f t="shared" si="105"/>
        <v>0</v>
      </c>
      <c r="BD140" s="15">
        <f t="shared" si="105"/>
        <v>9.92</v>
      </c>
      <c r="BE140" s="15">
        <f t="shared" si="105"/>
        <v>0</v>
      </c>
      <c r="BF140" s="15">
        <f t="shared" si="105"/>
        <v>0</v>
      </c>
      <c r="BG140" s="1">
        <f t="shared" si="83"/>
        <v>6.42</v>
      </c>
      <c r="BH140" s="15">
        <f t="shared" si="105"/>
        <v>0</v>
      </c>
      <c r="BI140" s="15">
        <f t="shared" si="105"/>
        <v>6.42</v>
      </c>
      <c r="BJ140" s="15">
        <f t="shared" si="105"/>
        <v>0</v>
      </c>
      <c r="BK140" s="15"/>
      <c r="BL140" s="15"/>
      <c r="BM140" s="87"/>
      <c r="BN140" s="16"/>
      <c r="BO140" s="129"/>
      <c r="BP140" s="129"/>
      <c r="BQ140" s="129"/>
      <c r="BR140" s="135"/>
      <c r="BS140" s="135"/>
      <c r="BT140" s="135"/>
      <c r="BU140" s="55"/>
      <c r="BV140" s="55"/>
      <c r="BW140" s="55"/>
      <c r="BX140" s="55"/>
      <c r="BY140" s="55"/>
      <c r="BZ140" s="55"/>
      <c r="CA140" s="55"/>
      <c r="CB140" s="55"/>
      <c r="CC140" s="55"/>
      <c r="CD140" s="55"/>
      <c r="CE140" s="55"/>
      <c r="CF140" s="55"/>
      <c r="CG140" s="55"/>
      <c r="CH140" s="55"/>
      <c r="CI140" s="55"/>
      <c r="CJ140" s="55"/>
      <c r="CK140" s="55"/>
      <c r="CL140" s="55"/>
      <c r="CM140" s="55"/>
      <c r="CN140" s="55"/>
      <c r="CO140" s="55"/>
      <c r="CP140" s="55"/>
      <c r="CQ140" s="55"/>
    </row>
    <row r="141" spans="1:95" s="81" customFormat="1" ht="99" customHeight="1">
      <c r="A141" s="61">
        <v>1</v>
      </c>
      <c r="B141" s="196" t="s">
        <v>360</v>
      </c>
      <c r="C141" s="58">
        <f t="shared" ref="C141:C149" si="106">D141+E141</f>
        <v>526.83999999999992</v>
      </c>
      <c r="D141" s="63"/>
      <c r="E141" s="58">
        <f>F141+U141+BG141</f>
        <v>526.83999999999992</v>
      </c>
      <c r="F141" s="58">
        <f t="shared" ref="F141" si="107">G141+K141+L141+M141+R141+S141+T141</f>
        <v>506.68</v>
      </c>
      <c r="G141" s="58">
        <f t="shared" si="80"/>
        <v>4</v>
      </c>
      <c r="H141" s="58">
        <v>4</v>
      </c>
      <c r="I141" s="58"/>
      <c r="J141" s="58"/>
      <c r="K141" s="57">
        <v>275.45999999999998</v>
      </c>
      <c r="L141" s="58">
        <v>141.36000000000001</v>
      </c>
      <c r="M141" s="58">
        <f t="shared" si="81"/>
        <v>84.81</v>
      </c>
      <c r="N141" s="58"/>
      <c r="O141" s="58"/>
      <c r="P141" s="58">
        <v>84.81</v>
      </c>
      <c r="Q141" s="58"/>
      <c r="R141" s="58">
        <v>1.05</v>
      </c>
      <c r="S141" s="58"/>
      <c r="T141" s="58"/>
      <c r="U141" s="58">
        <f t="shared" si="82"/>
        <v>13.74</v>
      </c>
      <c r="V141" s="58"/>
      <c r="W141" s="58"/>
      <c r="X141" s="58"/>
      <c r="Y141" s="58"/>
      <c r="Z141" s="58"/>
      <c r="AA141" s="58"/>
      <c r="AB141" s="58"/>
      <c r="AC141" s="58"/>
      <c r="AD141" s="58">
        <v>3.82</v>
      </c>
      <c r="AE141" s="58">
        <v>3.82</v>
      </c>
      <c r="AF141" s="58"/>
      <c r="AG141" s="58"/>
      <c r="AH141" s="58"/>
      <c r="AI141" s="58"/>
      <c r="AJ141" s="58"/>
      <c r="AK141" s="58"/>
      <c r="AL141" s="58"/>
      <c r="AM141" s="58"/>
      <c r="AN141" s="58"/>
      <c r="AO141" s="58"/>
      <c r="AP141" s="58"/>
      <c r="AQ141" s="58"/>
      <c r="AR141" s="58"/>
      <c r="AS141" s="58">
        <v>0</v>
      </c>
      <c r="AT141" s="58"/>
      <c r="AU141" s="58"/>
      <c r="AV141" s="58"/>
      <c r="AW141" s="58"/>
      <c r="AX141" s="58"/>
      <c r="AY141" s="58"/>
      <c r="AZ141" s="58"/>
      <c r="BA141" s="58"/>
      <c r="BB141" s="58"/>
      <c r="BC141" s="58"/>
      <c r="BD141" s="58">
        <v>9.92</v>
      </c>
      <c r="BE141" s="58"/>
      <c r="BF141" s="58"/>
      <c r="BG141" s="58">
        <f t="shared" si="83"/>
        <v>6.42</v>
      </c>
      <c r="BH141" s="58"/>
      <c r="BI141" s="58">
        <v>6.42</v>
      </c>
      <c r="BJ141" s="58"/>
      <c r="BK141" s="61" t="s">
        <v>130</v>
      </c>
      <c r="BL141" s="79" t="s">
        <v>316</v>
      </c>
      <c r="BM141" s="61"/>
      <c r="BN141" s="61" t="s">
        <v>74</v>
      </c>
      <c r="BO141" s="128" t="s">
        <v>369</v>
      </c>
      <c r="BP141" s="168" t="s">
        <v>359</v>
      </c>
      <c r="BQ141" s="63" t="s">
        <v>466</v>
      </c>
      <c r="BR141" s="136"/>
      <c r="BS141" s="136"/>
      <c r="BT141" s="136"/>
    </row>
    <row r="142" spans="1:95" s="3" customFormat="1">
      <c r="A142" s="16" t="s">
        <v>156</v>
      </c>
      <c r="B142" s="14" t="s">
        <v>11</v>
      </c>
      <c r="C142" s="15">
        <f t="shared" si="106"/>
        <v>152.72</v>
      </c>
      <c r="D142" s="18">
        <f>D143+D150+D152+D153+D165</f>
        <v>92.79</v>
      </c>
      <c r="E142" s="18">
        <f>E143+E150+E152+E153+E165</f>
        <v>59.93</v>
      </c>
      <c r="F142" s="18" t="e">
        <f>F143+F150+F152+F153+F165</f>
        <v>#REF!</v>
      </c>
      <c r="G142" s="58" t="e">
        <f t="shared" si="80"/>
        <v>#REF!</v>
      </c>
      <c r="H142" s="18" t="e">
        <f>H143+H150+H152+H153+H165</f>
        <v>#REF!</v>
      </c>
      <c r="I142" s="18" t="e">
        <f>I143+I150+I152+I153+I165</f>
        <v>#REF!</v>
      </c>
      <c r="J142" s="18" t="e">
        <f>J143+J150+J152+J153+J165</f>
        <v>#REF!</v>
      </c>
      <c r="K142" s="18" t="e">
        <f>K143+K150+K152+K153+K165</f>
        <v>#REF!</v>
      </c>
      <c r="L142" s="18" t="e">
        <f>L143+L150+L152+L153+L165</f>
        <v>#REF!</v>
      </c>
      <c r="M142" s="58" t="e">
        <f t="shared" si="81"/>
        <v>#REF!</v>
      </c>
      <c r="N142" s="18" t="e">
        <f t="shared" ref="N142:T142" si="108">N143+N150+N152+N153+N165</f>
        <v>#REF!</v>
      </c>
      <c r="O142" s="18" t="e">
        <f t="shared" si="108"/>
        <v>#REF!</v>
      </c>
      <c r="P142" s="18" t="e">
        <f t="shared" si="108"/>
        <v>#REF!</v>
      </c>
      <c r="Q142" s="18" t="e">
        <f t="shared" si="108"/>
        <v>#REF!</v>
      </c>
      <c r="R142" s="18" t="e">
        <f t="shared" si="108"/>
        <v>#REF!</v>
      </c>
      <c r="S142" s="18" t="e">
        <f t="shared" si="108"/>
        <v>#REF!</v>
      </c>
      <c r="T142" s="18" t="e">
        <f t="shared" si="108"/>
        <v>#REF!</v>
      </c>
      <c r="U142" s="58" t="e">
        <f t="shared" si="82"/>
        <v>#REF!</v>
      </c>
      <c r="V142" s="18" t="e">
        <f t="shared" ref="V142:BF142" si="109">V143+V150+V152+V153+V165</f>
        <v>#REF!</v>
      </c>
      <c r="W142" s="18" t="e">
        <f t="shared" si="109"/>
        <v>#REF!</v>
      </c>
      <c r="X142" s="18" t="e">
        <f t="shared" si="109"/>
        <v>#REF!</v>
      </c>
      <c r="Y142" s="18" t="e">
        <f t="shared" si="109"/>
        <v>#REF!</v>
      </c>
      <c r="Z142" s="18" t="e">
        <f t="shared" si="109"/>
        <v>#REF!</v>
      </c>
      <c r="AA142" s="18" t="e">
        <f t="shared" si="109"/>
        <v>#REF!</v>
      </c>
      <c r="AB142" s="18" t="e">
        <f t="shared" si="109"/>
        <v>#REF!</v>
      </c>
      <c r="AC142" s="18" t="e">
        <f t="shared" si="109"/>
        <v>#REF!</v>
      </c>
      <c r="AD142" s="18" t="e">
        <f t="shared" si="109"/>
        <v>#REF!</v>
      </c>
      <c r="AE142" s="18" t="e">
        <f t="shared" si="109"/>
        <v>#REF!</v>
      </c>
      <c r="AF142" s="18" t="e">
        <f t="shared" si="109"/>
        <v>#REF!</v>
      </c>
      <c r="AG142" s="18" t="e">
        <f t="shared" si="109"/>
        <v>#REF!</v>
      </c>
      <c r="AH142" s="18" t="e">
        <f t="shared" si="109"/>
        <v>#REF!</v>
      </c>
      <c r="AI142" s="18" t="e">
        <f t="shared" si="109"/>
        <v>#REF!</v>
      </c>
      <c r="AJ142" s="18" t="e">
        <f t="shared" si="109"/>
        <v>#REF!</v>
      </c>
      <c r="AK142" s="18" t="e">
        <f t="shared" si="109"/>
        <v>#REF!</v>
      </c>
      <c r="AL142" s="18" t="e">
        <f t="shared" si="109"/>
        <v>#REF!</v>
      </c>
      <c r="AM142" s="18" t="e">
        <f t="shared" si="109"/>
        <v>#REF!</v>
      </c>
      <c r="AN142" s="18" t="e">
        <f t="shared" si="109"/>
        <v>#REF!</v>
      </c>
      <c r="AO142" s="18" t="e">
        <f t="shared" si="109"/>
        <v>#REF!</v>
      </c>
      <c r="AP142" s="18" t="e">
        <f t="shared" si="109"/>
        <v>#REF!</v>
      </c>
      <c r="AQ142" s="18" t="e">
        <f t="shared" si="109"/>
        <v>#REF!</v>
      </c>
      <c r="AR142" s="18" t="e">
        <f t="shared" si="109"/>
        <v>#REF!</v>
      </c>
      <c r="AS142" s="18" t="e">
        <f t="shared" si="109"/>
        <v>#REF!</v>
      </c>
      <c r="AT142" s="18" t="e">
        <f t="shared" si="109"/>
        <v>#REF!</v>
      </c>
      <c r="AU142" s="18" t="e">
        <f t="shared" si="109"/>
        <v>#REF!</v>
      </c>
      <c r="AV142" s="18" t="e">
        <f t="shared" si="109"/>
        <v>#REF!</v>
      </c>
      <c r="AW142" s="18" t="e">
        <f t="shared" si="109"/>
        <v>#REF!</v>
      </c>
      <c r="AX142" s="18" t="e">
        <f t="shared" si="109"/>
        <v>#REF!</v>
      </c>
      <c r="AY142" s="18" t="e">
        <f t="shared" si="109"/>
        <v>#REF!</v>
      </c>
      <c r="AZ142" s="18" t="e">
        <f t="shared" si="109"/>
        <v>#REF!</v>
      </c>
      <c r="BA142" s="18" t="e">
        <f t="shared" si="109"/>
        <v>#REF!</v>
      </c>
      <c r="BB142" s="18" t="e">
        <f t="shared" si="109"/>
        <v>#REF!</v>
      </c>
      <c r="BC142" s="18" t="e">
        <f t="shared" si="109"/>
        <v>#REF!</v>
      </c>
      <c r="BD142" s="18" t="e">
        <f t="shared" si="109"/>
        <v>#REF!</v>
      </c>
      <c r="BE142" s="18" t="e">
        <f t="shared" si="109"/>
        <v>#REF!</v>
      </c>
      <c r="BF142" s="18" t="e">
        <f t="shared" si="109"/>
        <v>#REF!</v>
      </c>
      <c r="BG142" s="1" t="e">
        <f t="shared" si="83"/>
        <v>#REF!</v>
      </c>
      <c r="BH142" s="18" t="e">
        <f>BH143+BH150+BH152+BH153+BH165</f>
        <v>#REF!</v>
      </c>
      <c r="BI142" s="18" t="e">
        <f>BI143+BI150+BI152+BI153+BI165</f>
        <v>#REF!</v>
      </c>
      <c r="BJ142" s="18" t="e">
        <f>BJ143+BJ150+BJ152+BJ153+BJ165</f>
        <v>#REF!</v>
      </c>
      <c r="BK142" s="9"/>
      <c r="BL142" s="9"/>
      <c r="BM142" s="93"/>
      <c r="BN142" s="16"/>
      <c r="BO142" s="93"/>
      <c r="BP142" s="171"/>
      <c r="BQ142" s="93"/>
      <c r="BR142" s="211"/>
      <c r="BS142" s="211"/>
      <c r="BT142" s="211"/>
    </row>
    <row r="143" spans="1:95" s="2" customFormat="1" ht="37.5">
      <c r="A143" s="16" t="s">
        <v>228</v>
      </c>
      <c r="B143" s="23" t="s">
        <v>198</v>
      </c>
      <c r="C143" s="15">
        <f t="shared" si="106"/>
        <v>6.74</v>
      </c>
      <c r="D143" s="15">
        <v>0</v>
      </c>
      <c r="E143" s="15">
        <f t="shared" ref="E143:BJ143" si="110">SUM(E144:E149)</f>
        <v>6.74</v>
      </c>
      <c r="F143" s="15">
        <f t="shared" si="110"/>
        <v>6.74</v>
      </c>
      <c r="G143" s="58">
        <f t="shared" si="80"/>
        <v>0</v>
      </c>
      <c r="H143" s="15">
        <f t="shared" si="110"/>
        <v>0</v>
      </c>
      <c r="I143" s="15">
        <f t="shared" si="110"/>
        <v>0</v>
      </c>
      <c r="J143" s="15">
        <f t="shared" si="110"/>
        <v>0</v>
      </c>
      <c r="K143" s="15">
        <f t="shared" si="110"/>
        <v>3.2</v>
      </c>
      <c r="L143" s="15">
        <f t="shared" si="110"/>
        <v>3.54</v>
      </c>
      <c r="M143" s="58">
        <f t="shared" si="81"/>
        <v>0</v>
      </c>
      <c r="N143" s="15">
        <f t="shared" si="110"/>
        <v>0</v>
      </c>
      <c r="O143" s="15">
        <f t="shared" si="110"/>
        <v>0</v>
      </c>
      <c r="P143" s="15">
        <f t="shared" si="110"/>
        <v>0</v>
      </c>
      <c r="Q143" s="15">
        <f t="shared" si="110"/>
        <v>0</v>
      </c>
      <c r="R143" s="15">
        <f t="shared" si="110"/>
        <v>0</v>
      </c>
      <c r="S143" s="15">
        <f t="shared" si="110"/>
        <v>0</v>
      </c>
      <c r="T143" s="15">
        <f t="shared" si="110"/>
        <v>0</v>
      </c>
      <c r="U143" s="58">
        <f t="shared" si="82"/>
        <v>0</v>
      </c>
      <c r="V143" s="15">
        <f t="shared" si="110"/>
        <v>0</v>
      </c>
      <c r="W143" s="15">
        <f t="shared" si="110"/>
        <v>0</v>
      </c>
      <c r="X143" s="15">
        <f t="shared" si="110"/>
        <v>0</v>
      </c>
      <c r="Y143" s="15">
        <f t="shared" si="110"/>
        <v>0</v>
      </c>
      <c r="Z143" s="15">
        <f t="shared" si="110"/>
        <v>0</v>
      </c>
      <c r="AA143" s="15">
        <f t="shared" si="110"/>
        <v>0</v>
      </c>
      <c r="AB143" s="15">
        <f t="shared" si="110"/>
        <v>0</v>
      </c>
      <c r="AC143" s="15">
        <f t="shared" si="110"/>
        <v>0</v>
      </c>
      <c r="AD143" s="15">
        <f t="shared" si="110"/>
        <v>0</v>
      </c>
      <c r="AE143" s="15">
        <f t="shared" si="110"/>
        <v>0</v>
      </c>
      <c r="AF143" s="15">
        <f t="shared" si="110"/>
        <v>0</v>
      </c>
      <c r="AG143" s="15">
        <f t="shared" si="110"/>
        <v>0</v>
      </c>
      <c r="AH143" s="15">
        <f t="shared" si="110"/>
        <v>0</v>
      </c>
      <c r="AI143" s="15">
        <f t="shared" si="110"/>
        <v>0</v>
      </c>
      <c r="AJ143" s="15">
        <f t="shared" si="110"/>
        <v>0</v>
      </c>
      <c r="AK143" s="15">
        <f t="shared" si="110"/>
        <v>0</v>
      </c>
      <c r="AL143" s="15">
        <f t="shared" si="110"/>
        <v>0</v>
      </c>
      <c r="AM143" s="15">
        <f t="shared" si="110"/>
        <v>0</v>
      </c>
      <c r="AN143" s="15">
        <f t="shared" si="110"/>
        <v>0</v>
      </c>
      <c r="AO143" s="15">
        <f t="shared" si="110"/>
        <v>0</v>
      </c>
      <c r="AP143" s="15">
        <f t="shared" si="110"/>
        <v>0</v>
      </c>
      <c r="AQ143" s="15">
        <f t="shared" si="110"/>
        <v>0</v>
      </c>
      <c r="AR143" s="15">
        <f t="shared" si="110"/>
        <v>0</v>
      </c>
      <c r="AS143" s="15">
        <f t="shared" si="110"/>
        <v>0</v>
      </c>
      <c r="AT143" s="15">
        <f t="shared" si="110"/>
        <v>0</v>
      </c>
      <c r="AU143" s="15">
        <f t="shared" si="110"/>
        <v>0</v>
      </c>
      <c r="AV143" s="15">
        <f t="shared" si="110"/>
        <v>0</v>
      </c>
      <c r="AW143" s="15">
        <f t="shared" si="110"/>
        <v>0</v>
      </c>
      <c r="AX143" s="15">
        <f t="shared" si="110"/>
        <v>0</v>
      </c>
      <c r="AY143" s="15">
        <f t="shared" si="110"/>
        <v>0</v>
      </c>
      <c r="AZ143" s="15">
        <f t="shared" si="110"/>
        <v>0</v>
      </c>
      <c r="BA143" s="15">
        <f t="shared" si="110"/>
        <v>0</v>
      </c>
      <c r="BB143" s="15">
        <f t="shared" si="110"/>
        <v>0</v>
      </c>
      <c r="BC143" s="15">
        <f t="shared" si="110"/>
        <v>0</v>
      </c>
      <c r="BD143" s="15">
        <f t="shared" si="110"/>
        <v>0</v>
      </c>
      <c r="BE143" s="15">
        <f t="shared" si="110"/>
        <v>0</v>
      </c>
      <c r="BF143" s="15">
        <f t="shared" si="110"/>
        <v>0</v>
      </c>
      <c r="BG143" s="1">
        <f t="shared" si="83"/>
        <v>0</v>
      </c>
      <c r="BH143" s="15">
        <f t="shared" si="110"/>
        <v>0</v>
      </c>
      <c r="BI143" s="15">
        <f t="shared" si="110"/>
        <v>0</v>
      </c>
      <c r="BJ143" s="15">
        <f t="shared" si="110"/>
        <v>0</v>
      </c>
      <c r="BK143" s="9"/>
      <c r="BL143" s="9"/>
      <c r="BM143" s="87"/>
      <c r="BN143" s="16"/>
      <c r="BO143" s="86"/>
      <c r="BP143" s="129"/>
      <c r="BQ143" s="86"/>
      <c r="BR143" s="135"/>
      <c r="BS143" s="135"/>
      <c r="BT143" s="135"/>
      <c r="BU143" s="55"/>
      <c r="BV143" s="55"/>
      <c r="BW143" s="55"/>
      <c r="BX143" s="55"/>
      <c r="BY143" s="55"/>
      <c r="BZ143" s="55"/>
      <c r="CA143" s="55"/>
      <c r="CB143" s="55"/>
      <c r="CC143" s="55"/>
      <c r="CD143" s="55"/>
      <c r="CE143" s="55"/>
      <c r="CF143" s="55"/>
      <c r="CG143" s="55"/>
      <c r="CH143" s="55"/>
      <c r="CI143" s="55"/>
      <c r="CJ143" s="55"/>
      <c r="CK143" s="55"/>
      <c r="CL143" s="55"/>
      <c r="CM143" s="55"/>
      <c r="CN143" s="55"/>
      <c r="CO143" s="55"/>
      <c r="CP143" s="55"/>
      <c r="CQ143" s="55"/>
    </row>
    <row r="144" spans="1:95" s="235" customFormat="1" ht="67.150000000000006" customHeight="1">
      <c r="A144" s="218">
        <v>1</v>
      </c>
      <c r="B144" s="258" t="s">
        <v>328</v>
      </c>
      <c r="C144" s="220">
        <f t="shared" si="106"/>
        <v>2</v>
      </c>
      <c r="D144" s="226"/>
      <c r="E144" s="220">
        <f t="shared" ref="E144:E149" si="111">F144+U144+BG144</f>
        <v>2</v>
      </c>
      <c r="F144" s="220">
        <f t="shared" ref="F144:F149" si="112">G144+K144+L144+M144+R144+S144+T144</f>
        <v>2</v>
      </c>
      <c r="G144" s="220">
        <f t="shared" si="80"/>
        <v>0</v>
      </c>
      <c r="H144" s="256"/>
      <c r="I144" s="220"/>
      <c r="J144" s="220"/>
      <c r="K144" s="256">
        <v>1</v>
      </c>
      <c r="L144" s="256">
        <v>1</v>
      </c>
      <c r="M144" s="220">
        <f t="shared" si="81"/>
        <v>0</v>
      </c>
      <c r="N144" s="256"/>
      <c r="O144" s="220"/>
      <c r="P144" s="256"/>
      <c r="Q144" s="220"/>
      <c r="R144" s="220"/>
      <c r="S144" s="220"/>
      <c r="T144" s="220"/>
      <c r="U144" s="220">
        <f t="shared" si="82"/>
        <v>0</v>
      </c>
      <c r="V144" s="220"/>
      <c r="W144" s="220"/>
      <c r="X144" s="220"/>
      <c r="Y144" s="220"/>
      <c r="Z144" s="220"/>
      <c r="AA144" s="220"/>
      <c r="AB144" s="220"/>
      <c r="AC144" s="220"/>
      <c r="AD144" s="220">
        <f t="shared" ref="AD144:AD149" si="113">SUM(AE144:AT144)</f>
        <v>0</v>
      </c>
      <c r="AE144" s="256"/>
      <c r="AF144" s="256"/>
      <c r="AG144" s="220"/>
      <c r="AH144" s="220"/>
      <c r="AI144" s="220"/>
      <c r="AJ144" s="220"/>
      <c r="AK144" s="220"/>
      <c r="AL144" s="220"/>
      <c r="AM144" s="220"/>
      <c r="AN144" s="220"/>
      <c r="AO144" s="220"/>
      <c r="AP144" s="220"/>
      <c r="AQ144" s="220"/>
      <c r="AR144" s="220"/>
      <c r="AS144" s="220">
        <v>0</v>
      </c>
      <c r="AT144" s="220"/>
      <c r="AU144" s="220"/>
      <c r="AV144" s="220"/>
      <c r="AW144" s="220"/>
      <c r="AX144" s="220"/>
      <c r="AY144" s="220"/>
      <c r="AZ144" s="220"/>
      <c r="BA144" s="220"/>
      <c r="BB144" s="220"/>
      <c r="BC144" s="220"/>
      <c r="BD144" s="256"/>
      <c r="BE144" s="220"/>
      <c r="BF144" s="220"/>
      <c r="BG144" s="220">
        <f t="shared" si="83"/>
        <v>0</v>
      </c>
      <c r="BH144" s="220"/>
      <c r="BI144" s="256"/>
      <c r="BJ144" s="220"/>
      <c r="BK144" s="218" t="s">
        <v>130</v>
      </c>
      <c r="BL144" s="222" t="s">
        <v>131</v>
      </c>
      <c r="BM144" s="218" t="s">
        <v>199</v>
      </c>
      <c r="BN144" s="218" t="s">
        <v>112</v>
      </c>
      <c r="BO144" s="232"/>
      <c r="BP144" s="222" t="s">
        <v>361</v>
      </c>
      <c r="BQ144" s="226" t="s">
        <v>467</v>
      </c>
      <c r="BR144" s="234" t="s">
        <v>499</v>
      </c>
      <c r="BS144" s="234"/>
      <c r="BT144" s="234"/>
    </row>
    <row r="145" spans="1:96" s="235" customFormat="1" ht="70.900000000000006" customHeight="1">
      <c r="A145" s="218">
        <v>2</v>
      </c>
      <c r="B145" s="258" t="s">
        <v>328</v>
      </c>
      <c r="C145" s="220">
        <f t="shared" si="106"/>
        <v>2</v>
      </c>
      <c r="D145" s="226"/>
      <c r="E145" s="220">
        <f t="shared" si="111"/>
        <v>2</v>
      </c>
      <c r="F145" s="220">
        <f t="shared" si="112"/>
        <v>2</v>
      </c>
      <c r="G145" s="220">
        <f t="shared" si="80"/>
        <v>0</v>
      </c>
      <c r="H145" s="256"/>
      <c r="I145" s="220"/>
      <c r="J145" s="220"/>
      <c r="K145" s="256">
        <v>1</v>
      </c>
      <c r="L145" s="256">
        <v>1</v>
      </c>
      <c r="M145" s="220">
        <f t="shared" si="81"/>
        <v>0</v>
      </c>
      <c r="N145" s="256"/>
      <c r="O145" s="220"/>
      <c r="P145" s="256"/>
      <c r="Q145" s="220"/>
      <c r="R145" s="220"/>
      <c r="S145" s="220"/>
      <c r="T145" s="220"/>
      <c r="U145" s="220">
        <f t="shared" si="82"/>
        <v>0</v>
      </c>
      <c r="V145" s="220"/>
      <c r="W145" s="220"/>
      <c r="X145" s="220"/>
      <c r="Y145" s="220"/>
      <c r="Z145" s="220"/>
      <c r="AA145" s="220"/>
      <c r="AB145" s="220"/>
      <c r="AC145" s="220"/>
      <c r="AD145" s="220">
        <f t="shared" si="113"/>
        <v>0</v>
      </c>
      <c r="AE145" s="256"/>
      <c r="AF145" s="256"/>
      <c r="AG145" s="220"/>
      <c r="AH145" s="220"/>
      <c r="AI145" s="220"/>
      <c r="AJ145" s="220"/>
      <c r="AK145" s="220"/>
      <c r="AL145" s="220"/>
      <c r="AM145" s="220"/>
      <c r="AN145" s="220"/>
      <c r="AO145" s="220"/>
      <c r="AP145" s="220"/>
      <c r="AQ145" s="220"/>
      <c r="AR145" s="220"/>
      <c r="AS145" s="220">
        <v>0</v>
      </c>
      <c r="AT145" s="220"/>
      <c r="AU145" s="220"/>
      <c r="AV145" s="220"/>
      <c r="AW145" s="220"/>
      <c r="AX145" s="220"/>
      <c r="AY145" s="220"/>
      <c r="AZ145" s="220"/>
      <c r="BA145" s="220"/>
      <c r="BB145" s="220"/>
      <c r="BC145" s="220"/>
      <c r="BD145" s="256"/>
      <c r="BE145" s="220"/>
      <c r="BF145" s="220"/>
      <c r="BG145" s="220">
        <f t="shared" si="83"/>
        <v>0</v>
      </c>
      <c r="BH145" s="220"/>
      <c r="BI145" s="256"/>
      <c r="BJ145" s="220"/>
      <c r="BK145" s="218" t="s">
        <v>130</v>
      </c>
      <c r="BL145" s="222" t="s">
        <v>396</v>
      </c>
      <c r="BM145" s="218" t="s">
        <v>200</v>
      </c>
      <c r="BN145" s="218" t="s">
        <v>112</v>
      </c>
      <c r="BO145" s="232"/>
      <c r="BP145" s="222" t="s">
        <v>361</v>
      </c>
      <c r="BQ145" s="226" t="s">
        <v>467</v>
      </c>
      <c r="BR145" s="234" t="s">
        <v>499</v>
      </c>
      <c r="BS145" s="234"/>
      <c r="BT145" s="234"/>
    </row>
    <row r="146" spans="1:96" s="235" customFormat="1" ht="76.150000000000006" customHeight="1">
      <c r="A146" s="218">
        <v>3</v>
      </c>
      <c r="B146" s="258" t="s">
        <v>328</v>
      </c>
      <c r="C146" s="220">
        <f t="shared" si="106"/>
        <v>1.5</v>
      </c>
      <c r="D146" s="226"/>
      <c r="E146" s="220">
        <f t="shared" si="111"/>
        <v>1.5</v>
      </c>
      <c r="F146" s="220">
        <f t="shared" si="112"/>
        <v>1.5</v>
      </c>
      <c r="G146" s="220">
        <f t="shared" si="80"/>
        <v>0</v>
      </c>
      <c r="H146" s="256"/>
      <c r="I146" s="220"/>
      <c r="J146" s="220"/>
      <c r="K146" s="256">
        <v>0.7</v>
      </c>
      <c r="L146" s="256">
        <v>0.8</v>
      </c>
      <c r="M146" s="220">
        <f t="shared" si="81"/>
        <v>0</v>
      </c>
      <c r="N146" s="256"/>
      <c r="O146" s="220"/>
      <c r="P146" s="256"/>
      <c r="Q146" s="220"/>
      <c r="R146" s="220"/>
      <c r="S146" s="220"/>
      <c r="T146" s="220"/>
      <c r="U146" s="220">
        <f t="shared" si="82"/>
        <v>0</v>
      </c>
      <c r="V146" s="220"/>
      <c r="W146" s="220"/>
      <c r="X146" s="220"/>
      <c r="Y146" s="220"/>
      <c r="Z146" s="220"/>
      <c r="AA146" s="220"/>
      <c r="AB146" s="220"/>
      <c r="AC146" s="220"/>
      <c r="AD146" s="220">
        <f t="shared" si="113"/>
        <v>0</v>
      </c>
      <c r="AE146" s="256"/>
      <c r="AF146" s="256"/>
      <c r="AG146" s="220"/>
      <c r="AH146" s="220"/>
      <c r="AI146" s="220"/>
      <c r="AJ146" s="220"/>
      <c r="AK146" s="220"/>
      <c r="AL146" s="220"/>
      <c r="AM146" s="220"/>
      <c r="AN146" s="220"/>
      <c r="AO146" s="220"/>
      <c r="AP146" s="220"/>
      <c r="AQ146" s="220"/>
      <c r="AR146" s="220"/>
      <c r="AS146" s="220">
        <v>0</v>
      </c>
      <c r="AT146" s="220"/>
      <c r="AU146" s="220"/>
      <c r="AV146" s="220"/>
      <c r="AW146" s="220"/>
      <c r="AX146" s="220"/>
      <c r="AY146" s="220"/>
      <c r="AZ146" s="220"/>
      <c r="BA146" s="220"/>
      <c r="BB146" s="220"/>
      <c r="BC146" s="220"/>
      <c r="BD146" s="256"/>
      <c r="BE146" s="220"/>
      <c r="BF146" s="220"/>
      <c r="BG146" s="220">
        <f t="shared" si="83"/>
        <v>0</v>
      </c>
      <c r="BH146" s="220"/>
      <c r="BI146" s="256"/>
      <c r="BJ146" s="220"/>
      <c r="BK146" s="218" t="s">
        <v>130</v>
      </c>
      <c r="BL146" s="222" t="s">
        <v>316</v>
      </c>
      <c r="BM146" s="218" t="s">
        <v>201</v>
      </c>
      <c r="BN146" s="218" t="s">
        <v>112</v>
      </c>
      <c r="BO146" s="232"/>
      <c r="BP146" s="222" t="s">
        <v>361</v>
      </c>
      <c r="BQ146" s="226" t="s">
        <v>467</v>
      </c>
      <c r="BR146" s="234" t="s">
        <v>499</v>
      </c>
      <c r="BS146" s="234"/>
      <c r="BT146" s="234"/>
    </row>
    <row r="147" spans="1:96" s="235" customFormat="1" ht="69" customHeight="1">
      <c r="A147" s="218">
        <v>4</v>
      </c>
      <c r="B147" s="258" t="s">
        <v>328</v>
      </c>
      <c r="C147" s="220">
        <f t="shared" si="106"/>
        <v>0.2</v>
      </c>
      <c r="D147" s="226"/>
      <c r="E147" s="220">
        <f t="shared" si="111"/>
        <v>0.2</v>
      </c>
      <c r="F147" s="220">
        <f t="shared" si="112"/>
        <v>0.2</v>
      </c>
      <c r="G147" s="220">
        <f t="shared" si="80"/>
        <v>0</v>
      </c>
      <c r="H147" s="256"/>
      <c r="I147" s="220"/>
      <c r="J147" s="220"/>
      <c r="K147" s="256"/>
      <c r="L147" s="256">
        <v>0.2</v>
      </c>
      <c r="M147" s="220">
        <f t="shared" si="81"/>
        <v>0</v>
      </c>
      <c r="N147" s="256"/>
      <c r="O147" s="220"/>
      <c r="P147" s="256"/>
      <c r="Q147" s="220"/>
      <c r="R147" s="220"/>
      <c r="S147" s="220"/>
      <c r="T147" s="220"/>
      <c r="U147" s="220">
        <f t="shared" si="82"/>
        <v>0</v>
      </c>
      <c r="V147" s="220"/>
      <c r="W147" s="220"/>
      <c r="X147" s="220"/>
      <c r="Y147" s="220"/>
      <c r="Z147" s="220"/>
      <c r="AA147" s="220"/>
      <c r="AB147" s="220"/>
      <c r="AC147" s="220"/>
      <c r="AD147" s="220">
        <f t="shared" si="113"/>
        <v>0</v>
      </c>
      <c r="AE147" s="256"/>
      <c r="AF147" s="256"/>
      <c r="AG147" s="220"/>
      <c r="AH147" s="220"/>
      <c r="AI147" s="220"/>
      <c r="AJ147" s="220"/>
      <c r="AK147" s="220"/>
      <c r="AL147" s="220"/>
      <c r="AM147" s="220"/>
      <c r="AN147" s="220"/>
      <c r="AO147" s="220"/>
      <c r="AP147" s="220"/>
      <c r="AQ147" s="220"/>
      <c r="AR147" s="220"/>
      <c r="AS147" s="220">
        <v>0</v>
      </c>
      <c r="AT147" s="220"/>
      <c r="AU147" s="220"/>
      <c r="AV147" s="220"/>
      <c r="AW147" s="220"/>
      <c r="AX147" s="220"/>
      <c r="AY147" s="220"/>
      <c r="AZ147" s="220"/>
      <c r="BA147" s="220"/>
      <c r="BB147" s="220"/>
      <c r="BC147" s="220"/>
      <c r="BD147" s="256"/>
      <c r="BE147" s="220"/>
      <c r="BF147" s="220"/>
      <c r="BG147" s="220">
        <f t="shared" si="83"/>
        <v>0</v>
      </c>
      <c r="BH147" s="220"/>
      <c r="BI147" s="256"/>
      <c r="BJ147" s="220"/>
      <c r="BK147" s="218" t="s">
        <v>130</v>
      </c>
      <c r="BL147" s="222" t="s">
        <v>397</v>
      </c>
      <c r="BM147" s="218" t="s">
        <v>202</v>
      </c>
      <c r="BN147" s="218" t="s">
        <v>112</v>
      </c>
      <c r="BO147" s="232"/>
      <c r="BP147" s="222" t="s">
        <v>361</v>
      </c>
      <c r="BQ147" s="226" t="s">
        <v>467</v>
      </c>
      <c r="BR147" s="234" t="s">
        <v>499</v>
      </c>
      <c r="BS147" s="234"/>
      <c r="BT147" s="234"/>
    </row>
    <row r="148" spans="1:96" s="235" customFormat="1" ht="69" customHeight="1">
      <c r="A148" s="218">
        <v>5</v>
      </c>
      <c r="B148" s="258" t="s">
        <v>328</v>
      </c>
      <c r="C148" s="220">
        <f t="shared" si="106"/>
        <v>1</v>
      </c>
      <c r="D148" s="226"/>
      <c r="E148" s="220">
        <f t="shared" si="111"/>
        <v>1</v>
      </c>
      <c r="F148" s="220">
        <f t="shared" si="112"/>
        <v>1</v>
      </c>
      <c r="G148" s="220">
        <f t="shared" si="80"/>
        <v>0</v>
      </c>
      <c r="H148" s="256"/>
      <c r="I148" s="220"/>
      <c r="J148" s="220"/>
      <c r="K148" s="256">
        <v>0.5</v>
      </c>
      <c r="L148" s="256">
        <v>0.5</v>
      </c>
      <c r="M148" s="220">
        <f t="shared" si="81"/>
        <v>0</v>
      </c>
      <c r="N148" s="256"/>
      <c r="O148" s="220"/>
      <c r="P148" s="256"/>
      <c r="Q148" s="220"/>
      <c r="R148" s="220"/>
      <c r="S148" s="220"/>
      <c r="T148" s="220"/>
      <c r="U148" s="220">
        <f t="shared" si="82"/>
        <v>0</v>
      </c>
      <c r="V148" s="220"/>
      <c r="W148" s="220"/>
      <c r="X148" s="220"/>
      <c r="Y148" s="220"/>
      <c r="Z148" s="220"/>
      <c r="AA148" s="220"/>
      <c r="AB148" s="220"/>
      <c r="AC148" s="220"/>
      <c r="AD148" s="220">
        <f t="shared" si="113"/>
        <v>0</v>
      </c>
      <c r="AE148" s="256"/>
      <c r="AF148" s="256"/>
      <c r="AG148" s="220"/>
      <c r="AH148" s="220"/>
      <c r="AI148" s="220"/>
      <c r="AJ148" s="220"/>
      <c r="AK148" s="220"/>
      <c r="AL148" s="220"/>
      <c r="AM148" s="220"/>
      <c r="AN148" s="220"/>
      <c r="AO148" s="220"/>
      <c r="AP148" s="220"/>
      <c r="AQ148" s="220"/>
      <c r="AR148" s="220"/>
      <c r="AS148" s="220">
        <v>0</v>
      </c>
      <c r="AT148" s="220"/>
      <c r="AU148" s="220"/>
      <c r="AV148" s="220"/>
      <c r="AW148" s="220"/>
      <c r="AX148" s="220"/>
      <c r="AY148" s="220"/>
      <c r="AZ148" s="220"/>
      <c r="BA148" s="220"/>
      <c r="BB148" s="220"/>
      <c r="BC148" s="220"/>
      <c r="BD148" s="256"/>
      <c r="BE148" s="220"/>
      <c r="BF148" s="220"/>
      <c r="BG148" s="220">
        <f t="shared" si="83"/>
        <v>0</v>
      </c>
      <c r="BH148" s="220"/>
      <c r="BI148" s="256"/>
      <c r="BJ148" s="220"/>
      <c r="BK148" s="218" t="s">
        <v>130</v>
      </c>
      <c r="BL148" s="222" t="s">
        <v>400</v>
      </c>
      <c r="BM148" s="218" t="s">
        <v>203</v>
      </c>
      <c r="BN148" s="218" t="s">
        <v>112</v>
      </c>
      <c r="BO148" s="232"/>
      <c r="BP148" s="222" t="s">
        <v>361</v>
      </c>
      <c r="BQ148" s="226" t="s">
        <v>467</v>
      </c>
      <c r="BR148" s="234" t="s">
        <v>499</v>
      </c>
      <c r="BS148" s="234"/>
      <c r="BT148" s="234"/>
    </row>
    <row r="149" spans="1:96" s="235" customFormat="1" ht="69" customHeight="1">
      <c r="A149" s="218">
        <v>6</v>
      </c>
      <c r="B149" s="258" t="s">
        <v>328</v>
      </c>
      <c r="C149" s="220">
        <f t="shared" si="106"/>
        <v>0.04</v>
      </c>
      <c r="D149" s="226"/>
      <c r="E149" s="220">
        <f t="shared" si="111"/>
        <v>0.04</v>
      </c>
      <c r="F149" s="220">
        <f t="shared" si="112"/>
        <v>0.04</v>
      </c>
      <c r="G149" s="220">
        <f t="shared" si="80"/>
        <v>0</v>
      </c>
      <c r="H149" s="256"/>
      <c r="I149" s="220"/>
      <c r="J149" s="220"/>
      <c r="K149" s="256"/>
      <c r="L149" s="256">
        <v>0.04</v>
      </c>
      <c r="M149" s="220">
        <f t="shared" si="81"/>
        <v>0</v>
      </c>
      <c r="N149" s="256"/>
      <c r="O149" s="220"/>
      <c r="P149" s="256"/>
      <c r="Q149" s="220"/>
      <c r="R149" s="220"/>
      <c r="S149" s="220"/>
      <c r="T149" s="220"/>
      <c r="U149" s="220">
        <f t="shared" si="82"/>
        <v>0</v>
      </c>
      <c r="V149" s="220"/>
      <c r="W149" s="220"/>
      <c r="X149" s="220"/>
      <c r="Y149" s="220"/>
      <c r="Z149" s="220"/>
      <c r="AA149" s="220"/>
      <c r="AB149" s="220"/>
      <c r="AC149" s="220"/>
      <c r="AD149" s="220">
        <f t="shared" si="113"/>
        <v>0</v>
      </c>
      <c r="AE149" s="256"/>
      <c r="AF149" s="256"/>
      <c r="AG149" s="220"/>
      <c r="AH149" s="220"/>
      <c r="AI149" s="220"/>
      <c r="AJ149" s="220"/>
      <c r="AK149" s="220"/>
      <c r="AL149" s="220"/>
      <c r="AM149" s="220"/>
      <c r="AN149" s="220"/>
      <c r="AO149" s="220"/>
      <c r="AP149" s="220"/>
      <c r="AQ149" s="220"/>
      <c r="AR149" s="220"/>
      <c r="AS149" s="220">
        <v>0</v>
      </c>
      <c r="AT149" s="220"/>
      <c r="AU149" s="220"/>
      <c r="AV149" s="220"/>
      <c r="AW149" s="220"/>
      <c r="AX149" s="220"/>
      <c r="AY149" s="220"/>
      <c r="AZ149" s="220"/>
      <c r="BA149" s="220"/>
      <c r="BB149" s="220"/>
      <c r="BC149" s="220"/>
      <c r="BD149" s="256"/>
      <c r="BE149" s="220"/>
      <c r="BF149" s="220"/>
      <c r="BG149" s="220">
        <f t="shared" si="83"/>
        <v>0</v>
      </c>
      <c r="BH149" s="220"/>
      <c r="BI149" s="256"/>
      <c r="BJ149" s="220"/>
      <c r="BK149" s="218" t="s">
        <v>130</v>
      </c>
      <c r="BL149" s="236" t="s">
        <v>398</v>
      </c>
      <c r="BM149" s="218" t="s">
        <v>204</v>
      </c>
      <c r="BN149" s="218" t="s">
        <v>112</v>
      </c>
      <c r="BO149" s="232"/>
      <c r="BP149" s="222" t="s">
        <v>361</v>
      </c>
      <c r="BQ149" s="226" t="s">
        <v>467</v>
      </c>
      <c r="BR149" s="234" t="s">
        <v>499</v>
      </c>
      <c r="BS149" s="234"/>
      <c r="BT149" s="234"/>
    </row>
    <row r="150" spans="1:96" s="2" customFormat="1" ht="37.5">
      <c r="A150" s="16" t="s">
        <v>229</v>
      </c>
      <c r="B150" s="23" t="s">
        <v>205</v>
      </c>
      <c r="C150" s="15">
        <f>D150+E150</f>
        <v>0.5</v>
      </c>
      <c r="D150" s="15">
        <v>0</v>
      </c>
      <c r="E150" s="15">
        <f>SUM(E151)</f>
        <v>0.5</v>
      </c>
      <c r="F150" s="15">
        <f t="shared" ref="F150:BJ150" si="114">SUM(F151)</f>
        <v>0.5</v>
      </c>
      <c r="G150" s="58">
        <f t="shared" si="80"/>
        <v>0</v>
      </c>
      <c r="H150" s="15">
        <f t="shared" si="114"/>
        <v>0</v>
      </c>
      <c r="I150" s="15">
        <f t="shared" si="114"/>
        <v>0</v>
      </c>
      <c r="J150" s="15">
        <f t="shared" si="114"/>
        <v>0</v>
      </c>
      <c r="K150" s="15">
        <f t="shared" si="114"/>
        <v>0</v>
      </c>
      <c r="L150" s="15">
        <f t="shared" si="114"/>
        <v>0.5</v>
      </c>
      <c r="M150" s="58">
        <f t="shared" si="81"/>
        <v>0</v>
      </c>
      <c r="N150" s="15">
        <f t="shared" si="114"/>
        <v>0</v>
      </c>
      <c r="O150" s="15">
        <f t="shared" si="114"/>
        <v>0</v>
      </c>
      <c r="P150" s="15">
        <f t="shared" si="114"/>
        <v>0</v>
      </c>
      <c r="Q150" s="15">
        <f t="shared" si="114"/>
        <v>0</v>
      </c>
      <c r="R150" s="15">
        <f t="shared" si="114"/>
        <v>0</v>
      </c>
      <c r="S150" s="15">
        <f t="shared" si="114"/>
        <v>0</v>
      </c>
      <c r="T150" s="15">
        <f t="shared" si="114"/>
        <v>0</v>
      </c>
      <c r="U150" s="58">
        <f t="shared" si="82"/>
        <v>0</v>
      </c>
      <c r="V150" s="15">
        <f t="shared" si="114"/>
        <v>0</v>
      </c>
      <c r="W150" s="15">
        <f t="shared" si="114"/>
        <v>0</v>
      </c>
      <c r="X150" s="15">
        <f t="shared" si="114"/>
        <v>0</v>
      </c>
      <c r="Y150" s="15">
        <f t="shared" si="114"/>
        <v>0</v>
      </c>
      <c r="Z150" s="15">
        <f t="shared" si="114"/>
        <v>0</v>
      </c>
      <c r="AA150" s="15">
        <f t="shared" si="114"/>
        <v>0</v>
      </c>
      <c r="AB150" s="15">
        <f t="shared" si="114"/>
        <v>0</v>
      </c>
      <c r="AC150" s="15">
        <f t="shared" si="114"/>
        <v>0</v>
      </c>
      <c r="AD150" s="15">
        <f t="shared" si="114"/>
        <v>0</v>
      </c>
      <c r="AE150" s="15">
        <f t="shared" si="114"/>
        <v>0</v>
      </c>
      <c r="AF150" s="15">
        <f t="shared" si="114"/>
        <v>0</v>
      </c>
      <c r="AG150" s="15">
        <f t="shared" si="114"/>
        <v>0</v>
      </c>
      <c r="AH150" s="15">
        <f t="shared" si="114"/>
        <v>0</v>
      </c>
      <c r="AI150" s="15">
        <f t="shared" si="114"/>
        <v>0</v>
      </c>
      <c r="AJ150" s="15">
        <f t="shared" si="114"/>
        <v>0</v>
      </c>
      <c r="AK150" s="15">
        <f t="shared" si="114"/>
        <v>0</v>
      </c>
      <c r="AL150" s="15">
        <f t="shared" si="114"/>
        <v>0</v>
      </c>
      <c r="AM150" s="15">
        <f t="shared" si="114"/>
        <v>0</v>
      </c>
      <c r="AN150" s="15">
        <f t="shared" si="114"/>
        <v>0</v>
      </c>
      <c r="AO150" s="15">
        <f t="shared" si="114"/>
        <v>0</v>
      </c>
      <c r="AP150" s="15">
        <f t="shared" si="114"/>
        <v>0</v>
      </c>
      <c r="AQ150" s="15">
        <f t="shared" si="114"/>
        <v>0</v>
      </c>
      <c r="AR150" s="15">
        <f t="shared" si="114"/>
        <v>0</v>
      </c>
      <c r="AS150" s="15">
        <f t="shared" si="114"/>
        <v>0</v>
      </c>
      <c r="AT150" s="15">
        <f t="shared" si="114"/>
        <v>0</v>
      </c>
      <c r="AU150" s="15">
        <f t="shared" si="114"/>
        <v>0</v>
      </c>
      <c r="AV150" s="15">
        <f t="shared" si="114"/>
        <v>0</v>
      </c>
      <c r="AW150" s="15">
        <f t="shared" si="114"/>
        <v>0</v>
      </c>
      <c r="AX150" s="15">
        <f t="shared" si="114"/>
        <v>0</v>
      </c>
      <c r="AY150" s="15">
        <f t="shared" si="114"/>
        <v>0</v>
      </c>
      <c r="AZ150" s="15">
        <f t="shared" si="114"/>
        <v>0</v>
      </c>
      <c r="BA150" s="15">
        <f t="shared" si="114"/>
        <v>0</v>
      </c>
      <c r="BB150" s="15">
        <f t="shared" si="114"/>
        <v>0</v>
      </c>
      <c r="BC150" s="15">
        <f t="shared" si="114"/>
        <v>0</v>
      </c>
      <c r="BD150" s="15">
        <f t="shared" si="114"/>
        <v>0</v>
      </c>
      <c r="BE150" s="15">
        <f t="shared" si="114"/>
        <v>0</v>
      </c>
      <c r="BF150" s="15">
        <f t="shared" si="114"/>
        <v>0</v>
      </c>
      <c r="BG150" s="1">
        <f t="shared" si="83"/>
        <v>0</v>
      </c>
      <c r="BH150" s="15">
        <f t="shared" si="114"/>
        <v>0</v>
      </c>
      <c r="BI150" s="15">
        <f t="shared" si="114"/>
        <v>0</v>
      </c>
      <c r="BJ150" s="15">
        <f t="shared" si="114"/>
        <v>0</v>
      </c>
      <c r="BK150" s="9"/>
      <c r="BL150" s="9"/>
      <c r="BM150" s="87"/>
      <c r="BN150" s="16"/>
      <c r="BO150" s="86"/>
      <c r="BP150" s="129"/>
      <c r="BQ150" s="86"/>
      <c r="BR150" s="135"/>
      <c r="BS150" s="135"/>
      <c r="BT150" s="135"/>
      <c r="BU150" s="55"/>
      <c r="BV150" s="55"/>
      <c r="BW150" s="55"/>
      <c r="BX150" s="55"/>
      <c r="BY150" s="55"/>
      <c r="BZ150" s="55"/>
      <c r="CA150" s="55"/>
      <c r="CB150" s="55"/>
      <c r="CC150" s="55"/>
      <c r="CD150" s="55"/>
      <c r="CE150" s="55"/>
      <c r="CF150" s="55"/>
      <c r="CG150" s="55"/>
      <c r="CH150" s="55"/>
      <c r="CI150" s="55"/>
      <c r="CJ150" s="55"/>
      <c r="CK150" s="55"/>
      <c r="CL150" s="55"/>
      <c r="CM150" s="55"/>
      <c r="CN150" s="55"/>
      <c r="CO150" s="55"/>
      <c r="CP150" s="55"/>
      <c r="CQ150" s="55"/>
    </row>
    <row r="151" spans="1:96" s="235" customFormat="1" ht="70.150000000000006" customHeight="1">
      <c r="A151" s="218">
        <v>1</v>
      </c>
      <c r="B151" s="258" t="s">
        <v>328</v>
      </c>
      <c r="C151" s="220">
        <f>D151+E151</f>
        <v>0.5</v>
      </c>
      <c r="D151" s="226"/>
      <c r="E151" s="220">
        <f>F151+U151+BG151</f>
        <v>0.5</v>
      </c>
      <c r="F151" s="220">
        <f t="shared" ref="F151" si="115">G151+K151+L151+M151+R151+S151+T151</f>
        <v>0.5</v>
      </c>
      <c r="G151" s="220">
        <f t="shared" si="80"/>
        <v>0</v>
      </c>
      <c r="H151" s="256"/>
      <c r="I151" s="220"/>
      <c r="J151" s="220"/>
      <c r="K151" s="256"/>
      <c r="L151" s="256">
        <v>0.5</v>
      </c>
      <c r="M151" s="220">
        <f t="shared" si="81"/>
        <v>0</v>
      </c>
      <c r="N151" s="256"/>
      <c r="O151" s="220"/>
      <c r="P151" s="256"/>
      <c r="Q151" s="220"/>
      <c r="R151" s="220"/>
      <c r="S151" s="220"/>
      <c r="T151" s="220"/>
      <c r="U151" s="220">
        <f t="shared" si="82"/>
        <v>0</v>
      </c>
      <c r="V151" s="220"/>
      <c r="W151" s="220"/>
      <c r="X151" s="220"/>
      <c r="Y151" s="220"/>
      <c r="Z151" s="220"/>
      <c r="AA151" s="220"/>
      <c r="AB151" s="220"/>
      <c r="AC151" s="220"/>
      <c r="AD151" s="220">
        <f>SUM(AE151:AT151)</f>
        <v>0</v>
      </c>
      <c r="AE151" s="256"/>
      <c r="AF151" s="256"/>
      <c r="AG151" s="220"/>
      <c r="AH151" s="220"/>
      <c r="AI151" s="220"/>
      <c r="AJ151" s="220"/>
      <c r="AK151" s="220"/>
      <c r="AL151" s="220"/>
      <c r="AM151" s="220"/>
      <c r="AN151" s="220"/>
      <c r="AO151" s="220"/>
      <c r="AP151" s="220"/>
      <c r="AQ151" s="220"/>
      <c r="AR151" s="220"/>
      <c r="AS151" s="220">
        <v>0</v>
      </c>
      <c r="AT151" s="220"/>
      <c r="AU151" s="220"/>
      <c r="AV151" s="220"/>
      <c r="AW151" s="220"/>
      <c r="AX151" s="220"/>
      <c r="AY151" s="220"/>
      <c r="AZ151" s="220"/>
      <c r="BA151" s="220"/>
      <c r="BB151" s="220"/>
      <c r="BC151" s="220"/>
      <c r="BD151" s="256"/>
      <c r="BE151" s="220"/>
      <c r="BF151" s="220"/>
      <c r="BG151" s="220">
        <f t="shared" si="83"/>
        <v>0</v>
      </c>
      <c r="BH151" s="220"/>
      <c r="BI151" s="256"/>
      <c r="BJ151" s="220"/>
      <c r="BK151" s="218" t="s">
        <v>130</v>
      </c>
      <c r="BL151" s="222" t="s">
        <v>399</v>
      </c>
      <c r="BM151" s="218" t="s">
        <v>206</v>
      </c>
      <c r="BN151" s="218" t="s">
        <v>113</v>
      </c>
      <c r="BO151" s="232"/>
      <c r="BP151" s="222" t="s">
        <v>361</v>
      </c>
      <c r="BQ151" s="226" t="s">
        <v>467</v>
      </c>
      <c r="BR151" s="234" t="s">
        <v>499</v>
      </c>
      <c r="BS151" s="234"/>
      <c r="BT151" s="234"/>
    </row>
    <row r="152" spans="1:96" s="2" customFormat="1" ht="50.45" customHeight="1">
      <c r="A152" s="16" t="s">
        <v>230</v>
      </c>
      <c r="B152" s="23" t="s">
        <v>207</v>
      </c>
      <c r="C152" s="15"/>
      <c r="D152" s="15"/>
      <c r="E152" s="15"/>
      <c r="F152" s="15" t="e">
        <f>SUM(#REF!)</f>
        <v>#REF!</v>
      </c>
      <c r="G152" s="58" t="e">
        <f t="shared" si="80"/>
        <v>#REF!</v>
      </c>
      <c r="H152" s="15" t="e">
        <f>SUM(#REF!)</f>
        <v>#REF!</v>
      </c>
      <c r="I152" s="15" t="e">
        <f>SUM(#REF!)</f>
        <v>#REF!</v>
      </c>
      <c r="J152" s="15" t="e">
        <f>SUM(#REF!)</f>
        <v>#REF!</v>
      </c>
      <c r="K152" s="15" t="e">
        <f>SUM(#REF!)</f>
        <v>#REF!</v>
      </c>
      <c r="L152" s="15" t="e">
        <f>SUM(#REF!)</f>
        <v>#REF!</v>
      </c>
      <c r="M152" s="58" t="e">
        <f t="shared" si="81"/>
        <v>#REF!</v>
      </c>
      <c r="N152" s="15" t="e">
        <f>SUM(#REF!)</f>
        <v>#REF!</v>
      </c>
      <c r="O152" s="15" t="e">
        <f>SUM(#REF!)</f>
        <v>#REF!</v>
      </c>
      <c r="P152" s="15" t="e">
        <f>SUM(#REF!)</f>
        <v>#REF!</v>
      </c>
      <c r="Q152" s="15" t="e">
        <f>SUM(#REF!)</f>
        <v>#REF!</v>
      </c>
      <c r="R152" s="15" t="e">
        <f>SUM(#REF!)</f>
        <v>#REF!</v>
      </c>
      <c r="S152" s="15" t="e">
        <f>SUM(#REF!)</f>
        <v>#REF!</v>
      </c>
      <c r="T152" s="15" t="e">
        <f>SUM(#REF!)</f>
        <v>#REF!</v>
      </c>
      <c r="U152" s="58" t="e">
        <f t="shared" si="82"/>
        <v>#REF!</v>
      </c>
      <c r="V152" s="15" t="e">
        <f>SUM(#REF!)</f>
        <v>#REF!</v>
      </c>
      <c r="W152" s="15" t="e">
        <f>SUM(#REF!)</f>
        <v>#REF!</v>
      </c>
      <c r="X152" s="15" t="e">
        <f>SUM(#REF!)</f>
        <v>#REF!</v>
      </c>
      <c r="Y152" s="15" t="e">
        <f>SUM(#REF!)</f>
        <v>#REF!</v>
      </c>
      <c r="Z152" s="15" t="e">
        <f>SUM(#REF!)</f>
        <v>#REF!</v>
      </c>
      <c r="AA152" s="15" t="e">
        <f>SUM(#REF!)</f>
        <v>#REF!</v>
      </c>
      <c r="AB152" s="15" t="e">
        <f>SUM(#REF!)</f>
        <v>#REF!</v>
      </c>
      <c r="AC152" s="15" t="e">
        <f>SUM(#REF!)</f>
        <v>#REF!</v>
      </c>
      <c r="AD152" s="15" t="e">
        <f>SUM(#REF!)</f>
        <v>#REF!</v>
      </c>
      <c r="AE152" s="15" t="e">
        <f>SUM(#REF!)</f>
        <v>#REF!</v>
      </c>
      <c r="AF152" s="15" t="e">
        <f>SUM(#REF!)</f>
        <v>#REF!</v>
      </c>
      <c r="AG152" s="15" t="e">
        <f>SUM(#REF!)</f>
        <v>#REF!</v>
      </c>
      <c r="AH152" s="15" t="e">
        <f>SUM(#REF!)</f>
        <v>#REF!</v>
      </c>
      <c r="AI152" s="15" t="e">
        <f>SUM(#REF!)</f>
        <v>#REF!</v>
      </c>
      <c r="AJ152" s="15" t="e">
        <f>SUM(#REF!)</f>
        <v>#REF!</v>
      </c>
      <c r="AK152" s="15" t="e">
        <f>SUM(#REF!)</f>
        <v>#REF!</v>
      </c>
      <c r="AL152" s="15" t="e">
        <f>SUM(#REF!)</f>
        <v>#REF!</v>
      </c>
      <c r="AM152" s="15" t="e">
        <f>SUM(#REF!)</f>
        <v>#REF!</v>
      </c>
      <c r="AN152" s="15" t="e">
        <f>SUM(#REF!)</f>
        <v>#REF!</v>
      </c>
      <c r="AO152" s="15" t="e">
        <f>SUM(#REF!)</f>
        <v>#REF!</v>
      </c>
      <c r="AP152" s="15" t="e">
        <f>SUM(#REF!)</f>
        <v>#REF!</v>
      </c>
      <c r="AQ152" s="15" t="e">
        <f>SUM(#REF!)</f>
        <v>#REF!</v>
      </c>
      <c r="AR152" s="15" t="e">
        <f>SUM(#REF!)</f>
        <v>#REF!</v>
      </c>
      <c r="AS152" s="15" t="e">
        <f>SUM(#REF!)</f>
        <v>#REF!</v>
      </c>
      <c r="AT152" s="15" t="e">
        <f>SUM(#REF!)</f>
        <v>#REF!</v>
      </c>
      <c r="AU152" s="15" t="e">
        <f>SUM(#REF!)</f>
        <v>#REF!</v>
      </c>
      <c r="AV152" s="15" t="e">
        <f>SUM(#REF!)</f>
        <v>#REF!</v>
      </c>
      <c r="AW152" s="15" t="e">
        <f>SUM(#REF!)</f>
        <v>#REF!</v>
      </c>
      <c r="AX152" s="15" t="e">
        <f>SUM(#REF!)</f>
        <v>#REF!</v>
      </c>
      <c r="AY152" s="15" t="e">
        <f>SUM(#REF!)</f>
        <v>#REF!</v>
      </c>
      <c r="AZ152" s="15" t="e">
        <f>SUM(#REF!)</f>
        <v>#REF!</v>
      </c>
      <c r="BA152" s="15" t="e">
        <f>SUM(#REF!)</f>
        <v>#REF!</v>
      </c>
      <c r="BB152" s="15" t="e">
        <f>SUM(#REF!)</f>
        <v>#REF!</v>
      </c>
      <c r="BC152" s="15" t="e">
        <f>SUM(#REF!)</f>
        <v>#REF!</v>
      </c>
      <c r="BD152" s="15" t="e">
        <f>SUM(#REF!)</f>
        <v>#REF!</v>
      </c>
      <c r="BE152" s="15" t="e">
        <f>SUM(#REF!)</f>
        <v>#REF!</v>
      </c>
      <c r="BF152" s="15" t="e">
        <f>SUM(#REF!)</f>
        <v>#REF!</v>
      </c>
      <c r="BG152" s="1" t="e">
        <f t="shared" si="83"/>
        <v>#REF!</v>
      </c>
      <c r="BH152" s="15" t="e">
        <f>SUM(#REF!)</f>
        <v>#REF!</v>
      </c>
      <c r="BI152" s="15" t="e">
        <f>SUM(#REF!)</f>
        <v>#REF!</v>
      </c>
      <c r="BJ152" s="15" t="e">
        <f>SUM(#REF!)</f>
        <v>#REF!</v>
      </c>
      <c r="BK152" s="9"/>
      <c r="BL152" s="9"/>
      <c r="BM152" s="87"/>
      <c r="BN152" s="16"/>
      <c r="BO152" s="86"/>
      <c r="BP152" s="129"/>
      <c r="BQ152" s="86"/>
      <c r="BR152" s="135"/>
      <c r="BS152" s="135"/>
      <c r="BT152" s="135"/>
      <c r="BU152" s="55"/>
      <c r="BV152" s="55"/>
      <c r="BW152" s="55"/>
      <c r="BX152" s="55"/>
      <c r="BY152" s="55"/>
      <c r="BZ152" s="55"/>
      <c r="CA152" s="55"/>
      <c r="CB152" s="55"/>
      <c r="CC152" s="55"/>
      <c r="CD152" s="55"/>
      <c r="CE152" s="55"/>
      <c r="CF152" s="55"/>
      <c r="CG152" s="55"/>
      <c r="CH152" s="55"/>
      <c r="CI152" s="55"/>
      <c r="CJ152" s="55"/>
      <c r="CK152" s="55"/>
      <c r="CL152" s="55"/>
      <c r="CM152" s="55"/>
      <c r="CN152" s="55"/>
      <c r="CO152" s="55"/>
      <c r="CP152" s="197"/>
      <c r="CQ152" s="55"/>
      <c r="CR152" s="55"/>
    </row>
    <row r="153" spans="1:96" s="2" customFormat="1">
      <c r="A153" s="16" t="s">
        <v>231</v>
      </c>
      <c r="B153" s="23" t="s">
        <v>26</v>
      </c>
      <c r="C153" s="15">
        <f>D153+E153</f>
        <v>20.409999999999997</v>
      </c>
      <c r="D153" s="15">
        <f t="shared" ref="D153:BJ153" si="116">SUM(D154:D164)</f>
        <v>0</v>
      </c>
      <c r="E153" s="15">
        <f t="shared" si="116"/>
        <v>20.409999999999997</v>
      </c>
      <c r="F153" s="15">
        <f t="shared" si="116"/>
        <v>19.7</v>
      </c>
      <c r="G153" s="58">
        <f t="shared" si="80"/>
        <v>0</v>
      </c>
      <c r="H153" s="15">
        <f t="shared" si="116"/>
        <v>0</v>
      </c>
      <c r="I153" s="15">
        <f t="shared" si="116"/>
        <v>0</v>
      </c>
      <c r="J153" s="15">
        <f t="shared" si="116"/>
        <v>0</v>
      </c>
      <c r="K153" s="15">
        <f t="shared" si="116"/>
        <v>8.6999999999999993</v>
      </c>
      <c r="L153" s="15">
        <f t="shared" si="116"/>
        <v>11</v>
      </c>
      <c r="M153" s="58">
        <f t="shared" si="81"/>
        <v>0</v>
      </c>
      <c r="N153" s="15">
        <f t="shared" si="116"/>
        <v>0</v>
      </c>
      <c r="O153" s="15">
        <f t="shared" si="116"/>
        <v>0</v>
      </c>
      <c r="P153" s="15">
        <f t="shared" si="116"/>
        <v>0</v>
      </c>
      <c r="Q153" s="15">
        <f t="shared" si="116"/>
        <v>0</v>
      </c>
      <c r="R153" s="15">
        <f t="shared" si="116"/>
        <v>0</v>
      </c>
      <c r="S153" s="15">
        <f t="shared" si="116"/>
        <v>0</v>
      </c>
      <c r="T153" s="15">
        <f t="shared" si="116"/>
        <v>0</v>
      </c>
      <c r="U153" s="58">
        <f t="shared" si="82"/>
        <v>0.71</v>
      </c>
      <c r="V153" s="15">
        <f t="shared" si="116"/>
        <v>0</v>
      </c>
      <c r="W153" s="15">
        <f t="shared" si="116"/>
        <v>0</v>
      </c>
      <c r="X153" s="15">
        <f t="shared" si="116"/>
        <v>0</v>
      </c>
      <c r="Y153" s="15">
        <f t="shared" si="116"/>
        <v>0</v>
      </c>
      <c r="Z153" s="15">
        <f t="shared" si="116"/>
        <v>0</v>
      </c>
      <c r="AA153" s="15">
        <f t="shared" si="116"/>
        <v>0</v>
      </c>
      <c r="AB153" s="15">
        <f t="shared" si="116"/>
        <v>0</v>
      </c>
      <c r="AC153" s="15">
        <f t="shared" si="116"/>
        <v>0</v>
      </c>
      <c r="AD153" s="15">
        <f t="shared" si="116"/>
        <v>0</v>
      </c>
      <c r="AE153" s="15">
        <f t="shared" si="116"/>
        <v>0</v>
      </c>
      <c r="AF153" s="15">
        <f t="shared" si="116"/>
        <v>0</v>
      </c>
      <c r="AG153" s="15">
        <f t="shared" si="116"/>
        <v>0</v>
      </c>
      <c r="AH153" s="15">
        <f t="shared" si="116"/>
        <v>0</v>
      </c>
      <c r="AI153" s="15">
        <f t="shared" si="116"/>
        <v>0</v>
      </c>
      <c r="AJ153" s="15">
        <f t="shared" si="116"/>
        <v>0</v>
      </c>
      <c r="AK153" s="15">
        <f t="shared" si="116"/>
        <v>0</v>
      </c>
      <c r="AL153" s="15">
        <f t="shared" si="116"/>
        <v>0</v>
      </c>
      <c r="AM153" s="15">
        <f t="shared" si="116"/>
        <v>0</v>
      </c>
      <c r="AN153" s="15">
        <f t="shared" si="116"/>
        <v>0</v>
      </c>
      <c r="AO153" s="15">
        <f t="shared" si="116"/>
        <v>0</v>
      </c>
      <c r="AP153" s="15">
        <f t="shared" si="116"/>
        <v>0</v>
      </c>
      <c r="AQ153" s="15">
        <f t="shared" si="116"/>
        <v>0</v>
      </c>
      <c r="AR153" s="15">
        <f t="shared" si="116"/>
        <v>0</v>
      </c>
      <c r="AS153" s="15">
        <f t="shared" si="116"/>
        <v>0</v>
      </c>
      <c r="AT153" s="15">
        <f t="shared" si="116"/>
        <v>0</v>
      </c>
      <c r="AU153" s="15">
        <f t="shared" si="116"/>
        <v>0</v>
      </c>
      <c r="AV153" s="15">
        <f t="shared" si="116"/>
        <v>0</v>
      </c>
      <c r="AW153" s="15">
        <f t="shared" si="116"/>
        <v>0</v>
      </c>
      <c r="AX153" s="15">
        <f t="shared" si="116"/>
        <v>0.71</v>
      </c>
      <c r="AY153" s="15">
        <f t="shared" si="116"/>
        <v>0</v>
      </c>
      <c r="AZ153" s="15">
        <f t="shared" si="116"/>
        <v>0</v>
      </c>
      <c r="BA153" s="15">
        <f t="shared" si="116"/>
        <v>0</v>
      </c>
      <c r="BB153" s="15">
        <f t="shared" si="116"/>
        <v>0</v>
      </c>
      <c r="BC153" s="15">
        <f t="shared" si="116"/>
        <v>0</v>
      </c>
      <c r="BD153" s="15">
        <f t="shared" si="116"/>
        <v>0</v>
      </c>
      <c r="BE153" s="15">
        <f t="shared" si="116"/>
        <v>0</v>
      </c>
      <c r="BF153" s="15">
        <f t="shared" si="116"/>
        <v>0</v>
      </c>
      <c r="BG153" s="1">
        <f t="shared" si="83"/>
        <v>0</v>
      </c>
      <c r="BH153" s="15">
        <f t="shared" si="116"/>
        <v>0</v>
      </c>
      <c r="BI153" s="15">
        <f t="shared" si="116"/>
        <v>0</v>
      </c>
      <c r="BJ153" s="15">
        <f t="shared" si="116"/>
        <v>0</v>
      </c>
      <c r="BK153" s="9"/>
      <c r="BL153" s="9"/>
      <c r="BM153" s="87"/>
      <c r="BN153" s="16"/>
      <c r="BO153" s="86"/>
      <c r="BP153" s="129"/>
      <c r="BQ153" s="86"/>
      <c r="BR153" s="135"/>
      <c r="BS153" s="135"/>
      <c r="BT153" s="135"/>
      <c r="BU153" s="55"/>
      <c r="BV153" s="55"/>
      <c r="BW153" s="55"/>
      <c r="BX153" s="55"/>
      <c r="BY153" s="55"/>
      <c r="BZ153" s="55"/>
      <c r="CA153" s="55"/>
      <c r="CB153" s="55"/>
      <c r="CC153" s="55"/>
      <c r="CD153" s="55"/>
      <c r="CE153" s="55"/>
      <c r="CF153" s="55"/>
      <c r="CG153" s="55"/>
      <c r="CH153" s="55"/>
      <c r="CI153" s="55"/>
      <c r="CJ153" s="55"/>
      <c r="CK153" s="55"/>
      <c r="CL153" s="55"/>
      <c r="CM153" s="55"/>
      <c r="CN153" s="55"/>
      <c r="CO153" s="55"/>
      <c r="CP153" s="55"/>
      <c r="CQ153" s="55"/>
    </row>
    <row r="154" spans="1:96" s="81" customFormat="1" ht="54" customHeight="1">
      <c r="A154" s="61">
        <v>1</v>
      </c>
      <c r="B154" s="65" t="s">
        <v>208</v>
      </c>
      <c r="C154" s="62">
        <f t="shared" ref="C154:C164" si="117">D154+E154</f>
        <v>3</v>
      </c>
      <c r="D154" s="63"/>
      <c r="E154" s="1">
        <f t="shared" ref="E154:E164" si="118">F154+U154+BG154</f>
        <v>3</v>
      </c>
      <c r="F154" s="1">
        <f t="shared" ref="F154:F164" si="119">G154+K154+L154+M154+R154+S154+T154</f>
        <v>3</v>
      </c>
      <c r="G154" s="58">
        <f t="shared" si="80"/>
        <v>0</v>
      </c>
      <c r="H154" s="58"/>
      <c r="I154" s="58"/>
      <c r="J154" s="58"/>
      <c r="K154" s="58">
        <v>1</v>
      </c>
      <c r="L154" s="58">
        <v>2</v>
      </c>
      <c r="M154" s="58">
        <f t="shared" si="81"/>
        <v>0</v>
      </c>
      <c r="N154" s="58"/>
      <c r="O154" s="58"/>
      <c r="P154" s="58"/>
      <c r="Q154" s="58"/>
      <c r="R154" s="58"/>
      <c r="S154" s="58"/>
      <c r="T154" s="58"/>
      <c r="U154" s="58">
        <f t="shared" si="82"/>
        <v>0</v>
      </c>
      <c r="V154" s="58"/>
      <c r="W154" s="58"/>
      <c r="X154" s="58"/>
      <c r="Y154" s="58"/>
      <c r="Z154" s="58"/>
      <c r="AA154" s="58"/>
      <c r="AB154" s="58"/>
      <c r="AC154" s="58"/>
      <c r="AD154" s="58">
        <f t="shared" ref="AD154:AD164" si="120">SUM(AE154:AT154)</f>
        <v>0</v>
      </c>
      <c r="AE154" s="58"/>
      <c r="AF154" s="58"/>
      <c r="AG154" s="58"/>
      <c r="AH154" s="58"/>
      <c r="AI154" s="58"/>
      <c r="AJ154" s="58"/>
      <c r="AK154" s="58"/>
      <c r="AL154" s="58"/>
      <c r="AM154" s="58"/>
      <c r="AN154" s="58"/>
      <c r="AO154" s="58"/>
      <c r="AP154" s="58"/>
      <c r="AQ154" s="58"/>
      <c r="AR154" s="58"/>
      <c r="AS154" s="58">
        <v>0</v>
      </c>
      <c r="AT154" s="58"/>
      <c r="AU154" s="58"/>
      <c r="AV154" s="58"/>
      <c r="AW154" s="58"/>
      <c r="AX154" s="58"/>
      <c r="AY154" s="58"/>
      <c r="AZ154" s="58"/>
      <c r="BA154" s="58"/>
      <c r="BB154" s="58"/>
      <c r="BC154" s="58"/>
      <c r="BD154" s="58"/>
      <c r="BE154" s="58"/>
      <c r="BF154" s="58"/>
      <c r="BG154" s="1">
        <f t="shared" si="83"/>
        <v>0</v>
      </c>
      <c r="BH154" s="58"/>
      <c r="BI154" s="58"/>
      <c r="BJ154" s="58"/>
      <c r="BK154" s="61" t="s">
        <v>130</v>
      </c>
      <c r="BL154" s="79" t="s">
        <v>131</v>
      </c>
      <c r="BM154" s="61" t="s">
        <v>210</v>
      </c>
      <c r="BN154" s="61" t="s">
        <v>89</v>
      </c>
      <c r="BO154" s="90"/>
      <c r="BP154" s="79" t="s">
        <v>361</v>
      </c>
      <c r="BQ154" s="63" t="s">
        <v>467</v>
      </c>
      <c r="BR154" s="136"/>
      <c r="BS154" s="136"/>
      <c r="BT154" s="136"/>
    </row>
    <row r="155" spans="1:96" s="81" customFormat="1" ht="54" customHeight="1">
      <c r="A155" s="61">
        <v>2</v>
      </c>
      <c r="B155" s="65" t="s">
        <v>208</v>
      </c>
      <c r="C155" s="62">
        <f t="shared" si="117"/>
        <v>2</v>
      </c>
      <c r="D155" s="63"/>
      <c r="E155" s="1">
        <f t="shared" si="118"/>
        <v>2</v>
      </c>
      <c r="F155" s="1">
        <f t="shared" si="119"/>
        <v>2</v>
      </c>
      <c r="G155" s="58">
        <f t="shared" si="80"/>
        <v>0</v>
      </c>
      <c r="H155" s="58"/>
      <c r="I155" s="58"/>
      <c r="J155" s="58"/>
      <c r="K155" s="58">
        <v>1</v>
      </c>
      <c r="L155" s="58">
        <v>1</v>
      </c>
      <c r="M155" s="58">
        <f t="shared" si="81"/>
        <v>0</v>
      </c>
      <c r="N155" s="58"/>
      <c r="O155" s="58"/>
      <c r="P155" s="58"/>
      <c r="Q155" s="58"/>
      <c r="R155" s="58"/>
      <c r="S155" s="58"/>
      <c r="T155" s="58"/>
      <c r="U155" s="58">
        <f t="shared" si="82"/>
        <v>0</v>
      </c>
      <c r="V155" s="58"/>
      <c r="W155" s="58"/>
      <c r="X155" s="58"/>
      <c r="Y155" s="58"/>
      <c r="Z155" s="58"/>
      <c r="AA155" s="58"/>
      <c r="AB155" s="58"/>
      <c r="AC155" s="58"/>
      <c r="AD155" s="58">
        <f t="shared" si="120"/>
        <v>0</v>
      </c>
      <c r="AE155" s="58"/>
      <c r="AF155" s="58"/>
      <c r="AG155" s="58"/>
      <c r="AH155" s="58"/>
      <c r="AI155" s="58"/>
      <c r="AJ155" s="58"/>
      <c r="AK155" s="58"/>
      <c r="AL155" s="58"/>
      <c r="AM155" s="58"/>
      <c r="AN155" s="58"/>
      <c r="AO155" s="58"/>
      <c r="AP155" s="58"/>
      <c r="AQ155" s="58"/>
      <c r="AR155" s="58"/>
      <c r="AS155" s="58">
        <v>0</v>
      </c>
      <c r="AT155" s="58"/>
      <c r="AU155" s="58"/>
      <c r="AV155" s="58"/>
      <c r="AW155" s="58"/>
      <c r="AX155" s="58"/>
      <c r="AY155" s="58"/>
      <c r="AZ155" s="58"/>
      <c r="BA155" s="58"/>
      <c r="BB155" s="58"/>
      <c r="BC155" s="58"/>
      <c r="BD155" s="58"/>
      <c r="BE155" s="58"/>
      <c r="BF155" s="58"/>
      <c r="BG155" s="1">
        <f t="shared" si="83"/>
        <v>0</v>
      </c>
      <c r="BH155" s="58"/>
      <c r="BI155" s="58"/>
      <c r="BJ155" s="58"/>
      <c r="BK155" s="61" t="s">
        <v>130</v>
      </c>
      <c r="BL155" s="70" t="s">
        <v>396</v>
      </c>
      <c r="BM155" s="61"/>
      <c r="BN155" s="61" t="s">
        <v>89</v>
      </c>
      <c r="BO155" s="90"/>
      <c r="BP155" s="79" t="s">
        <v>361</v>
      </c>
      <c r="BQ155" s="63" t="s">
        <v>467</v>
      </c>
      <c r="BR155" s="136"/>
      <c r="BS155" s="136"/>
      <c r="BT155" s="136"/>
    </row>
    <row r="156" spans="1:96" s="81" customFormat="1" ht="40.15" customHeight="1">
      <c r="A156" s="61">
        <v>3</v>
      </c>
      <c r="B156" s="65" t="s">
        <v>208</v>
      </c>
      <c r="C156" s="62">
        <f t="shared" si="117"/>
        <v>4</v>
      </c>
      <c r="D156" s="63"/>
      <c r="E156" s="1">
        <f t="shared" si="118"/>
        <v>4</v>
      </c>
      <c r="F156" s="1">
        <f t="shared" si="119"/>
        <v>4</v>
      </c>
      <c r="G156" s="58">
        <f t="shared" si="80"/>
        <v>0</v>
      </c>
      <c r="H156" s="58"/>
      <c r="I156" s="58"/>
      <c r="J156" s="58"/>
      <c r="K156" s="58">
        <v>2</v>
      </c>
      <c r="L156" s="58">
        <v>2</v>
      </c>
      <c r="M156" s="58">
        <f t="shared" si="81"/>
        <v>0</v>
      </c>
      <c r="N156" s="58"/>
      <c r="O156" s="58"/>
      <c r="P156" s="58"/>
      <c r="Q156" s="58"/>
      <c r="R156" s="58"/>
      <c r="S156" s="58"/>
      <c r="T156" s="58"/>
      <c r="U156" s="58">
        <f t="shared" si="82"/>
        <v>0</v>
      </c>
      <c r="V156" s="58"/>
      <c r="W156" s="58"/>
      <c r="X156" s="58"/>
      <c r="Y156" s="58"/>
      <c r="Z156" s="58"/>
      <c r="AA156" s="58"/>
      <c r="AB156" s="58"/>
      <c r="AC156" s="58"/>
      <c r="AD156" s="58">
        <f t="shared" si="120"/>
        <v>0</v>
      </c>
      <c r="AE156" s="58"/>
      <c r="AF156" s="58"/>
      <c r="AG156" s="58"/>
      <c r="AH156" s="58"/>
      <c r="AI156" s="58"/>
      <c r="AJ156" s="58"/>
      <c r="AK156" s="58"/>
      <c r="AL156" s="58"/>
      <c r="AM156" s="58"/>
      <c r="AN156" s="58"/>
      <c r="AO156" s="58"/>
      <c r="AP156" s="58"/>
      <c r="AQ156" s="58"/>
      <c r="AR156" s="58"/>
      <c r="AS156" s="58">
        <v>0</v>
      </c>
      <c r="AT156" s="58"/>
      <c r="AU156" s="58"/>
      <c r="AV156" s="58"/>
      <c r="AW156" s="58"/>
      <c r="AX156" s="58"/>
      <c r="AY156" s="58"/>
      <c r="AZ156" s="58"/>
      <c r="BA156" s="58"/>
      <c r="BB156" s="58"/>
      <c r="BC156" s="58"/>
      <c r="BD156" s="58"/>
      <c r="BE156" s="58"/>
      <c r="BF156" s="58"/>
      <c r="BG156" s="1">
        <f t="shared" si="83"/>
        <v>0</v>
      </c>
      <c r="BH156" s="58"/>
      <c r="BI156" s="58"/>
      <c r="BJ156" s="58"/>
      <c r="BK156" s="61" t="s">
        <v>130</v>
      </c>
      <c r="BL156" s="79" t="s">
        <v>316</v>
      </c>
      <c r="BM156" s="61">
        <v>2</v>
      </c>
      <c r="BN156" s="61" t="s">
        <v>89</v>
      </c>
      <c r="BO156" s="90"/>
      <c r="BP156" s="79" t="s">
        <v>361</v>
      </c>
      <c r="BQ156" s="63" t="s">
        <v>467</v>
      </c>
      <c r="BR156" s="136"/>
      <c r="BS156" s="136"/>
      <c r="BT156" s="136"/>
    </row>
    <row r="157" spans="1:96" s="235" customFormat="1" ht="30.6" customHeight="1">
      <c r="A157" s="218">
        <v>4</v>
      </c>
      <c r="B157" s="253" t="s">
        <v>208</v>
      </c>
      <c r="C157" s="220">
        <f t="shared" si="117"/>
        <v>0.1</v>
      </c>
      <c r="D157" s="226"/>
      <c r="E157" s="220">
        <f t="shared" si="118"/>
        <v>0.1</v>
      </c>
      <c r="F157" s="220">
        <f t="shared" si="119"/>
        <v>0.1</v>
      </c>
      <c r="G157" s="220">
        <f t="shared" si="80"/>
        <v>0</v>
      </c>
      <c r="H157" s="256"/>
      <c r="I157" s="220"/>
      <c r="J157" s="220"/>
      <c r="K157" s="256">
        <v>0.1</v>
      </c>
      <c r="L157" s="256"/>
      <c r="M157" s="220">
        <f t="shared" si="81"/>
        <v>0</v>
      </c>
      <c r="N157" s="256"/>
      <c r="O157" s="220"/>
      <c r="P157" s="220"/>
      <c r="Q157" s="220"/>
      <c r="R157" s="220"/>
      <c r="S157" s="220"/>
      <c r="T157" s="220"/>
      <c r="U157" s="220">
        <f t="shared" si="82"/>
        <v>0</v>
      </c>
      <c r="V157" s="220"/>
      <c r="W157" s="220"/>
      <c r="X157" s="220"/>
      <c r="Y157" s="220"/>
      <c r="Z157" s="220"/>
      <c r="AA157" s="220"/>
      <c r="AB157" s="220"/>
      <c r="AC157" s="220"/>
      <c r="AD157" s="220">
        <f t="shared" si="120"/>
        <v>0</v>
      </c>
      <c r="AE157" s="256"/>
      <c r="AF157" s="220"/>
      <c r="AG157" s="220"/>
      <c r="AH157" s="220"/>
      <c r="AI157" s="220"/>
      <c r="AJ157" s="220"/>
      <c r="AK157" s="256"/>
      <c r="AL157" s="220"/>
      <c r="AM157" s="220"/>
      <c r="AN157" s="220"/>
      <c r="AO157" s="220"/>
      <c r="AP157" s="220"/>
      <c r="AQ157" s="220"/>
      <c r="AR157" s="220"/>
      <c r="AS157" s="220">
        <v>0</v>
      </c>
      <c r="AT157" s="220"/>
      <c r="AU157" s="220"/>
      <c r="AV157" s="220"/>
      <c r="AW157" s="220"/>
      <c r="AX157" s="256"/>
      <c r="AY157" s="220"/>
      <c r="AZ157" s="256"/>
      <c r="BA157" s="220"/>
      <c r="BB157" s="220"/>
      <c r="BC157" s="220"/>
      <c r="BD157" s="220"/>
      <c r="BE157" s="220"/>
      <c r="BF157" s="220"/>
      <c r="BG157" s="220">
        <f t="shared" si="83"/>
        <v>0</v>
      </c>
      <c r="BH157" s="220"/>
      <c r="BI157" s="220"/>
      <c r="BJ157" s="220"/>
      <c r="BK157" s="218" t="s">
        <v>130</v>
      </c>
      <c r="BL157" s="222" t="s">
        <v>397</v>
      </c>
      <c r="BM157" s="218" t="s">
        <v>309</v>
      </c>
      <c r="BN157" s="218" t="s">
        <v>89</v>
      </c>
      <c r="BO157" s="232"/>
      <c r="BP157" s="222" t="s">
        <v>361</v>
      </c>
      <c r="BQ157" s="226" t="s">
        <v>467</v>
      </c>
      <c r="BR157" s="234" t="s">
        <v>499</v>
      </c>
      <c r="BS157" s="234"/>
      <c r="BT157" s="234"/>
    </row>
    <row r="158" spans="1:96" s="81" customFormat="1" ht="33.6" customHeight="1">
      <c r="A158" s="61">
        <v>5</v>
      </c>
      <c r="B158" s="60" t="s">
        <v>208</v>
      </c>
      <c r="C158" s="62">
        <f t="shared" si="117"/>
        <v>0.71</v>
      </c>
      <c r="D158" s="63"/>
      <c r="E158" s="1">
        <f t="shared" si="118"/>
        <v>0.71</v>
      </c>
      <c r="F158" s="1">
        <f t="shared" si="119"/>
        <v>0</v>
      </c>
      <c r="G158" s="58">
        <f t="shared" si="80"/>
        <v>0</v>
      </c>
      <c r="H158" s="58"/>
      <c r="I158" s="58"/>
      <c r="J158" s="58"/>
      <c r="K158" s="59"/>
      <c r="L158" s="59"/>
      <c r="M158" s="58">
        <f t="shared" si="81"/>
        <v>0</v>
      </c>
      <c r="N158" s="58"/>
      <c r="O158" s="58"/>
      <c r="P158" s="61"/>
      <c r="Q158" s="58"/>
      <c r="R158" s="58"/>
      <c r="S158" s="58"/>
      <c r="T158" s="58"/>
      <c r="U158" s="58">
        <f t="shared" si="82"/>
        <v>0.71</v>
      </c>
      <c r="V158" s="58"/>
      <c r="W158" s="58"/>
      <c r="X158" s="58"/>
      <c r="Y158" s="58"/>
      <c r="Z158" s="58"/>
      <c r="AA158" s="58"/>
      <c r="AB158" s="58"/>
      <c r="AC158" s="58"/>
      <c r="AD158" s="58">
        <f t="shared" si="120"/>
        <v>0</v>
      </c>
      <c r="AE158" s="59"/>
      <c r="AF158" s="59"/>
      <c r="AG158" s="58"/>
      <c r="AH158" s="58"/>
      <c r="AI158" s="58"/>
      <c r="AJ158" s="58"/>
      <c r="AK158" s="58"/>
      <c r="AL158" s="58"/>
      <c r="AM158" s="58"/>
      <c r="AN158" s="58"/>
      <c r="AO158" s="58"/>
      <c r="AP158" s="58"/>
      <c r="AQ158" s="58"/>
      <c r="AR158" s="58"/>
      <c r="AS158" s="58">
        <v>0</v>
      </c>
      <c r="AT158" s="58"/>
      <c r="AU158" s="58"/>
      <c r="AV158" s="58"/>
      <c r="AW158" s="58"/>
      <c r="AX158" s="59">
        <v>0.71</v>
      </c>
      <c r="AY158" s="58"/>
      <c r="AZ158" s="58"/>
      <c r="BA158" s="58"/>
      <c r="BB158" s="58"/>
      <c r="BC158" s="58"/>
      <c r="BD158" s="58"/>
      <c r="BE158" s="58"/>
      <c r="BF158" s="58"/>
      <c r="BG158" s="1">
        <f t="shared" si="83"/>
        <v>0</v>
      </c>
      <c r="BH158" s="58"/>
      <c r="BI158" s="59"/>
      <c r="BJ158" s="58"/>
      <c r="BK158" s="61" t="s">
        <v>130</v>
      </c>
      <c r="BL158" s="78" t="s">
        <v>398</v>
      </c>
      <c r="BM158" s="61" t="s">
        <v>209</v>
      </c>
      <c r="BN158" s="61" t="s">
        <v>89</v>
      </c>
      <c r="BO158" s="90"/>
      <c r="BP158" s="79" t="s">
        <v>361</v>
      </c>
      <c r="BQ158" s="63" t="s">
        <v>467</v>
      </c>
      <c r="BR158" s="136"/>
      <c r="BS158" s="136"/>
      <c r="BT158" s="136"/>
    </row>
    <row r="159" spans="1:96" s="235" customFormat="1" ht="43.15" customHeight="1">
      <c r="A159" s="218">
        <v>6</v>
      </c>
      <c r="B159" s="253" t="s">
        <v>208</v>
      </c>
      <c r="C159" s="220">
        <f t="shared" si="117"/>
        <v>0.4</v>
      </c>
      <c r="D159" s="226"/>
      <c r="E159" s="220">
        <f t="shared" si="118"/>
        <v>0.4</v>
      </c>
      <c r="F159" s="220">
        <f t="shared" si="119"/>
        <v>0.4</v>
      </c>
      <c r="G159" s="220">
        <f t="shared" si="80"/>
        <v>0</v>
      </c>
      <c r="H159" s="220"/>
      <c r="I159" s="220"/>
      <c r="J159" s="220"/>
      <c r="K159" s="256">
        <v>0.4</v>
      </c>
      <c r="L159" s="256"/>
      <c r="M159" s="220">
        <f t="shared" si="81"/>
        <v>0</v>
      </c>
      <c r="N159" s="220"/>
      <c r="O159" s="220"/>
      <c r="P159" s="218"/>
      <c r="Q159" s="220"/>
      <c r="R159" s="220"/>
      <c r="S159" s="220"/>
      <c r="T159" s="220"/>
      <c r="U159" s="220">
        <f t="shared" si="82"/>
        <v>0</v>
      </c>
      <c r="V159" s="220"/>
      <c r="W159" s="220"/>
      <c r="X159" s="220"/>
      <c r="Y159" s="220"/>
      <c r="Z159" s="220"/>
      <c r="AA159" s="220"/>
      <c r="AB159" s="220"/>
      <c r="AC159" s="220"/>
      <c r="AD159" s="220">
        <f t="shared" si="120"/>
        <v>0</v>
      </c>
      <c r="AE159" s="256"/>
      <c r="AF159" s="256"/>
      <c r="AG159" s="220"/>
      <c r="AH159" s="220"/>
      <c r="AI159" s="220"/>
      <c r="AJ159" s="220"/>
      <c r="AK159" s="220"/>
      <c r="AL159" s="220"/>
      <c r="AM159" s="220"/>
      <c r="AN159" s="220"/>
      <c r="AO159" s="220"/>
      <c r="AP159" s="220"/>
      <c r="AQ159" s="220"/>
      <c r="AR159" s="220"/>
      <c r="AS159" s="220">
        <v>0</v>
      </c>
      <c r="AT159" s="220"/>
      <c r="AU159" s="220"/>
      <c r="AV159" s="220"/>
      <c r="AW159" s="220"/>
      <c r="AX159" s="256"/>
      <c r="AY159" s="220"/>
      <c r="AZ159" s="220"/>
      <c r="BA159" s="220"/>
      <c r="BB159" s="220"/>
      <c r="BC159" s="220"/>
      <c r="BD159" s="220"/>
      <c r="BE159" s="220"/>
      <c r="BF159" s="220"/>
      <c r="BG159" s="220">
        <f t="shared" si="83"/>
        <v>0</v>
      </c>
      <c r="BH159" s="220"/>
      <c r="BI159" s="256"/>
      <c r="BJ159" s="220"/>
      <c r="BK159" s="218" t="s">
        <v>130</v>
      </c>
      <c r="BL159" s="222" t="s">
        <v>400</v>
      </c>
      <c r="BM159" s="218" t="s">
        <v>177</v>
      </c>
      <c r="BN159" s="218" t="s">
        <v>89</v>
      </c>
      <c r="BO159" s="232"/>
      <c r="BP159" s="222" t="s">
        <v>361</v>
      </c>
      <c r="BQ159" s="226" t="s">
        <v>467</v>
      </c>
      <c r="BR159" s="234" t="s">
        <v>499</v>
      </c>
      <c r="BS159" s="234"/>
      <c r="BT159" s="234"/>
    </row>
    <row r="160" spans="1:96" s="81" customFormat="1" ht="43.15" customHeight="1">
      <c r="A160" s="61">
        <v>7</v>
      </c>
      <c r="B160" s="60" t="s">
        <v>208</v>
      </c>
      <c r="C160" s="62">
        <f t="shared" si="117"/>
        <v>0.8</v>
      </c>
      <c r="D160" s="63"/>
      <c r="E160" s="1">
        <f t="shared" si="118"/>
        <v>0.8</v>
      </c>
      <c r="F160" s="1">
        <f t="shared" si="119"/>
        <v>0.8</v>
      </c>
      <c r="G160" s="58">
        <f t="shared" si="80"/>
        <v>0</v>
      </c>
      <c r="H160" s="58"/>
      <c r="I160" s="58"/>
      <c r="J160" s="58"/>
      <c r="K160" s="59">
        <v>0.8</v>
      </c>
      <c r="L160" s="59"/>
      <c r="M160" s="58">
        <f t="shared" si="81"/>
        <v>0</v>
      </c>
      <c r="N160" s="58"/>
      <c r="O160" s="58"/>
      <c r="P160" s="61"/>
      <c r="Q160" s="58"/>
      <c r="R160" s="58"/>
      <c r="S160" s="58"/>
      <c r="T160" s="58"/>
      <c r="U160" s="58">
        <f t="shared" si="82"/>
        <v>0</v>
      </c>
      <c r="V160" s="58"/>
      <c r="W160" s="58"/>
      <c r="X160" s="58"/>
      <c r="Y160" s="58"/>
      <c r="Z160" s="58"/>
      <c r="AA160" s="58"/>
      <c r="AB160" s="58"/>
      <c r="AC160" s="58"/>
      <c r="AD160" s="58">
        <f t="shared" si="120"/>
        <v>0</v>
      </c>
      <c r="AE160" s="59"/>
      <c r="AF160" s="59"/>
      <c r="AG160" s="58"/>
      <c r="AH160" s="58"/>
      <c r="AI160" s="58"/>
      <c r="AJ160" s="58"/>
      <c r="AK160" s="58"/>
      <c r="AL160" s="58"/>
      <c r="AM160" s="58"/>
      <c r="AN160" s="58"/>
      <c r="AO160" s="58"/>
      <c r="AP160" s="58"/>
      <c r="AQ160" s="58"/>
      <c r="AR160" s="58"/>
      <c r="AS160" s="58">
        <v>0</v>
      </c>
      <c r="AT160" s="58"/>
      <c r="AU160" s="58"/>
      <c r="AV160" s="58"/>
      <c r="AW160" s="58"/>
      <c r="AX160" s="59"/>
      <c r="AY160" s="58"/>
      <c r="AZ160" s="58"/>
      <c r="BA160" s="58"/>
      <c r="BB160" s="58"/>
      <c r="BC160" s="58"/>
      <c r="BD160" s="58"/>
      <c r="BE160" s="58"/>
      <c r="BF160" s="58"/>
      <c r="BG160" s="1">
        <f t="shared" si="83"/>
        <v>0</v>
      </c>
      <c r="BH160" s="58"/>
      <c r="BI160" s="59"/>
      <c r="BJ160" s="58"/>
      <c r="BK160" s="61" t="s">
        <v>130</v>
      </c>
      <c r="BL160" s="79" t="s">
        <v>399</v>
      </c>
      <c r="BM160" s="61"/>
      <c r="BN160" s="61" t="s">
        <v>89</v>
      </c>
      <c r="BO160" s="90"/>
      <c r="BP160" s="79" t="s">
        <v>361</v>
      </c>
      <c r="BQ160" s="63" t="s">
        <v>467</v>
      </c>
      <c r="BR160" s="136"/>
      <c r="BS160" s="136"/>
      <c r="BT160" s="136"/>
    </row>
    <row r="161" spans="1:95" s="72" customFormat="1" ht="43.15" customHeight="1">
      <c r="A161" s="61">
        <v>8</v>
      </c>
      <c r="B161" s="60" t="s">
        <v>311</v>
      </c>
      <c r="C161" s="58">
        <v>5</v>
      </c>
      <c r="D161" s="58"/>
      <c r="E161" s="1">
        <f t="shared" si="118"/>
        <v>5</v>
      </c>
      <c r="F161" s="1">
        <f t="shared" si="119"/>
        <v>5</v>
      </c>
      <c r="G161" s="58">
        <f t="shared" si="80"/>
        <v>0</v>
      </c>
      <c r="H161" s="58"/>
      <c r="I161" s="58"/>
      <c r="J161" s="58"/>
      <c r="K161" s="58">
        <v>0.5</v>
      </c>
      <c r="L161" s="58">
        <v>4.5</v>
      </c>
      <c r="M161" s="58">
        <f t="shared" si="81"/>
        <v>0</v>
      </c>
      <c r="N161" s="58"/>
      <c r="O161" s="58"/>
      <c r="P161" s="58"/>
      <c r="Q161" s="58"/>
      <c r="R161" s="58"/>
      <c r="S161" s="58"/>
      <c r="T161" s="58"/>
      <c r="U161" s="58">
        <f t="shared" si="82"/>
        <v>0</v>
      </c>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c r="BC161" s="58"/>
      <c r="BD161" s="58"/>
      <c r="BE161" s="58"/>
      <c r="BF161" s="58"/>
      <c r="BG161" s="1">
        <f t="shared" si="83"/>
        <v>0</v>
      </c>
      <c r="BH161" s="58"/>
      <c r="BI161" s="58"/>
      <c r="BJ161" s="58"/>
      <c r="BK161" s="61" t="s">
        <v>130</v>
      </c>
      <c r="BL161" s="79" t="s">
        <v>399</v>
      </c>
      <c r="BM161" s="71" t="s">
        <v>325</v>
      </c>
      <c r="BN161" s="63" t="s">
        <v>89</v>
      </c>
      <c r="BO161" s="63"/>
      <c r="BP161" s="172"/>
      <c r="BQ161" s="63" t="s">
        <v>467</v>
      </c>
      <c r="BR161" s="71"/>
      <c r="BS161" s="71"/>
      <c r="BT161" s="71"/>
    </row>
    <row r="162" spans="1:95" s="72" customFormat="1" ht="55.15" customHeight="1">
      <c r="A162" s="63">
        <v>9</v>
      </c>
      <c r="B162" s="60" t="s">
        <v>327</v>
      </c>
      <c r="C162" s="62">
        <f t="shared" ref="C162:C163" si="121">D162+E162</f>
        <v>2</v>
      </c>
      <c r="D162" s="58"/>
      <c r="E162" s="1">
        <f t="shared" si="118"/>
        <v>2</v>
      </c>
      <c r="F162" s="1">
        <f t="shared" si="119"/>
        <v>2</v>
      </c>
      <c r="G162" s="58">
        <f t="shared" si="80"/>
        <v>0</v>
      </c>
      <c r="H162" s="5"/>
      <c r="I162" s="5"/>
      <c r="J162" s="5"/>
      <c r="K162" s="58">
        <v>2</v>
      </c>
      <c r="L162" s="58"/>
      <c r="M162" s="58">
        <f t="shared" si="81"/>
        <v>0</v>
      </c>
      <c r="N162" s="58"/>
      <c r="O162" s="5"/>
      <c r="P162" s="58"/>
      <c r="Q162" s="5"/>
      <c r="R162" s="58"/>
      <c r="S162" s="5"/>
      <c r="T162" s="5"/>
      <c r="U162" s="58">
        <f t="shared" si="82"/>
        <v>0</v>
      </c>
      <c r="V162" s="5"/>
      <c r="W162" s="5"/>
      <c r="X162" s="5"/>
      <c r="Y162" s="5"/>
      <c r="Z162" s="5"/>
      <c r="AA162" s="5"/>
      <c r="AB162" s="5"/>
      <c r="AC162" s="5"/>
      <c r="AD162" s="58"/>
      <c r="AE162" s="5"/>
      <c r="AF162" s="5"/>
      <c r="AG162" s="5"/>
      <c r="AH162" s="5"/>
      <c r="AI162" s="5"/>
      <c r="AJ162" s="5"/>
      <c r="AK162" s="5"/>
      <c r="AL162" s="5"/>
      <c r="AM162" s="5"/>
      <c r="AN162" s="5"/>
      <c r="AO162" s="5"/>
      <c r="AP162" s="5"/>
      <c r="AQ162" s="5"/>
      <c r="AR162" s="5"/>
      <c r="AS162" s="5"/>
      <c r="AT162" s="5"/>
      <c r="AU162" s="5"/>
      <c r="AV162" s="5"/>
      <c r="AW162" s="5"/>
      <c r="AX162" s="58"/>
      <c r="AY162" s="5"/>
      <c r="AZ162" s="58"/>
      <c r="BA162" s="58"/>
      <c r="BB162" s="5"/>
      <c r="BC162" s="5"/>
      <c r="BD162" s="58"/>
      <c r="BE162" s="58"/>
      <c r="BF162" s="5"/>
      <c r="BG162" s="1">
        <f t="shared" si="83"/>
        <v>0</v>
      </c>
      <c r="BH162" s="5"/>
      <c r="BI162" s="5"/>
      <c r="BJ162" s="5"/>
      <c r="BK162" s="61" t="s">
        <v>130</v>
      </c>
      <c r="BL162" s="61" t="s">
        <v>396</v>
      </c>
      <c r="BM162" s="91" t="s">
        <v>326</v>
      </c>
      <c r="BN162" s="63" t="s">
        <v>89</v>
      </c>
      <c r="BO162" s="92"/>
      <c r="BP162" s="79" t="s">
        <v>357</v>
      </c>
      <c r="BQ162" s="63" t="s">
        <v>466</v>
      </c>
      <c r="BR162" s="71"/>
      <c r="BS162" s="71"/>
      <c r="BT162" s="71"/>
    </row>
    <row r="163" spans="1:95" s="81" customFormat="1" ht="79.150000000000006" customHeight="1">
      <c r="A163" s="61">
        <v>10</v>
      </c>
      <c r="B163" s="60" t="s">
        <v>213</v>
      </c>
      <c r="C163" s="62">
        <f t="shared" si="121"/>
        <v>1.4</v>
      </c>
      <c r="D163" s="63"/>
      <c r="E163" s="1">
        <f t="shared" si="118"/>
        <v>1.4</v>
      </c>
      <c r="F163" s="1">
        <f t="shared" si="119"/>
        <v>1.4</v>
      </c>
      <c r="G163" s="58">
        <f t="shared" si="80"/>
        <v>0</v>
      </c>
      <c r="H163" s="58"/>
      <c r="I163" s="58"/>
      <c r="J163" s="58"/>
      <c r="K163" s="58">
        <v>0.4</v>
      </c>
      <c r="L163" s="58">
        <v>1</v>
      </c>
      <c r="M163" s="58">
        <f t="shared" si="81"/>
        <v>0</v>
      </c>
      <c r="N163" s="58"/>
      <c r="O163" s="58"/>
      <c r="P163" s="58"/>
      <c r="Q163" s="58"/>
      <c r="R163" s="58"/>
      <c r="S163" s="58"/>
      <c r="T163" s="58"/>
      <c r="U163" s="58">
        <f t="shared" si="82"/>
        <v>0</v>
      </c>
      <c r="V163" s="58"/>
      <c r="W163" s="58"/>
      <c r="X163" s="58"/>
      <c r="Y163" s="58"/>
      <c r="Z163" s="58"/>
      <c r="AA163" s="58"/>
      <c r="AB163" s="58"/>
      <c r="AC163" s="58"/>
      <c r="AD163" s="58">
        <f>SUM(AE163:AT163)</f>
        <v>0</v>
      </c>
      <c r="AE163" s="58"/>
      <c r="AF163" s="58"/>
      <c r="AG163" s="58"/>
      <c r="AH163" s="58"/>
      <c r="AI163" s="58"/>
      <c r="AJ163" s="58"/>
      <c r="AK163" s="58"/>
      <c r="AL163" s="58"/>
      <c r="AM163" s="58"/>
      <c r="AN163" s="58"/>
      <c r="AO163" s="58"/>
      <c r="AP163" s="58"/>
      <c r="AQ163" s="58"/>
      <c r="AR163" s="58"/>
      <c r="AS163" s="58">
        <v>0</v>
      </c>
      <c r="AT163" s="58"/>
      <c r="AU163" s="58"/>
      <c r="AV163" s="58"/>
      <c r="AW163" s="58"/>
      <c r="AX163" s="58"/>
      <c r="AY163" s="58"/>
      <c r="AZ163" s="58"/>
      <c r="BA163" s="58"/>
      <c r="BB163" s="58"/>
      <c r="BC163" s="58"/>
      <c r="BD163" s="58"/>
      <c r="BE163" s="58"/>
      <c r="BF163" s="58"/>
      <c r="BG163" s="1">
        <f t="shared" si="83"/>
        <v>0</v>
      </c>
      <c r="BH163" s="58"/>
      <c r="BI163" s="58"/>
      <c r="BJ163" s="58"/>
      <c r="BK163" s="61" t="s">
        <v>130</v>
      </c>
      <c r="BL163" s="79" t="s">
        <v>131</v>
      </c>
      <c r="BM163" s="61" t="s">
        <v>214</v>
      </c>
      <c r="BN163" s="61" t="s">
        <v>89</v>
      </c>
      <c r="BO163" s="128" t="s">
        <v>370</v>
      </c>
      <c r="BP163" s="79" t="s">
        <v>357</v>
      </c>
      <c r="BQ163" s="63" t="s">
        <v>466</v>
      </c>
      <c r="BR163" s="136"/>
      <c r="BS163" s="136"/>
      <c r="BT163" s="136"/>
    </row>
    <row r="164" spans="1:95" s="235" customFormat="1" ht="57" customHeight="1">
      <c r="A164" s="218">
        <v>11</v>
      </c>
      <c r="B164" s="253" t="s">
        <v>211</v>
      </c>
      <c r="C164" s="220">
        <f t="shared" si="117"/>
        <v>1</v>
      </c>
      <c r="D164" s="226"/>
      <c r="E164" s="220">
        <f t="shared" si="118"/>
        <v>1</v>
      </c>
      <c r="F164" s="220">
        <f t="shared" si="119"/>
        <v>1</v>
      </c>
      <c r="G164" s="220">
        <f t="shared" si="80"/>
        <v>0</v>
      </c>
      <c r="H164" s="220"/>
      <c r="I164" s="220"/>
      <c r="J164" s="220"/>
      <c r="K164" s="220">
        <v>0.5</v>
      </c>
      <c r="L164" s="220">
        <v>0.5</v>
      </c>
      <c r="M164" s="220">
        <f t="shared" si="81"/>
        <v>0</v>
      </c>
      <c r="N164" s="220"/>
      <c r="O164" s="220"/>
      <c r="P164" s="220"/>
      <c r="Q164" s="220"/>
      <c r="R164" s="220"/>
      <c r="S164" s="220"/>
      <c r="T164" s="220"/>
      <c r="U164" s="220">
        <f t="shared" si="82"/>
        <v>0</v>
      </c>
      <c r="V164" s="220"/>
      <c r="W164" s="220"/>
      <c r="X164" s="220"/>
      <c r="Y164" s="220"/>
      <c r="Z164" s="220"/>
      <c r="AA164" s="220"/>
      <c r="AB164" s="220"/>
      <c r="AC164" s="220"/>
      <c r="AD164" s="220">
        <f t="shared" si="120"/>
        <v>0</v>
      </c>
      <c r="AE164" s="220"/>
      <c r="AF164" s="220"/>
      <c r="AG164" s="220"/>
      <c r="AH164" s="220"/>
      <c r="AI164" s="220"/>
      <c r="AJ164" s="220"/>
      <c r="AK164" s="220"/>
      <c r="AL164" s="220"/>
      <c r="AM164" s="220"/>
      <c r="AN164" s="220"/>
      <c r="AO164" s="220"/>
      <c r="AP164" s="220"/>
      <c r="AQ164" s="220"/>
      <c r="AR164" s="220"/>
      <c r="AS164" s="220">
        <v>0</v>
      </c>
      <c r="AT164" s="220"/>
      <c r="AU164" s="220"/>
      <c r="AV164" s="220"/>
      <c r="AW164" s="220"/>
      <c r="AX164" s="220"/>
      <c r="AY164" s="220"/>
      <c r="AZ164" s="220"/>
      <c r="BA164" s="220"/>
      <c r="BB164" s="220"/>
      <c r="BC164" s="220"/>
      <c r="BD164" s="220"/>
      <c r="BE164" s="220"/>
      <c r="BF164" s="220"/>
      <c r="BG164" s="220">
        <f t="shared" si="83"/>
        <v>0</v>
      </c>
      <c r="BH164" s="220"/>
      <c r="BI164" s="220"/>
      <c r="BJ164" s="220"/>
      <c r="BK164" s="218" t="s">
        <v>130</v>
      </c>
      <c r="BL164" s="222" t="s">
        <v>316</v>
      </c>
      <c r="BM164" s="218" t="s">
        <v>212</v>
      </c>
      <c r="BN164" s="218" t="s">
        <v>89</v>
      </c>
      <c r="BO164" s="222" t="s">
        <v>369</v>
      </c>
      <c r="BP164" s="222" t="s">
        <v>362</v>
      </c>
      <c r="BQ164" s="226" t="s">
        <v>466</v>
      </c>
      <c r="BR164" s="234" t="s">
        <v>499</v>
      </c>
      <c r="BS164" s="234"/>
      <c r="BT164" s="234"/>
    </row>
    <row r="165" spans="1:95" s="2" customFormat="1" ht="37.5">
      <c r="A165" s="16" t="s">
        <v>232</v>
      </c>
      <c r="B165" s="23" t="s">
        <v>28</v>
      </c>
      <c r="C165" s="15">
        <f>SUM(C166:C184)</f>
        <v>125.07</v>
      </c>
      <c r="D165" s="15">
        <f>SUM(D166:D184)</f>
        <v>92.79</v>
      </c>
      <c r="E165" s="15">
        <f>SUM(E166:E184)</f>
        <v>32.28</v>
      </c>
      <c r="F165" s="15">
        <f>SUM(F166:F184)</f>
        <v>32</v>
      </c>
      <c r="G165" s="58">
        <f t="shared" si="80"/>
        <v>0</v>
      </c>
      <c r="H165" s="15">
        <f>SUM(H166:H184)</f>
        <v>0</v>
      </c>
      <c r="I165" s="15">
        <f>SUM(I166:I184)</f>
        <v>0</v>
      </c>
      <c r="J165" s="15">
        <f>SUM(J166:J184)</f>
        <v>0</v>
      </c>
      <c r="K165" s="15">
        <f>SUM(K166:K184)</f>
        <v>15.899999999999999</v>
      </c>
      <c r="L165" s="15">
        <f>SUM(L166:L184)</f>
        <v>16.100000000000001</v>
      </c>
      <c r="M165" s="58">
        <f t="shared" si="81"/>
        <v>0</v>
      </c>
      <c r="N165" s="15">
        <f t="shared" ref="N165:T165" si="122">SUM(N166:N184)</f>
        <v>0</v>
      </c>
      <c r="O165" s="15">
        <f t="shared" si="122"/>
        <v>0</v>
      </c>
      <c r="P165" s="15">
        <f t="shared" si="122"/>
        <v>0</v>
      </c>
      <c r="Q165" s="15">
        <f t="shared" si="122"/>
        <v>0</v>
      </c>
      <c r="R165" s="15">
        <f t="shared" si="122"/>
        <v>0</v>
      </c>
      <c r="S165" s="15">
        <f t="shared" si="122"/>
        <v>0</v>
      </c>
      <c r="T165" s="15">
        <f t="shared" si="122"/>
        <v>0</v>
      </c>
      <c r="U165" s="58">
        <f t="shared" si="82"/>
        <v>0</v>
      </c>
      <c r="V165" s="15">
        <f t="shared" ref="V165:BF165" si="123">SUM(V166:V184)</f>
        <v>0</v>
      </c>
      <c r="W165" s="15">
        <f t="shared" si="123"/>
        <v>0</v>
      </c>
      <c r="X165" s="15">
        <f t="shared" si="123"/>
        <v>0</v>
      </c>
      <c r="Y165" s="15">
        <f t="shared" si="123"/>
        <v>0</v>
      </c>
      <c r="Z165" s="15">
        <f t="shared" si="123"/>
        <v>0</v>
      </c>
      <c r="AA165" s="15">
        <f t="shared" si="123"/>
        <v>0</v>
      </c>
      <c r="AB165" s="15">
        <f t="shared" si="123"/>
        <v>0</v>
      </c>
      <c r="AC165" s="15">
        <f t="shared" si="123"/>
        <v>0</v>
      </c>
      <c r="AD165" s="15">
        <f t="shared" si="123"/>
        <v>0</v>
      </c>
      <c r="AE165" s="15">
        <f t="shared" si="123"/>
        <v>0</v>
      </c>
      <c r="AF165" s="15">
        <f t="shared" si="123"/>
        <v>0</v>
      </c>
      <c r="AG165" s="15">
        <f t="shared" si="123"/>
        <v>0</v>
      </c>
      <c r="AH165" s="15">
        <f t="shared" si="123"/>
        <v>0</v>
      </c>
      <c r="AI165" s="15">
        <f t="shared" si="123"/>
        <v>0</v>
      </c>
      <c r="AJ165" s="15">
        <f t="shared" si="123"/>
        <v>0</v>
      </c>
      <c r="AK165" s="15">
        <f t="shared" si="123"/>
        <v>0</v>
      </c>
      <c r="AL165" s="15">
        <f t="shared" si="123"/>
        <v>0</v>
      </c>
      <c r="AM165" s="15">
        <f t="shared" si="123"/>
        <v>0</v>
      </c>
      <c r="AN165" s="15">
        <f t="shared" si="123"/>
        <v>0</v>
      </c>
      <c r="AO165" s="15">
        <f t="shared" si="123"/>
        <v>0</v>
      </c>
      <c r="AP165" s="15">
        <f t="shared" si="123"/>
        <v>0</v>
      </c>
      <c r="AQ165" s="15">
        <f t="shared" si="123"/>
        <v>0</v>
      </c>
      <c r="AR165" s="15">
        <f t="shared" si="123"/>
        <v>0</v>
      </c>
      <c r="AS165" s="15">
        <f t="shared" si="123"/>
        <v>0</v>
      </c>
      <c r="AT165" s="15">
        <f t="shared" si="123"/>
        <v>0</v>
      </c>
      <c r="AU165" s="15">
        <f t="shared" si="123"/>
        <v>0</v>
      </c>
      <c r="AV165" s="15">
        <f t="shared" si="123"/>
        <v>0</v>
      </c>
      <c r="AW165" s="15">
        <f t="shared" si="123"/>
        <v>0</v>
      </c>
      <c r="AX165" s="15">
        <f t="shared" si="123"/>
        <v>0</v>
      </c>
      <c r="AY165" s="15">
        <f t="shared" si="123"/>
        <v>0</v>
      </c>
      <c r="AZ165" s="15">
        <f t="shared" si="123"/>
        <v>0</v>
      </c>
      <c r="BA165" s="15">
        <f t="shared" si="123"/>
        <v>0</v>
      </c>
      <c r="BB165" s="15">
        <f t="shared" si="123"/>
        <v>0</v>
      </c>
      <c r="BC165" s="15">
        <f t="shared" si="123"/>
        <v>0</v>
      </c>
      <c r="BD165" s="15">
        <f t="shared" si="123"/>
        <v>0</v>
      </c>
      <c r="BE165" s="15">
        <f t="shared" si="123"/>
        <v>0</v>
      </c>
      <c r="BF165" s="15">
        <f t="shared" si="123"/>
        <v>0</v>
      </c>
      <c r="BG165" s="1">
        <f t="shared" si="83"/>
        <v>0.28000000000000003</v>
      </c>
      <c r="BH165" s="15">
        <f>SUM(BH166:BH184)</f>
        <v>0</v>
      </c>
      <c r="BI165" s="15">
        <f>SUM(BI166:BI184)</f>
        <v>0.28000000000000003</v>
      </c>
      <c r="BJ165" s="15">
        <f>SUM(BJ166:BJ184)</f>
        <v>0</v>
      </c>
      <c r="BK165" s="9"/>
      <c r="BL165" s="9"/>
      <c r="BM165" s="87"/>
      <c r="BN165" s="16"/>
      <c r="BO165" s="86"/>
      <c r="BP165" s="129"/>
      <c r="BQ165" s="86"/>
      <c r="BR165" s="135"/>
      <c r="BS165" s="135"/>
      <c r="BT165" s="135"/>
      <c r="BU165" s="55"/>
      <c r="BV165" s="55"/>
      <c r="BW165" s="55"/>
      <c r="BX165" s="55"/>
      <c r="BY165" s="55"/>
      <c r="BZ165" s="55"/>
      <c r="CA165" s="55"/>
      <c r="CB165" s="55"/>
      <c r="CC165" s="55"/>
      <c r="CD165" s="55"/>
      <c r="CE165" s="55"/>
      <c r="CF165" s="55"/>
      <c r="CG165" s="55"/>
      <c r="CH165" s="55"/>
      <c r="CI165" s="55"/>
      <c r="CJ165" s="55"/>
      <c r="CK165" s="55"/>
      <c r="CL165" s="55"/>
      <c r="CM165" s="55"/>
      <c r="CN165" s="55"/>
      <c r="CO165" s="55"/>
      <c r="CP165" s="55"/>
      <c r="CQ165" s="55"/>
    </row>
    <row r="166" spans="1:95" s="81" customFormat="1" ht="75.599999999999994" customHeight="1">
      <c r="A166" s="61">
        <v>1</v>
      </c>
      <c r="B166" s="60" t="s">
        <v>482</v>
      </c>
      <c r="C166" s="58">
        <f t="shared" ref="C166:C184" si="124">D166+E166</f>
        <v>2.9699999999999998</v>
      </c>
      <c r="D166" s="58">
        <v>0.49</v>
      </c>
      <c r="E166" s="1">
        <f t="shared" ref="E166:E184" si="125">F166+U166+BG166</f>
        <v>2.4799999999999995</v>
      </c>
      <c r="F166" s="1">
        <f t="shared" ref="F166:F184" si="126">G166+K166+L166+M166+R166+S166+T166</f>
        <v>2.4699999999999998</v>
      </c>
      <c r="G166" s="58">
        <f t="shared" si="80"/>
        <v>0</v>
      </c>
      <c r="H166" s="58"/>
      <c r="I166" s="58"/>
      <c r="J166" s="58"/>
      <c r="K166" s="58">
        <v>1.97</v>
      </c>
      <c r="L166" s="58">
        <v>0.5</v>
      </c>
      <c r="M166" s="58">
        <f t="shared" si="81"/>
        <v>0</v>
      </c>
      <c r="N166" s="58"/>
      <c r="O166" s="58"/>
      <c r="P166" s="58"/>
      <c r="Q166" s="58"/>
      <c r="R166" s="58"/>
      <c r="S166" s="58"/>
      <c r="T166" s="58"/>
      <c r="U166" s="58">
        <f t="shared" si="82"/>
        <v>0</v>
      </c>
      <c r="V166" s="58"/>
      <c r="W166" s="58"/>
      <c r="X166" s="58"/>
      <c r="Y166" s="58"/>
      <c r="Z166" s="58"/>
      <c r="AA166" s="58"/>
      <c r="AB166" s="58"/>
      <c r="AC166" s="58"/>
      <c r="AD166" s="58">
        <f t="shared" ref="AD166:AD184" si="127">SUM(AE166:AT166)</f>
        <v>0</v>
      </c>
      <c r="AE166" s="58"/>
      <c r="AF166" s="58"/>
      <c r="AG166" s="58"/>
      <c r="AH166" s="58"/>
      <c r="AI166" s="58"/>
      <c r="AJ166" s="58"/>
      <c r="AK166" s="58"/>
      <c r="AL166" s="58"/>
      <c r="AM166" s="58"/>
      <c r="AN166" s="58"/>
      <c r="AO166" s="58"/>
      <c r="AP166" s="58"/>
      <c r="AQ166" s="58"/>
      <c r="AR166" s="58"/>
      <c r="AS166" s="58">
        <v>0</v>
      </c>
      <c r="AT166" s="58"/>
      <c r="AU166" s="58"/>
      <c r="AV166" s="58"/>
      <c r="AW166" s="58"/>
      <c r="AX166" s="58"/>
      <c r="AY166" s="58"/>
      <c r="AZ166" s="58"/>
      <c r="BA166" s="58"/>
      <c r="BB166" s="58"/>
      <c r="BC166" s="58"/>
      <c r="BD166" s="58"/>
      <c r="BE166" s="58"/>
      <c r="BF166" s="58"/>
      <c r="BG166" s="1">
        <f t="shared" si="83"/>
        <v>0.01</v>
      </c>
      <c r="BH166" s="58"/>
      <c r="BI166" s="58">
        <v>0.01</v>
      </c>
      <c r="BJ166" s="58"/>
      <c r="BK166" s="61" t="s">
        <v>130</v>
      </c>
      <c r="BL166" s="79" t="s">
        <v>399</v>
      </c>
      <c r="BM166" s="61" t="s">
        <v>215</v>
      </c>
      <c r="BN166" s="61" t="s">
        <v>481</v>
      </c>
      <c r="BO166" s="128" t="s">
        <v>369</v>
      </c>
      <c r="BP166" s="79" t="s">
        <v>363</v>
      </c>
      <c r="BQ166" s="63" t="s">
        <v>466</v>
      </c>
      <c r="BR166" s="136"/>
      <c r="BS166" s="136"/>
      <c r="BT166" s="136"/>
    </row>
    <row r="167" spans="1:95" s="81" customFormat="1" ht="73.900000000000006" customHeight="1">
      <c r="A167" s="775">
        <v>2</v>
      </c>
      <c r="B167" s="776" t="s">
        <v>483</v>
      </c>
      <c r="C167" s="58">
        <f t="shared" si="124"/>
        <v>10.4</v>
      </c>
      <c r="D167" s="58">
        <v>10</v>
      </c>
      <c r="E167" s="1">
        <f t="shared" si="125"/>
        <v>0.4</v>
      </c>
      <c r="F167" s="1">
        <f t="shared" si="126"/>
        <v>0.4</v>
      </c>
      <c r="G167" s="58">
        <f t="shared" si="80"/>
        <v>0</v>
      </c>
      <c r="H167" s="58"/>
      <c r="I167" s="58"/>
      <c r="J167" s="58"/>
      <c r="K167" s="58">
        <v>0.4</v>
      </c>
      <c r="L167" s="58"/>
      <c r="M167" s="58">
        <f t="shared" si="81"/>
        <v>0</v>
      </c>
      <c r="N167" s="58"/>
      <c r="O167" s="58"/>
      <c r="P167" s="58"/>
      <c r="Q167" s="58"/>
      <c r="R167" s="58"/>
      <c r="S167" s="58"/>
      <c r="T167" s="58"/>
      <c r="U167" s="58">
        <f t="shared" si="82"/>
        <v>0</v>
      </c>
      <c r="V167" s="58"/>
      <c r="W167" s="58"/>
      <c r="X167" s="58"/>
      <c r="Y167" s="58"/>
      <c r="Z167" s="58"/>
      <c r="AA167" s="58"/>
      <c r="AB167" s="58"/>
      <c r="AC167" s="58"/>
      <c r="AD167" s="58">
        <f t="shared" si="127"/>
        <v>0</v>
      </c>
      <c r="AE167" s="58"/>
      <c r="AF167" s="58"/>
      <c r="AG167" s="58"/>
      <c r="AH167" s="58"/>
      <c r="AI167" s="58"/>
      <c r="AJ167" s="58"/>
      <c r="AK167" s="58"/>
      <c r="AL167" s="58"/>
      <c r="AM167" s="58"/>
      <c r="AN167" s="58"/>
      <c r="AO167" s="58"/>
      <c r="AP167" s="58"/>
      <c r="AQ167" s="58"/>
      <c r="AR167" s="58"/>
      <c r="AS167" s="58">
        <v>0</v>
      </c>
      <c r="AT167" s="58"/>
      <c r="AU167" s="58"/>
      <c r="AV167" s="58"/>
      <c r="AW167" s="58"/>
      <c r="AX167" s="58"/>
      <c r="AY167" s="58"/>
      <c r="AZ167" s="58"/>
      <c r="BA167" s="58"/>
      <c r="BB167" s="58"/>
      <c r="BC167" s="58"/>
      <c r="BD167" s="58"/>
      <c r="BE167" s="58"/>
      <c r="BF167" s="58"/>
      <c r="BG167" s="1">
        <f t="shared" si="83"/>
        <v>0</v>
      </c>
      <c r="BH167" s="58"/>
      <c r="BI167" s="58"/>
      <c r="BJ167" s="58"/>
      <c r="BK167" s="61" t="s">
        <v>130</v>
      </c>
      <c r="BL167" s="79" t="s">
        <v>399</v>
      </c>
      <c r="BM167" s="61" t="s">
        <v>215</v>
      </c>
      <c r="BN167" s="61" t="s">
        <v>481</v>
      </c>
      <c r="BO167" s="90"/>
      <c r="BP167" s="79" t="s">
        <v>363</v>
      </c>
      <c r="BQ167" s="63" t="s">
        <v>467</v>
      </c>
      <c r="BR167" s="136"/>
      <c r="BS167" s="136"/>
      <c r="BT167" s="136"/>
    </row>
    <row r="168" spans="1:95" s="81" customFormat="1" ht="60" customHeight="1">
      <c r="A168" s="775"/>
      <c r="B168" s="776"/>
      <c r="C168" s="62">
        <f t="shared" si="124"/>
        <v>20.399999999999999</v>
      </c>
      <c r="D168" s="58">
        <v>20</v>
      </c>
      <c r="E168" s="1">
        <f t="shared" si="125"/>
        <v>0.4</v>
      </c>
      <c r="F168" s="1">
        <f t="shared" si="126"/>
        <v>0.4</v>
      </c>
      <c r="G168" s="58">
        <f t="shared" ref="G168:G199" si="128">H168+I168+J168</f>
        <v>0</v>
      </c>
      <c r="H168" s="58"/>
      <c r="I168" s="58"/>
      <c r="J168" s="58"/>
      <c r="K168" s="58">
        <v>0.4</v>
      </c>
      <c r="L168" s="58"/>
      <c r="M168" s="58">
        <f t="shared" ref="M168:M199" si="129">+N168+O168+P168</f>
        <v>0</v>
      </c>
      <c r="N168" s="58"/>
      <c r="O168" s="58"/>
      <c r="P168" s="58"/>
      <c r="Q168" s="58"/>
      <c r="R168" s="58"/>
      <c r="S168" s="58"/>
      <c r="T168" s="58"/>
      <c r="U168" s="58">
        <f t="shared" ref="U168:U199" si="130">V168+W168+X168+Y168+Z168+AA168+AB168+AC168+AD168+AU168+AV168+AW168+AX168+AY168+AZ168+BA168+BB168+BC168+BD168+BE168+BF168</f>
        <v>0</v>
      </c>
      <c r="V168" s="58"/>
      <c r="W168" s="58"/>
      <c r="X168" s="58"/>
      <c r="Y168" s="58"/>
      <c r="Z168" s="58"/>
      <c r="AA168" s="58"/>
      <c r="AB168" s="58"/>
      <c r="AC168" s="58"/>
      <c r="AD168" s="58">
        <f t="shared" si="127"/>
        <v>0</v>
      </c>
      <c r="AE168" s="58"/>
      <c r="AF168" s="58"/>
      <c r="AG168" s="58"/>
      <c r="AH168" s="58"/>
      <c r="AI168" s="58"/>
      <c r="AJ168" s="58"/>
      <c r="AK168" s="58"/>
      <c r="AL168" s="58"/>
      <c r="AM168" s="58"/>
      <c r="AN168" s="58"/>
      <c r="AO168" s="58"/>
      <c r="AP168" s="58"/>
      <c r="AQ168" s="58"/>
      <c r="AR168" s="58"/>
      <c r="AS168" s="58">
        <v>0</v>
      </c>
      <c r="AT168" s="58"/>
      <c r="AU168" s="58"/>
      <c r="AV168" s="58"/>
      <c r="AW168" s="58"/>
      <c r="AX168" s="58"/>
      <c r="AY168" s="58"/>
      <c r="AZ168" s="58"/>
      <c r="BA168" s="58"/>
      <c r="BB168" s="58"/>
      <c r="BC168" s="58"/>
      <c r="BD168" s="58"/>
      <c r="BE168" s="58"/>
      <c r="BF168" s="58"/>
      <c r="BG168" s="1">
        <f t="shared" ref="BG168:BG199" si="131">BH168+BI168+BJ168</f>
        <v>0</v>
      </c>
      <c r="BH168" s="58"/>
      <c r="BI168" s="58"/>
      <c r="BJ168" s="58"/>
      <c r="BK168" s="61" t="s">
        <v>130</v>
      </c>
      <c r="BL168" s="79" t="s">
        <v>131</v>
      </c>
      <c r="BM168" s="61" t="s">
        <v>216</v>
      </c>
      <c r="BN168" s="61" t="s">
        <v>481</v>
      </c>
      <c r="BO168" s="90"/>
      <c r="BP168" s="79" t="s">
        <v>363</v>
      </c>
      <c r="BQ168" s="63" t="s">
        <v>467</v>
      </c>
      <c r="BR168" s="136"/>
      <c r="BS168" s="136"/>
      <c r="BT168" s="136"/>
    </row>
    <row r="169" spans="1:95" s="81" customFormat="1" ht="46.9" customHeight="1">
      <c r="A169" s="775">
        <v>3</v>
      </c>
      <c r="B169" s="776" t="s">
        <v>217</v>
      </c>
      <c r="C169" s="58">
        <f t="shared" si="124"/>
        <v>1.5</v>
      </c>
      <c r="D169" s="58">
        <v>0.75</v>
      </c>
      <c r="E169" s="1">
        <f t="shared" si="125"/>
        <v>0.75</v>
      </c>
      <c r="F169" s="1">
        <f t="shared" si="126"/>
        <v>0.5</v>
      </c>
      <c r="G169" s="58">
        <f t="shared" si="128"/>
        <v>0</v>
      </c>
      <c r="H169" s="58"/>
      <c r="I169" s="58"/>
      <c r="J169" s="58"/>
      <c r="K169" s="58">
        <v>0.2</v>
      </c>
      <c r="L169" s="58">
        <v>0.3</v>
      </c>
      <c r="M169" s="58">
        <f t="shared" si="129"/>
        <v>0</v>
      </c>
      <c r="N169" s="58"/>
      <c r="O169" s="58"/>
      <c r="P169" s="58"/>
      <c r="Q169" s="58"/>
      <c r="R169" s="58"/>
      <c r="S169" s="58"/>
      <c r="T169" s="58"/>
      <c r="U169" s="58">
        <f t="shared" si="130"/>
        <v>0</v>
      </c>
      <c r="V169" s="58"/>
      <c r="W169" s="58"/>
      <c r="X169" s="58"/>
      <c r="Y169" s="58"/>
      <c r="Z169" s="58"/>
      <c r="AA169" s="58"/>
      <c r="AB169" s="58"/>
      <c r="AC169" s="58"/>
      <c r="AD169" s="58">
        <f t="shared" si="127"/>
        <v>0</v>
      </c>
      <c r="AE169" s="58"/>
      <c r="AF169" s="58"/>
      <c r="AG169" s="58"/>
      <c r="AH169" s="58"/>
      <c r="AI169" s="58"/>
      <c r="AJ169" s="58"/>
      <c r="AK169" s="58"/>
      <c r="AL169" s="58"/>
      <c r="AM169" s="58"/>
      <c r="AN169" s="58"/>
      <c r="AO169" s="58"/>
      <c r="AP169" s="58"/>
      <c r="AQ169" s="58"/>
      <c r="AR169" s="58"/>
      <c r="AS169" s="58">
        <v>0</v>
      </c>
      <c r="AT169" s="58"/>
      <c r="AU169" s="58"/>
      <c r="AV169" s="58"/>
      <c r="AW169" s="58"/>
      <c r="AX169" s="58"/>
      <c r="AY169" s="58"/>
      <c r="AZ169" s="58"/>
      <c r="BA169" s="58"/>
      <c r="BB169" s="58"/>
      <c r="BC169" s="58"/>
      <c r="BD169" s="58"/>
      <c r="BE169" s="58"/>
      <c r="BF169" s="58"/>
      <c r="BG169" s="1">
        <f t="shared" si="131"/>
        <v>0.25</v>
      </c>
      <c r="BH169" s="58"/>
      <c r="BI169" s="58">
        <v>0.25</v>
      </c>
      <c r="BJ169" s="58"/>
      <c r="BK169" s="61" t="s">
        <v>130</v>
      </c>
      <c r="BL169" s="79" t="s">
        <v>131</v>
      </c>
      <c r="BM169" s="61" t="s">
        <v>216</v>
      </c>
      <c r="BN169" s="61" t="s">
        <v>481</v>
      </c>
      <c r="BO169" s="128" t="s">
        <v>369</v>
      </c>
      <c r="BP169" s="777" t="s">
        <v>363</v>
      </c>
      <c r="BQ169" s="779" t="s">
        <v>466</v>
      </c>
      <c r="BR169" s="208"/>
      <c r="BS169" s="136"/>
      <c r="BT169" s="136"/>
    </row>
    <row r="170" spans="1:95" s="81" customFormat="1" ht="43.15" customHeight="1">
      <c r="A170" s="775"/>
      <c r="B170" s="776"/>
      <c r="C170" s="58">
        <f t="shared" si="124"/>
        <v>1.47</v>
      </c>
      <c r="D170" s="58">
        <v>0.26</v>
      </c>
      <c r="E170" s="1">
        <f t="shared" si="125"/>
        <v>1.21</v>
      </c>
      <c r="F170" s="1">
        <f t="shared" si="126"/>
        <v>1.2</v>
      </c>
      <c r="G170" s="58">
        <f t="shared" si="128"/>
        <v>0</v>
      </c>
      <c r="H170" s="58"/>
      <c r="I170" s="58"/>
      <c r="J170" s="58"/>
      <c r="K170" s="58">
        <v>0.9</v>
      </c>
      <c r="L170" s="58">
        <v>0.3</v>
      </c>
      <c r="M170" s="58">
        <f t="shared" si="129"/>
        <v>0</v>
      </c>
      <c r="N170" s="58"/>
      <c r="O170" s="58"/>
      <c r="P170" s="58"/>
      <c r="Q170" s="58"/>
      <c r="R170" s="58"/>
      <c r="S170" s="58"/>
      <c r="T170" s="58"/>
      <c r="U170" s="58">
        <f t="shared" si="130"/>
        <v>0</v>
      </c>
      <c r="V170" s="58"/>
      <c r="W170" s="58"/>
      <c r="X170" s="58"/>
      <c r="Y170" s="58"/>
      <c r="Z170" s="58"/>
      <c r="AA170" s="58"/>
      <c r="AB170" s="58"/>
      <c r="AC170" s="58"/>
      <c r="AD170" s="58">
        <f t="shared" si="127"/>
        <v>0</v>
      </c>
      <c r="AE170" s="58"/>
      <c r="AF170" s="58"/>
      <c r="AG170" s="58"/>
      <c r="AH170" s="58"/>
      <c r="AI170" s="58"/>
      <c r="AJ170" s="58"/>
      <c r="AK170" s="58"/>
      <c r="AL170" s="58"/>
      <c r="AM170" s="58"/>
      <c r="AN170" s="58"/>
      <c r="AO170" s="58"/>
      <c r="AP170" s="58"/>
      <c r="AQ170" s="58"/>
      <c r="AR170" s="58"/>
      <c r="AS170" s="58">
        <v>0</v>
      </c>
      <c r="AT170" s="58"/>
      <c r="AU170" s="58"/>
      <c r="AV170" s="58"/>
      <c r="AW170" s="58"/>
      <c r="AX170" s="58"/>
      <c r="AY170" s="58"/>
      <c r="AZ170" s="58"/>
      <c r="BA170" s="58"/>
      <c r="BB170" s="58"/>
      <c r="BC170" s="58"/>
      <c r="BD170" s="58"/>
      <c r="BE170" s="58"/>
      <c r="BF170" s="58"/>
      <c r="BG170" s="1">
        <f t="shared" si="131"/>
        <v>0.01</v>
      </c>
      <c r="BH170" s="58"/>
      <c r="BI170" s="58">
        <v>0.01</v>
      </c>
      <c r="BJ170" s="58"/>
      <c r="BK170" s="61" t="s">
        <v>130</v>
      </c>
      <c r="BL170" s="79" t="s">
        <v>399</v>
      </c>
      <c r="BM170" s="61" t="s">
        <v>215</v>
      </c>
      <c r="BN170" s="61" t="s">
        <v>481</v>
      </c>
      <c r="BO170" s="128" t="s">
        <v>370</v>
      </c>
      <c r="BP170" s="778"/>
      <c r="BQ170" s="780"/>
      <c r="BR170" s="136"/>
      <c r="BS170" s="136"/>
      <c r="BT170" s="136"/>
    </row>
    <row r="171" spans="1:95" s="81" customFormat="1" ht="132" customHeight="1">
      <c r="A171" s="61">
        <v>4</v>
      </c>
      <c r="B171" s="68" t="s">
        <v>218</v>
      </c>
      <c r="C171" s="58">
        <f t="shared" si="124"/>
        <v>2.73</v>
      </c>
      <c r="D171" s="58">
        <v>1</v>
      </c>
      <c r="E171" s="1">
        <f t="shared" si="125"/>
        <v>1.73</v>
      </c>
      <c r="F171" s="1">
        <f t="shared" si="126"/>
        <v>1.73</v>
      </c>
      <c r="G171" s="58">
        <f t="shared" si="128"/>
        <v>0</v>
      </c>
      <c r="H171" s="58"/>
      <c r="I171" s="58"/>
      <c r="J171" s="58"/>
      <c r="K171" s="58">
        <v>1.73</v>
      </c>
      <c r="L171" s="58"/>
      <c r="M171" s="58">
        <f t="shared" si="129"/>
        <v>0</v>
      </c>
      <c r="N171" s="58"/>
      <c r="O171" s="58"/>
      <c r="P171" s="58"/>
      <c r="Q171" s="58"/>
      <c r="R171" s="58"/>
      <c r="S171" s="58"/>
      <c r="T171" s="58"/>
      <c r="U171" s="58">
        <f t="shared" si="130"/>
        <v>0</v>
      </c>
      <c r="V171" s="58"/>
      <c r="W171" s="58"/>
      <c r="X171" s="58"/>
      <c r="Y171" s="58"/>
      <c r="Z171" s="58"/>
      <c r="AA171" s="58"/>
      <c r="AB171" s="58"/>
      <c r="AC171" s="58"/>
      <c r="AD171" s="58">
        <f t="shared" si="127"/>
        <v>0</v>
      </c>
      <c r="AE171" s="58"/>
      <c r="AF171" s="58"/>
      <c r="AG171" s="58"/>
      <c r="AH171" s="58"/>
      <c r="AI171" s="58"/>
      <c r="AJ171" s="58"/>
      <c r="AK171" s="58"/>
      <c r="AL171" s="58"/>
      <c r="AM171" s="58"/>
      <c r="AN171" s="58"/>
      <c r="AO171" s="58"/>
      <c r="AP171" s="58"/>
      <c r="AQ171" s="58"/>
      <c r="AR171" s="58"/>
      <c r="AS171" s="58">
        <v>0</v>
      </c>
      <c r="AT171" s="58"/>
      <c r="AU171" s="58"/>
      <c r="AV171" s="58"/>
      <c r="AW171" s="58"/>
      <c r="AX171" s="58"/>
      <c r="AY171" s="58"/>
      <c r="AZ171" s="58"/>
      <c r="BA171" s="58"/>
      <c r="BB171" s="58"/>
      <c r="BC171" s="58"/>
      <c r="BD171" s="58"/>
      <c r="BE171" s="58"/>
      <c r="BF171" s="58"/>
      <c r="BG171" s="1">
        <f t="shared" si="131"/>
        <v>0</v>
      </c>
      <c r="BH171" s="58"/>
      <c r="BI171" s="58"/>
      <c r="BJ171" s="58"/>
      <c r="BK171" s="61" t="s">
        <v>130</v>
      </c>
      <c r="BL171" s="79" t="s">
        <v>131</v>
      </c>
      <c r="BM171" s="61" t="s">
        <v>216</v>
      </c>
      <c r="BN171" s="61" t="s">
        <v>481</v>
      </c>
      <c r="BO171" s="128" t="s">
        <v>370</v>
      </c>
      <c r="BP171" s="79" t="s">
        <v>363</v>
      </c>
      <c r="BQ171" s="63" t="s">
        <v>466</v>
      </c>
      <c r="BR171" s="136"/>
      <c r="BS171" s="136"/>
      <c r="BT171" s="136"/>
    </row>
    <row r="172" spans="1:95" s="77" customFormat="1" ht="81.599999999999994" customHeight="1">
      <c r="A172" s="61">
        <v>5</v>
      </c>
      <c r="B172" s="68" t="s">
        <v>219</v>
      </c>
      <c r="C172" s="62">
        <f t="shared" si="124"/>
        <v>2.5</v>
      </c>
      <c r="D172" s="58">
        <v>2.29</v>
      </c>
      <c r="E172" s="1">
        <f t="shared" si="125"/>
        <v>0.21000000000000002</v>
      </c>
      <c r="F172" s="1">
        <f t="shared" si="126"/>
        <v>0.2</v>
      </c>
      <c r="G172" s="58">
        <f t="shared" si="128"/>
        <v>0</v>
      </c>
      <c r="H172" s="58"/>
      <c r="I172" s="58"/>
      <c r="J172" s="58"/>
      <c r="K172" s="58">
        <v>0.1</v>
      </c>
      <c r="L172" s="58">
        <v>0.1</v>
      </c>
      <c r="M172" s="58">
        <f t="shared" si="129"/>
        <v>0</v>
      </c>
      <c r="N172" s="58"/>
      <c r="O172" s="58"/>
      <c r="P172" s="58"/>
      <c r="Q172" s="58"/>
      <c r="R172" s="58"/>
      <c r="S172" s="58"/>
      <c r="T172" s="58"/>
      <c r="U172" s="58">
        <f t="shared" si="130"/>
        <v>0</v>
      </c>
      <c r="V172" s="58"/>
      <c r="W172" s="58"/>
      <c r="X172" s="58"/>
      <c r="Y172" s="58"/>
      <c r="Z172" s="58"/>
      <c r="AA172" s="58"/>
      <c r="AB172" s="58"/>
      <c r="AC172" s="58"/>
      <c r="AD172" s="58">
        <f t="shared" si="127"/>
        <v>0</v>
      </c>
      <c r="AE172" s="58"/>
      <c r="AF172" s="58"/>
      <c r="AG172" s="58"/>
      <c r="AH172" s="58"/>
      <c r="AI172" s="58"/>
      <c r="AJ172" s="58"/>
      <c r="AK172" s="58"/>
      <c r="AL172" s="58"/>
      <c r="AM172" s="58"/>
      <c r="AN172" s="58"/>
      <c r="AO172" s="58"/>
      <c r="AP172" s="58"/>
      <c r="AQ172" s="58"/>
      <c r="AR172" s="58"/>
      <c r="AS172" s="58">
        <v>0</v>
      </c>
      <c r="AT172" s="58"/>
      <c r="AU172" s="58"/>
      <c r="AV172" s="58"/>
      <c r="AW172" s="58"/>
      <c r="AX172" s="58"/>
      <c r="AY172" s="58"/>
      <c r="AZ172" s="58"/>
      <c r="BA172" s="58"/>
      <c r="BB172" s="58"/>
      <c r="BC172" s="58"/>
      <c r="BD172" s="58"/>
      <c r="BE172" s="58"/>
      <c r="BF172" s="58"/>
      <c r="BG172" s="1">
        <f t="shared" si="131"/>
        <v>0.01</v>
      </c>
      <c r="BH172" s="58"/>
      <c r="BI172" s="58">
        <v>0.01</v>
      </c>
      <c r="BJ172" s="58"/>
      <c r="BK172" s="61" t="s">
        <v>130</v>
      </c>
      <c r="BL172" s="79" t="s">
        <v>131</v>
      </c>
      <c r="BM172" s="61" t="s">
        <v>216</v>
      </c>
      <c r="BN172" s="61" t="s">
        <v>481</v>
      </c>
      <c r="BO172" s="128" t="s">
        <v>370</v>
      </c>
      <c r="BP172" s="79" t="s">
        <v>363</v>
      </c>
      <c r="BQ172" s="63" t="s">
        <v>466</v>
      </c>
      <c r="BR172" s="140"/>
      <c r="BS172" s="140"/>
      <c r="BT172" s="140"/>
    </row>
    <row r="173" spans="1:95" s="81" customFormat="1" ht="70.150000000000006" customHeight="1">
      <c r="A173" s="61">
        <v>6</v>
      </c>
      <c r="B173" s="60" t="s">
        <v>484</v>
      </c>
      <c r="C173" s="62">
        <f t="shared" si="124"/>
        <v>11.8</v>
      </c>
      <c r="D173" s="58">
        <v>11.3</v>
      </c>
      <c r="E173" s="1">
        <f t="shared" si="125"/>
        <v>0.5</v>
      </c>
      <c r="F173" s="1">
        <f t="shared" si="126"/>
        <v>0.5</v>
      </c>
      <c r="G173" s="58">
        <f t="shared" si="128"/>
        <v>0</v>
      </c>
      <c r="H173" s="58"/>
      <c r="I173" s="58"/>
      <c r="J173" s="58"/>
      <c r="K173" s="58">
        <v>0.5</v>
      </c>
      <c r="L173" s="58"/>
      <c r="M173" s="58">
        <f t="shared" si="129"/>
        <v>0</v>
      </c>
      <c r="N173" s="58"/>
      <c r="O173" s="58"/>
      <c r="P173" s="58"/>
      <c r="Q173" s="58"/>
      <c r="R173" s="58"/>
      <c r="S173" s="58"/>
      <c r="T173" s="58"/>
      <c r="U173" s="58">
        <f t="shared" si="130"/>
        <v>0</v>
      </c>
      <c r="V173" s="58"/>
      <c r="W173" s="58"/>
      <c r="X173" s="58"/>
      <c r="Y173" s="58"/>
      <c r="Z173" s="58"/>
      <c r="AA173" s="58"/>
      <c r="AB173" s="58"/>
      <c r="AC173" s="58"/>
      <c r="AD173" s="58">
        <f t="shared" si="127"/>
        <v>0</v>
      </c>
      <c r="AE173" s="58"/>
      <c r="AF173" s="58"/>
      <c r="AG173" s="58"/>
      <c r="AH173" s="58"/>
      <c r="AI173" s="58"/>
      <c r="AJ173" s="58"/>
      <c r="AK173" s="58"/>
      <c r="AL173" s="58"/>
      <c r="AM173" s="58"/>
      <c r="AN173" s="58"/>
      <c r="AO173" s="58"/>
      <c r="AP173" s="58"/>
      <c r="AQ173" s="58"/>
      <c r="AR173" s="58"/>
      <c r="AS173" s="58">
        <v>0</v>
      </c>
      <c r="AT173" s="58"/>
      <c r="AU173" s="58"/>
      <c r="AV173" s="58"/>
      <c r="AW173" s="58"/>
      <c r="AX173" s="58"/>
      <c r="AY173" s="58"/>
      <c r="AZ173" s="58"/>
      <c r="BA173" s="58"/>
      <c r="BB173" s="58"/>
      <c r="BC173" s="58"/>
      <c r="BD173" s="58"/>
      <c r="BE173" s="58"/>
      <c r="BF173" s="58"/>
      <c r="BG173" s="1">
        <f t="shared" si="131"/>
        <v>0</v>
      </c>
      <c r="BH173" s="58"/>
      <c r="BI173" s="58"/>
      <c r="BJ173" s="58"/>
      <c r="BK173" s="61" t="s">
        <v>130</v>
      </c>
      <c r="BL173" s="79" t="s">
        <v>131</v>
      </c>
      <c r="BM173" s="61" t="s">
        <v>216</v>
      </c>
      <c r="BN173" s="61" t="s">
        <v>481</v>
      </c>
      <c r="BO173" s="90"/>
      <c r="BP173" s="79" t="s">
        <v>363</v>
      </c>
      <c r="BQ173" s="63" t="s">
        <v>467</v>
      </c>
      <c r="BR173" s="136"/>
      <c r="BS173" s="136"/>
      <c r="BT173" s="136"/>
    </row>
    <row r="174" spans="1:95" s="81" customFormat="1" ht="72" customHeight="1">
      <c r="A174" s="61">
        <v>7</v>
      </c>
      <c r="B174" s="149" t="s">
        <v>487</v>
      </c>
      <c r="C174" s="58">
        <f t="shared" si="124"/>
        <v>11.3</v>
      </c>
      <c r="D174" s="58">
        <v>11</v>
      </c>
      <c r="E174" s="1">
        <f t="shared" si="125"/>
        <v>0.3</v>
      </c>
      <c r="F174" s="1">
        <f t="shared" si="126"/>
        <v>0.3</v>
      </c>
      <c r="G174" s="58">
        <f t="shared" si="128"/>
        <v>0</v>
      </c>
      <c r="H174" s="58"/>
      <c r="I174" s="58"/>
      <c r="J174" s="58"/>
      <c r="K174" s="58">
        <v>0.3</v>
      </c>
      <c r="L174" s="58"/>
      <c r="M174" s="58">
        <f t="shared" si="129"/>
        <v>0</v>
      </c>
      <c r="N174" s="58"/>
      <c r="O174" s="58"/>
      <c r="P174" s="58"/>
      <c r="Q174" s="58"/>
      <c r="R174" s="58"/>
      <c r="S174" s="58"/>
      <c r="T174" s="58"/>
      <c r="U174" s="58">
        <f t="shared" si="130"/>
        <v>0</v>
      </c>
      <c r="V174" s="58"/>
      <c r="W174" s="58"/>
      <c r="X174" s="58"/>
      <c r="Y174" s="58"/>
      <c r="Z174" s="58"/>
      <c r="AA174" s="58"/>
      <c r="AB174" s="58"/>
      <c r="AC174" s="58"/>
      <c r="AD174" s="58">
        <f t="shared" si="127"/>
        <v>0</v>
      </c>
      <c r="AE174" s="58"/>
      <c r="AF174" s="58"/>
      <c r="AG174" s="58"/>
      <c r="AH174" s="58"/>
      <c r="AI174" s="58"/>
      <c r="AJ174" s="58"/>
      <c r="AK174" s="58"/>
      <c r="AL174" s="58"/>
      <c r="AM174" s="58"/>
      <c r="AN174" s="58"/>
      <c r="AO174" s="58"/>
      <c r="AP174" s="58"/>
      <c r="AQ174" s="58"/>
      <c r="AR174" s="58"/>
      <c r="AS174" s="58">
        <v>0</v>
      </c>
      <c r="AT174" s="58"/>
      <c r="AU174" s="58"/>
      <c r="AV174" s="58"/>
      <c r="AW174" s="58"/>
      <c r="AX174" s="58"/>
      <c r="AY174" s="58"/>
      <c r="AZ174" s="58"/>
      <c r="BA174" s="58"/>
      <c r="BB174" s="58"/>
      <c r="BC174" s="58"/>
      <c r="BD174" s="58"/>
      <c r="BE174" s="58"/>
      <c r="BF174" s="58"/>
      <c r="BG174" s="1">
        <f t="shared" si="131"/>
        <v>0</v>
      </c>
      <c r="BH174" s="58"/>
      <c r="BI174" s="58"/>
      <c r="BJ174" s="58"/>
      <c r="BK174" s="61" t="s">
        <v>130</v>
      </c>
      <c r="BL174" s="79" t="s">
        <v>131</v>
      </c>
      <c r="BM174" s="61" t="s">
        <v>216</v>
      </c>
      <c r="BN174" s="61" t="s">
        <v>481</v>
      </c>
      <c r="BO174" s="128" t="s">
        <v>369</v>
      </c>
      <c r="BP174" s="79" t="s">
        <v>363</v>
      </c>
      <c r="BQ174" s="63" t="s">
        <v>466</v>
      </c>
      <c r="BR174" s="136"/>
      <c r="BS174" s="136"/>
      <c r="BT174" s="136"/>
    </row>
    <row r="175" spans="1:95" s="235" customFormat="1" ht="126" customHeight="1">
      <c r="A175" s="218">
        <v>8</v>
      </c>
      <c r="B175" s="262" t="s">
        <v>375</v>
      </c>
      <c r="C175" s="220">
        <f t="shared" si="124"/>
        <v>2.31</v>
      </c>
      <c r="D175" s="220">
        <v>2.31</v>
      </c>
      <c r="E175" s="220">
        <f t="shared" si="125"/>
        <v>0</v>
      </c>
      <c r="F175" s="220">
        <f t="shared" si="126"/>
        <v>0</v>
      </c>
      <c r="G175" s="220">
        <f t="shared" si="128"/>
        <v>0</v>
      </c>
      <c r="H175" s="220"/>
      <c r="I175" s="220"/>
      <c r="J175" s="220"/>
      <c r="K175" s="220"/>
      <c r="L175" s="220"/>
      <c r="M175" s="220">
        <f t="shared" si="129"/>
        <v>0</v>
      </c>
      <c r="N175" s="220"/>
      <c r="O175" s="220"/>
      <c r="P175" s="220"/>
      <c r="Q175" s="220"/>
      <c r="R175" s="220"/>
      <c r="S175" s="220"/>
      <c r="T175" s="220"/>
      <c r="U175" s="220">
        <f t="shared" si="130"/>
        <v>0</v>
      </c>
      <c r="V175" s="220"/>
      <c r="W175" s="220"/>
      <c r="X175" s="220"/>
      <c r="Y175" s="220"/>
      <c r="Z175" s="220"/>
      <c r="AA175" s="220"/>
      <c r="AB175" s="220"/>
      <c r="AC175" s="220"/>
      <c r="AD175" s="220">
        <f t="shared" si="127"/>
        <v>0</v>
      </c>
      <c r="AE175" s="220"/>
      <c r="AF175" s="220"/>
      <c r="AG175" s="220"/>
      <c r="AH175" s="220"/>
      <c r="AI175" s="220"/>
      <c r="AJ175" s="220"/>
      <c r="AK175" s="220"/>
      <c r="AL175" s="220"/>
      <c r="AM175" s="220"/>
      <c r="AN175" s="220"/>
      <c r="AO175" s="220"/>
      <c r="AP175" s="220"/>
      <c r="AQ175" s="220"/>
      <c r="AR175" s="220"/>
      <c r="AS175" s="220">
        <v>0</v>
      </c>
      <c r="AT175" s="220"/>
      <c r="AU175" s="220"/>
      <c r="AV175" s="220"/>
      <c r="AW175" s="220"/>
      <c r="AX175" s="220"/>
      <c r="AY175" s="220"/>
      <c r="AZ175" s="220"/>
      <c r="BA175" s="220"/>
      <c r="BB175" s="220"/>
      <c r="BC175" s="220"/>
      <c r="BD175" s="220"/>
      <c r="BE175" s="220"/>
      <c r="BF175" s="220"/>
      <c r="BG175" s="220">
        <f t="shared" si="131"/>
        <v>0</v>
      </c>
      <c r="BH175" s="220"/>
      <c r="BI175" s="220"/>
      <c r="BJ175" s="220"/>
      <c r="BK175" s="218" t="s">
        <v>130</v>
      </c>
      <c r="BL175" s="222" t="s">
        <v>396</v>
      </c>
      <c r="BM175" s="218" t="s">
        <v>220</v>
      </c>
      <c r="BN175" s="218" t="s">
        <v>481</v>
      </c>
      <c r="BO175" s="224" t="s">
        <v>369</v>
      </c>
      <c r="BP175" s="222" t="s">
        <v>363</v>
      </c>
      <c r="BQ175" s="226" t="s">
        <v>466</v>
      </c>
      <c r="BR175" s="234" t="s">
        <v>499</v>
      </c>
      <c r="BS175" s="234"/>
      <c r="BT175" s="234"/>
    </row>
    <row r="176" spans="1:95" s="81" customFormat="1" ht="123" customHeight="1">
      <c r="A176" s="61">
        <v>9</v>
      </c>
      <c r="B176" s="149" t="s">
        <v>375</v>
      </c>
      <c r="C176" s="58">
        <f t="shared" si="124"/>
        <v>3.5</v>
      </c>
      <c r="D176" s="58">
        <v>3.5</v>
      </c>
      <c r="E176" s="1">
        <f t="shared" si="125"/>
        <v>0</v>
      </c>
      <c r="F176" s="1">
        <f t="shared" si="126"/>
        <v>0</v>
      </c>
      <c r="G176" s="58">
        <f t="shared" si="128"/>
        <v>0</v>
      </c>
      <c r="H176" s="58"/>
      <c r="I176" s="58"/>
      <c r="J176" s="58"/>
      <c r="K176" s="58"/>
      <c r="L176" s="58"/>
      <c r="M176" s="58">
        <f t="shared" si="129"/>
        <v>0</v>
      </c>
      <c r="N176" s="58"/>
      <c r="O176" s="58"/>
      <c r="P176" s="58"/>
      <c r="Q176" s="58"/>
      <c r="R176" s="58"/>
      <c r="S176" s="58"/>
      <c r="T176" s="58"/>
      <c r="U176" s="58">
        <f t="shared" si="130"/>
        <v>0</v>
      </c>
      <c r="V176" s="58"/>
      <c r="W176" s="58"/>
      <c r="X176" s="58"/>
      <c r="Y176" s="58"/>
      <c r="Z176" s="58"/>
      <c r="AA176" s="58"/>
      <c r="AB176" s="58"/>
      <c r="AC176" s="58"/>
      <c r="AD176" s="58">
        <f t="shared" si="127"/>
        <v>0</v>
      </c>
      <c r="AE176" s="58"/>
      <c r="AF176" s="58"/>
      <c r="AG176" s="58"/>
      <c r="AH176" s="58"/>
      <c r="AI176" s="58"/>
      <c r="AJ176" s="58"/>
      <c r="AK176" s="58"/>
      <c r="AL176" s="58"/>
      <c r="AM176" s="58"/>
      <c r="AN176" s="58"/>
      <c r="AO176" s="58"/>
      <c r="AP176" s="58"/>
      <c r="AQ176" s="58"/>
      <c r="AR176" s="58"/>
      <c r="AS176" s="58">
        <v>0</v>
      </c>
      <c r="AT176" s="58"/>
      <c r="AU176" s="58"/>
      <c r="AV176" s="58"/>
      <c r="AW176" s="58"/>
      <c r="AX176" s="58"/>
      <c r="AY176" s="58"/>
      <c r="AZ176" s="58"/>
      <c r="BA176" s="58"/>
      <c r="BB176" s="58"/>
      <c r="BC176" s="58"/>
      <c r="BD176" s="58"/>
      <c r="BE176" s="58"/>
      <c r="BF176" s="58"/>
      <c r="BG176" s="1">
        <f t="shared" si="131"/>
        <v>0</v>
      </c>
      <c r="BH176" s="58"/>
      <c r="BI176" s="58"/>
      <c r="BJ176" s="58"/>
      <c r="BK176" s="61" t="s">
        <v>130</v>
      </c>
      <c r="BL176" s="79" t="s">
        <v>131</v>
      </c>
      <c r="BM176" s="61"/>
      <c r="BN176" s="61" t="s">
        <v>481</v>
      </c>
      <c r="BO176" s="128" t="s">
        <v>369</v>
      </c>
      <c r="BP176" s="79" t="s">
        <v>363</v>
      </c>
      <c r="BQ176" s="63" t="s">
        <v>466</v>
      </c>
      <c r="BR176" s="136"/>
      <c r="BS176" s="136"/>
      <c r="BT176" s="136"/>
    </row>
    <row r="177" spans="1:95" s="235" customFormat="1" ht="84" customHeight="1">
      <c r="A177" s="218">
        <v>10</v>
      </c>
      <c r="B177" s="262" t="s">
        <v>381</v>
      </c>
      <c r="C177" s="220">
        <f t="shared" si="124"/>
        <v>2.5</v>
      </c>
      <c r="D177" s="220">
        <v>2</v>
      </c>
      <c r="E177" s="230">
        <f t="shared" si="125"/>
        <v>0.5</v>
      </c>
      <c r="F177" s="230">
        <f t="shared" si="126"/>
        <v>0.5</v>
      </c>
      <c r="G177" s="220">
        <f t="shared" si="128"/>
        <v>0</v>
      </c>
      <c r="H177" s="220"/>
      <c r="I177" s="220"/>
      <c r="J177" s="220"/>
      <c r="K177" s="220">
        <v>0.5</v>
      </c>
      <c r="L177" s="220"/>
      <c r="M177" s="220">
        <f t="shared" si="129"/>
        <v>0</v>
      </c>
      <c r="N177" s="220"/>
      <c r="O177" s="220"/>
      <c r="P177" s="220"/>
      <c r="Q177" s="220"/>
      <c r="R177" s="220"/>
      <c r="S177" s="220"/>
      <c r="T177" s="220"/>
      <c r="U177" s="220">
        <f t="shared" si="130"/>
        <v>0</v>
      </c>
      <c r="V177" s="220"/>
      <c r="W177" s="220"/>
      <c r="X177" s="220"/>
      <c r="Y177" s="220"/>
      <c r="Z177" s="220"/>
      <c r="AA177" s="220"/>
      <c r="AB177" s="220"/>
      <c r="AC177" s="220"/>
      <c r="AD177" s="220">
        <f t="shared" si="127"/>
        <v>0</v>
      </c>
      <c r="AE177" s="220"/>
      <c r="AF177" s="220"/>
      <c r="AG177" s="220"/>
      <c r="AH177" s="220"/>
      <c r="AI177" s="220"/>
      <c r="AJ177" s="220"/>
      <c r="AK177" s="220"/>
      <c r="AL177" s="220"/>
      <c r="AM177" s="220"/>
      <c r="AN177" s="220"/>
      <c r="AO177" s="220"/>
      <c r="AP177" s="220"/>
      <c r="AQ177" s="220"/>
      <c r="AR177" s="220"/>
      <c r="AS177" s="220">
        <v>0</v>
      </c>
      <c r="AT177" s="220"/>
      <c r="AU177" s="220"/>
      <c r="AV177" s="220"/>
      <c r="AW177" s="220"/>
      <c r="AX177" s="220"/>
      <c r="AY177" s="220"/>
      <c r="AZ177" s="220"/>
      <c r="BA177" s="220"/>
      <c r="BB177" s="220"/>
      <c r="BC177" s="220"/>
      <c r="BD177" s="220"/>
      <c r="BE177" s="220"/>
      <c r="BF177" s="220"/>
      <c r="BG177" s="230">
        <f t="shared" si="131"/>
        <v>0</v>
      </c>
      <c r="BH177" s="220"/>
      <c r="BI177" s="220"/>
      <c r="BJ177" s="220"/>
      <c r="BK177" s="218" t="s">
        <v>130</v>
      </c>
      <c r="BL177" s="242" t="s">
        <v>397</v>
      </c>
      <c r="BM177" s="218"/>
      <c r="BN177" s="218" t="s">
        <v>481</v>
      </c>
      <c r="BO177" s="224"/>
      <c r="BP177" s="222" t="s">
        <v>363</v>
      </c>
      <c r="BQ177" s="226" t="s">
        <v>467</v>
      </c>
      <c r="BR177" s="257" t="s">
        <v>499</v>
      </c>
      <c r="BS177" s="234"/>
      <c r="BT177" s="234"/>
    </row>
    <row r="178" spans="1:95" s="81" customFormat="1" ht="72.599999999999994" customHeight="1">
      <c r="A178" s="61">
        <v>11</v>
      </c>
      <c r="B178" s="149" t="s">
        <v>377</v>
      </c>
      <c r="C178" s="58">
        <f t="shared" si="124"/>
        <v>0.7</v>
      </c>
      <c r="D178" s="58">
        <v>0.5</v>
      </c>
      <c r="E178" s="1">
        <f t="shared" si="125"/>
        <v>0.2</v>
      </c>
      <c r="F178" s="1">
        <f t="shared" si="126"/>
        <v>0.2</v>
      </c>
      <c r="G178" s="58">
        <f t="shared" si="128"/>
        <v>0</v>
      </c>
      <c r="H178" s="58"/>
      <c r="I178" s="58"/>
      <c r="J178" s="58"/>
      <c r="K178" s="58">
        <v>0.2</v>
      </c>
      <c r="L178" s="58"/>
      <c r="M178" s="58">
        <f t="shared" si="129"/>
        <v>0</v>
      </c>
      <c r="N178" s="58"/>
      <c r="O178" s="58"/>
      <c r="P178" s="58"/>
      <c r="Q178" s="58"/>
      <c r="R178" s="58"/>
      <c r="S178" s="58"/>
      <c r="T178" s="58"/>
      <c r="U178" s="58">
        <f t="shared" si="130"/>
        <v>0</v>
      </c>
      <c r="V178" s="58"/>
      <c r="W178" s="58"/>
      <c r="X178" s="58"/>
      <c r="Y178" s="58"/>
      <c r="Z178" s="58"/>
      <c r="AA178" s="58"/>
      <c r="AB178" s="58"/>
      <c r="AC178" s="58"/>
      <c r="AD178" s="58">
        <f t="shared" si="127"/>
        <v>0</v>
      </c>
      <c r="AE178" s="58"/>
      <c r="AF178" s="58"/>
      <c r="AG178" s="58"/>
      <c r="AH178" s="58"/>
      <c r="AI178" s="58"/>
      <c r="AJ178" s="58"/>
      <c r="AK178" s="58"/>
      <c r="AL178" s="58"/>
      <c r="AM178" s="58"/>
      <c r="AN178" s="58"/>
      <c r="AO178" s="58"/>
      <c r="AP178" s="58"/>
      <c r="AQ178" s="58"/>
      <c r="AR178" s="58"/>
      <c r="AS178" s="58">
        <v>0</v>
      </c>
      <c r="AT178" s="58"/>
      <c r="AU178" s="58"/>
      <c r="AV178" s="58"/>
      <c r="AW178" s="58"/>
      <c r="AX178" s="58"/>
      <c r="AY178" s="58"/>
      <c r="AZ178" s="58"/>
      <c r="BA178" s="58"/>
      <c r="BB178" s="58"/>
      <c r="BC178" s="58"/>
      <c r="BD178" s="58"/>
      <c r="BE178" s="58"/>
      <c r="BF178" s="58"/>
      <c r="BG178" s="1">
        <f t="shared" si="131"/>
        <v>0</v>
      </c>
      <c r="BH178" s="58"/>
      <c r="BI178" s="58"/>
      <c r="BJ178" s="58"/>
      <c r="BK178" s="61" t="s">
        <v>130</v>
      </c>
      <c r="BL178" s="79" t="s">
        <v>131</v>
      </c>
      <c r="BM178" s="61"/>
      <c r="BN178" s="61" t="s">
        <v>481</v>
      </c>
      <c r="BO178" s="128" t="s">
        <v>369</v>
      </c>
      <c r="BP178" s="79" t="s">
        <v>363</v>
      </c>
      <c r="BQ178" s="63" t="s">
        <v>466</v>
      </c>
      <c r="BR178" s="136"/>
      <c r="BS178" s="136"/>
      <c r="BT178" s="136"/>
    </row>
    <row r="179" spans="1:95" s="235" customFormat="1" ht="68.45" customHeight="1">
      <c r="A179" s="218">
        <v>12</v>
      </c>
      <c r="B179" s="262" t="s">
        <v>486</v>
      </c>
      <c r="C179" s="220">
        <f t="shared" si="124"/>
        <v>8.59</v>
      </c>
      <c r="D179" s="220">
        <v>8.59</v>
      </c>
      <c r="E179" s="220">
        <f t="shared" si="125"/>
        <v>0</v>
      </c>
      <c r="F179" s="220">
        <f t="shared" si="126"/>
        <v>0</v>
      </c>
      <c r="G179" s="220">
        <f t="shared" si="128"/>
        <v>0</v>
      </c>
      <c r="H179" s="220"/>
      <c r="I179" s="220"/>
      <c r="J179" s="220"/>
      <c r="K179" s="220"/>
      <c r="L179" s="220"/>
      <c r="M179" s="220">
        <f t="shared" si="129"/>
        <v>0</v>
      </c>
      <c r="N179" s="220"/>
      <c r="O179" s="220"/>
      <c r="P179" s="220"/>
      <c r="Q179" s="220"/>
      <c r="R179" s="220"/>
      <c r="S179" s="220"/>
      <c r="T179" s="220"/>
      <c r="U179" s="220">
        <f t="shared" si="130"/>
        <v>0</v>
      </c>
      <c r="V179" s="220"/>
      <c r="W179" s="220"/>
      <c r="X179" s="220"/>
      <c r="Y179" s="220"/>
      <c r="Z179" s="220"/>
      <c r="AA179" s="220"/>
      <c r="AB179" s="220"/>
      <c r="AC179" s="220"/>
      <c r="AD179" s="220">
        <f t="shared" si="127"/>
        <v>0</v>
      </c>
      <c r="AE179" s="220"/>
      <c r="AF179" s="220"/>
      <c r="AG179" s="220"/>
      <c r="AH179" s="220"/>
      <c r="AI179" s="220"/>
      <c r="AJ179" s="220"/>
      <c r="AK179" s="220"/>
      <c r="AL179" s="220"/>
      <c r="AM179" s="220"/>
      <c r="AN179" s="220"/>
      <c r="AO179" s="220"/>
      <c r="AP179" s="220"/>
      <c r="AQ179" s="220"/>
      <c r="AR179" s="220"/>
      <c r="AS179" s="220">
        <v>0</v>
      </c>
      <c r="AT179" s="220"/>
      <c r="AU179" s="220"/>
      <c r="AV179" s="220"/>
      <c r="AW179" s="220"/>
      <c r="AX179" s="220"/>
      <c r="AY179" s="220"/>
      <c r="AZ179" s="220"/>
      <c r="BA179" s="220"/>
      <c r="BB179" s="220"/>
      <c r="BC179" s="220"/>
      <c r="BD179" s="220"/>
      <c r="BE179" s="220"/>
      <c r="BF179" s="220"/>
      <c r="BG179" s="220">
        <f t="shared" si="131"/>
        <v>0</v>
      </c>
      <c r="BH179" s="220"/>
      <c r="BI179" s="220"/>
      <c r="BJ179" s="220"/>
      <c r="BK179" s="218" t="s">
        <v>130</v>
      </c>
      <c r="BL179" s="222" t="s">
        <v>396</v>
      </c>
      <c r="BM179" s="218" t="s">
        <v>220</v>
      </c>
      <c r="BN179" s="218" t="s">
        <v>481</v>
      </c>
      <c r="BO179" s="224" t="s">
        <v>369</v>
      </c>
      <c r="BP179" s="222" t="s">
        <v>363</v>
      </c>
      <c r="BQ179" s="226" t="s">
        <v>466</v>
      </c>
      <c r="BR179" s="234" t="s">
        <v>499</v>
      </c>
      <c r="BS179" s="234"/>
      <c r="BT179" s="234"/>
    </row>
    <row r="180" spans="1:95" s="81" customFormat="1" ht="69" customHeight="1">
      <c r="A180" s="61">
        <v>13</v>
      </c>
      <c r="B180" s="149" t="s">
        <v>485</v>
      </c>
      <c r="C180" s="58">
        <f t="shared" si="124"/>
        <v>3.1</v>
      </c>
      <c r="D180" s="58"/>
      <c r="E180" s="1">
        <f t="shared" si="125"/>
        <v>3.1</v>
      </c>
      <c r="F180" s="1">
        <f t="shared" si="126"/>
        <v>3.1</v>
      </c>
      <c r="G180" s="58">
        <f t="shared" si="128"/>
        <v>0</v>
      </c>
      <c r="H180" s="58"/>
      <c r="I180" s="58"/>
      <c r="J180" s="58"/>
      <c r="K180" s="58">
        <v>2.7</v>
      </c>
      <c r="L180" s="58">
        <v>0.4</v>
      </c>
      <c r="M180" s="58">
        <f t="shared" si="129"/>
        <v>0</v>
      </c>
      <c r="N180" s="58"/>
      <c r="O180" s="58"/>
      <c r="P180" s="58"/>
      <c r="Q180" s="58"/>
      <c r="R180" s="58"/>
      <c r="S180" s="58"/>
      <c r="T180" s="58"/>
      <c r="U180" s="58">
        <f t="shared" si="130"/>
        <v>0</v>
      </c>
      <c r="V180" s="58"/>
      <c r="W180" s="58"/>
      <c r="X180" s="58"/>
      <c r="Y180" s="58"/>
      <c r="Z180" s="58"/>
      <c r="AA180" s="58"/>
      <c r="AB180" s="58"/>
      <c r="AC180" s="58"/>
      <c r="AD180" s="58">
        <f t="shared" si="127"/>
        <v>0</v>
      </c>
      <c r="AE180" s="58"/>
      <c r="AF180" s="58"/>
      <c r="AG180" s="58"/>
      <c r="AH180" s="58"/>
      <c r="AI180" s="58"/>
      <c r="AJ180" s="58"/>
      <c r="AK180" s="58"/>
      <c r="AL180" s="58"/>
      <c r="AM180" s="58"/>
      <c r="AN180" s="58"/>
      <c r="AO180" s="58"/>
      <c r="AP180" s="58"/>
      <c r="AQ180" s="58"/>
      <c r="AR180" s="58"/>
      <c r="AS180" s="58">
        <v>0</v>
      </c>
      <c r="AT180" s="58"/>
      <c r="AU180" s="58"/>
      <c r="AV180" s="58"/>
      <c r="AW180" s="58"/>
      <c r="AX180" s="58"/>
      <c r="AY180" s="58"/>
      <c r="AZ180" s="58"/>
      <c r="BA180" s="58"/>
      <c r="BB180" s="58"/>
      <c r="BC180" s="58"/>
      <c r="BD180" s="58"/>
      <c r="BE180" s="58"/>
      <c r="BF180" s="58"/>
      <c r="BG180" s="1">
        <f t="shared" si="131"/>
        <v>0</v>
      </c>
      <c r="BH180" s="58"/>
      <c r="BI180" s="58"/>
      <c r="BJ180" s="58"/>
      <c r="BK180" s="61" t="s">
        <v>130</v>
      </c>
      <c r="BL180" s="79" t="s">
        <v>396</v>
      </c>
      <c r="BM180" s="61" t="s">
        <v>220</v>
      </c>
      <c r="BN180" s="61" t="s">
        <v>91</v>
      </c>
      <c r="BO180" s="128" t="s">
        <v>369</v>
      </c>
      <c r="BP180" s="79" t="s">
        <v>363</v>
      </c>
      <c r="BQ180" s="63" t="s">
        <v>466</v>
      </c>
      <c r="BR180" s="136"/>
      <c r="BS180" s="136"/>
      <c r="BT180" s="136"/>
    </row>
    <row r="181" spans="1:95" s="81" customFormat="1" ht="69.599999999999994" customHeight="1">
      <c r="A181" s="61">
        <v>14</v>
      </c>
      <c r="B181" s="60" t="s">
        <v>221</v>
      </c>
      <c r="C181" s="58">
        <f t="shared" si="124"/>
        <v>10.3</v>
      </c>
      <c r="D181" s="58">
        <v>10.3</v>
      </c>
      <c r="E181" s="58">
        <f t="shared" si="125"/>
        <v>0</v>
      </c>
      <c r="F181" s="58">
        <f t="shared" si="126"/>
        <v>0</v>
      </c>
      <c r="G181" s="58">
        <f t="shared" si="128"/>
        <v>0</v>
      </c>
      <c r="H181" s="58"/>
      <c r="I181" s="58"/>
      <c r="J181" s="58"/>
      <c r="K181" s="58"/>
      <c r="L181" s="58"/>
      <c r="M181" s="58">
        <f t="shared" si="129"/>
        <v>0</v>
      </c>
      <c r="N181" s="58"/>
      <c r="O181" s="58"/>
      <c r="P181" s="58"/>
      <c r="Q181" s="58"/>
      <c r="R181" s="58"/>
      <c r="S181" s="58"/>
      <c r="T181" s="58"/>
      <c r="U181" s="58">
        <f t="shared" si="130"/>
        <v>0</v>
      </c>
      <c r="V181" s="58"/>
      <c r="W181" s="58"/>
      <c r="X181" s="58"/>
      <c r="Y181" s="58"/>
      <c r="Z181" s="58"/>
      <c r="AA181" s="58"/>
      <c r="AB181" s="58"/>
      <c r="AC181" s="58"/>
      <c r="AD181" s="58">
        <f t="shared" si="127"/>
        <v>0</v>
      </c>
      <c r="AE181" s="58"/>
      <c r="AF181" s="58"/>
      <c r="AG181" s="58"/>
      <c r="AH181" s="58"/>
      <c r="AI181" s="58"/>
      <c r="AJ181" s="58"/>
      <c r="AK181" s="58"/>
      <c r="AL181" s="58"/>
      <c r="AM181" s="58"/>
      <c r="AN181" s="58"/>
      <c r="AO181" s="58"/>
      <c r="AP181" s="58"/>
      <c r="AQ181" s="58"/>
      <c r="AR181" s="58"/>
      <c r="AS181" s="58">
        <v>0</v>
      </c>
      <c r="AT181" s="58"/>
      <c r="AU181" s="58"/>
      <c r="AV181" s="58"/>
      <c r="AW181" s="58"/>
      <c r="AX181" s="58"/>
      <c r="AY181" s="58"/>
      <c r="AZ181" s="58"/>
      <c r="BA181" s="58"/>
      <c r="BB181" s="58"/>
      <c r="BC181" s="58"/>
      <c r="BD181" s="58"/>
      <c r="BE181" s="58"/>
      <c r="BF181" s="58"/>
      <c r="BG181" s="58">
        <f t="shared" si="131"/>
        <v>0</v>
      </c>
      <c r="BH181" s="58"/>
      <c r="BI181" s="58"/>
      <c r="BJ181" s="58"/>
      <c r="BK181" s="61" t="s">
        <v>130</v>
      </c>
      <c r="BL181" s="79" t="s">
        <v>316</v>
      </c>
      <c r="BM181" s="61" t="s">
        <v>222</v>
      </c>
      <c r="BN181" s="61" t="s">
        <v>481</v>
      </c>
      <c r="BO181" s="90"/>
      <c r="BP181" s="79" t="s">
        <v>364</v>
      </c>
      <c r="BQ181" s="63" t="s">
        <v>467</v>
      </c>
      <c r="BR181" s="136"/>
      <c r="BS181" s="136"/>
      <c r="BT181" s="136"/>
    </row>
    <row r="182" spans="1:95" s="81" customFormat="1" ht="71.45" customHeight="1">
      <c r="A182" s="61">
        <v>15</v>
      </c>
      <c r="B182" s="60" t="s">
        <v>223</v>
      </c>
      <c r="C182" s="58">
        <f t="shared" si="124"/>
        <v>3.5</v>
      </c>
      <c r="D182" s="63"/>
      <c r="E182" s="58">
        <f t="shared" si="125"/>
        <v>3.5</v>
      </c>
      <c r="F182" s="58">
        <f t="shared" si="126"/>
        <v>3.5</v>
      </c>
      <c r="G182" s="58">
        <f t="shared" si="128"/>
        <v>0</v>
      </c>
      <c r="H182" s="58"/>
      <c r="I182" s="58"/>
      <c r="J182" s="58"/>
      <c r="K182" s="58"/>
      <c r="L182" s="58">
        <v>3.5</v>
      </c>
      <c r="M182" s="58">
        <f t="shared" si="129"/>
        <v>0</v>
      </c>
      <c r="N182" s="58"/>
      <c r="O182" s="58"/>
      <c r="P182" s="58"/>
      <c r="Q182" s="58"/>
      <c r="R182" s="58"/>
      <c r="S182" s="58"/>
      <c r="T182" s="58"/>
      <c r="U182" s="58">
        <f t="shared" si="130"/>
        <v>0</v>
      </c>
      <c r="V182" s="58"/>
      <c r="W182" s="58"/>
      <c r="X182" s="58"/>
      <c r="Y182" s="58"/>
      <c r="Z182" s="58"/>
      <c r="AA182" s="58"/>
      <c r="AB182" s="58"/>
      <c r="AC182" s="58"/>
      <c r="AD182" s="58">
        <f t="shared" si="127"/>
        <v>0</v>
      </c>
      <c r="AE182" s="58"/>
      <c r="AF182" s="58"/>
      <c r="AG182" s="58"/>
      <c r="AH182" s="58"/>
      <c r="AI182" s="58"/>
      <c r="AJ182" s="58"/>
      <c r="AK182" s="58"/>
      <c r="AL182" s="58"/>
      <c r="AM182" s="58"/>
      <c r="AN182" s="58"/>
      <c r="AO182" s="58"/>
      <c r="AP182" s="58"/>
      <c r="AQ182" s="58"/>
      <c r="AR182" s="58"/>
      <c r="AS182" s="58">
        <v>0</v>
      </c>
      <c r="AT182" s="58"/>
      <c r="AU182" s="58"/>
      <c r="AV182" s="58"/>
      <c r="AW182" s="58"/>
      <c r="AX182" s="58"/>
      <c r="AY182" s="58"/>
      <c r="AZ182" s="58"/>
      <c r="BA182" s="58"/>
      <c r="BB182" s="58"/>
      <c r="BC182" s="58"/>
      <c r="BD182" s="58"/>
      <c r="BE182" s="58"/>
      <c r="BF182" s="58"/>
      <c r="BG182" s="58">
        <f t="shared" si="131"/>
        <v>0</v>
      </c>
      <c r="BH182" s="58"/>
      <c r="BI182" s="58"/>
      <c r="BJ182" s="58"/>
      <c r="BK182" s="61" t="s">
        <v>130</v>
      </c>
      <c r="BL182" s="79" t="s">
        <v>397</v>
      </c>
      <c r="BM182" s="61" t="s">
        <v>224</v>
      </c>
      <c r="BN182" s="61" t="s">
        <v>481</v>
      </c>
      <c r="BO182" s="90"/>
      <c r="BP182" s="79" t="s">
        <v>364</v>
      </c>
      <c r="BQ182" s="63" t="s">
        <v>467</v>
      </c>
      <c r="BR182" s="136"/>
      <c r="BS182" s="136"/>
      <c r="BT182" s="136"/>
    </row>
    <row r="183" spans="1:95" s="81" customFormat="1" ht="62.45" customHeight="1">
      <c r="A183" s="61">
        <v>16</v>
      </c>
      <c r="B183" s="60" t="s">
        <v>415</v>
      </c>
      <c r="C183" s="58">
        <f t="shared" si="124"/>
        <v>11</v>
      </c>
      <c r="D183" s="63"/>
      <c r="E183" s="58">
        <f t="shared" si="125"/>
        <v>11</v>
      </c>
      <c r="F183" s="58">
        <f t="shared" si="126"/>
        <v>11</v>
      </c>
      <c r="G183" s="58">
        <f t="shared" si="128"/>
        <v>0</v>
      </c>
      <c r="H183" s="58"/>
      <c r="I183" s="58"/>
      <c r="J183" s="58"/>
      <c r="K183" s="58"/>
      <c r="L183" s="58">
        <v>11</v>
      </c>
      <c r="M183" s="58">
        <f t="shared" si="129"/>
        <v>0</v>
      </c>
      <c r="N183" s="58"/>
      <c r="O183" s="58"/>
      <c r="P183" s="58"/>
      <c r="Q183" s="58"/>
      <c r="R183" s="58"/>
      <c r="S183" s="58"/>
      <c r="T183" s="58"/>
      <c r="U183" s="58">
        <f t="shared" si="130"/>
        <v>0</v>
      </c>
      <c r="V183" s="58"/>
      <c r="W183" s="58"/>
      <c r="X183" s="58"/>
      <c r="Y183" s="58"/>
      <c r="Z183" s="58"/>
      <c r="AA183" s="58"/>
      <c r="AB183" s="58"/>
      <c r="AC183" s="58"/>
      <c r="AD183" s="58">
        <f t="shared" si="127"/>
        <v>0</v>
      </c>
      <c r="AE183" s="58"/>
      <c r="AF183" s="58"/>
      <c r="AG183" s="58"/>
      <c r="AH183" s="58"/>
      <c r="AI183" s="58"/>
      <c r="AJ183" s="58"/>
      <c r="AK183" s="58"/>
      <c r="AL183" s="58"/>
      <c r="AM183" s="58"/>
      <c r="AN183" s="58"/>
      <c r="AO183" s="58"/>
      <c r="AP183" s="58"/>
      <c r="AQ183" s="58"/>
      <c r="AR183" s="58"/>
      <c r="AS183" s="58">
        <v>0</v>
      </c>
      <c r="AT183" s="58"/>
      <c r="AU183" s="58"/>
      <c r="AV183" s="58"/>
      <c r="AW183" s="58"/>
      <c r="AX183" s="58"/>
      <c r="AY183" s="58"/>
      <c r="AZ183" s="58"/>
      <c r="BA183" s="58"/>
      <c r="BB183" s="58"/>
      <c r="BC183" s="58"/>
      <c r="BD183" s="58"/>
      <c r="BE183" s="58"/>
      <c r="BF183" s="58"/>
      <c r="BG183" s="58">
        <f t="shared" si="131"/>
        <v>0</v>
      </c>
      <c r="BH183" s="58"/>
      <c r="BI183" s="58"/>
      <c r="BJ183" s="58"/>
      <c r="BK183" s="61" t="s">
        <v>130</v>
      </c>
      <c r="BL183" s="79" t="s">
        <v>397</v>
      </c>
      <c r="BM183" s="61" t="s">
        <v>224</v>
      </c>
      <c r="BN183" s="61" t="s">
        <v>481</v>
      </c>
      <c r="BO183" s="90"/>
      <c r="BP183" s="79" t="s">
        <v>364</v>
      </c>
      <c r="BQ183" s="63" t="s">
        <v>467</v>
      </c>
      <c r="BR183" s="136"/>
      <c r="BS183" s="136"/>
      <c r="BT183" s="136"/>
    </row>
    <row r="184" spans="1:95" s="81" customFormat="1" ht="87.6" customHeight="1">
      <c r="A184" s="61">
        <v>17</v>
      </c>
      <c r="B184" s="60" t="s">
        <v>393</v>
      </c>
      <c r="C184" s="58">
        <f t="shared" si="124"/>
        <v>14.5</v>
      </c>
      <c r="D184" s="63">
        <v>8.5</v>
      </c>
      <c r="E184" s="58">
        <f t="shared" si="125"/>
        <v>6</v>
      </c>
      <c r="F184" s="58">
        <f t="shared" si="126"/>
        <v>6</v>
      </c>
      <c r="G184" s="58">
        <f t="shared" si="128"/>
        <v>0</v>
      </c>
      <c r="H184" s="58"/>
      <c r="I184" s="58"/>
      <c r="J184" s="58"/>
      <c r="K184" s="58">
        <v>6</v>
      </c>
      <c r="L184" s="58"/>
      <c r="M184" s="58">
        <f t="shared" si="129"/>
        <v>0</v>
      </c>
      <c r="N184" s="58"/>
      <c r="O184" s="58"/>
      <c r="P184" s="58"/>
      <c r="Q184" s="58"/>
      <c r="R184" s="58"/>
      <c r="S184" s="58"/>
      <c r="T184" s="58"/>
      <c r="U184" s="58">
        <f t="shared" si="130"/>
        <v>0</v>
      </c>
      <c r="V184" s="58"/>
      <c r="W184" s="58"/>
      <c r="X184" s="58"/>
      <c r="Y184" s="58"/>
      <c r="Z184" s="58"/>
      <c r="AA184" s="58"/>
      <c r="AB184" s="58"/>
      <c r="AC184" s="58"/>
      <c r="AD184" s="58">
        <f t="shared" si="127"/>
        <v>0</v>
      </c>
      <c r="AE184" s="58"/>
      <c r="AF184" s="58"/>
      <c r="AG184" s="58"/>
      <c r="AH184" s="58"/>
      <c r="AI184" s="58"/>
      <c r="AJ184" s="58"/>
      <c r="AK184" s="58"/>
      <c r="AL184" s="58"/>
      <c r="AM184" s="58"/>
      <c r="AN184" s="58"/>
      <c r="AO184" s="58"/>
      <c r="AP184" s="58"/>
      <c r="AQ184" s="58"/>
      <c r="AR184" s="58"/>
      <c r="AS184" s="58">
        <v>0</v>
      </c>
      <c r="AT184" s="58"/>
      <c r="AU184" s="58"/>
      <c r="AV184" s="58"/>
      <c r="AW184" s="58"/>
      <c r="AX184" s="58"/>
      <c r="AY184" s="58"/>
      <c r="AZ184" s="58"/>
      <c r="BA184" s="58"/>
      <c r="BB184" s="58"/>
      <c r="BC184" s="58"/>
      <c r="BD184" s="58"/>
      <c r="BE184" s="58"/>
      <c r="BF184" s="58"/>
      <c r="BG184" s="58">
        <f t="shared" si="131"/>
        <v>0</v>
      </c>
      <c r="BH184" s="58"/>
      <c r="BI184" s="58"/>
      <c r="BJ184" s="58"/>
      <c r="BK184" s="61" t="s">
        <v>130</v>
      </c>
      <c r="BL184" s="79" t="s">
        <v>397</v>
      </c>
      <c r="BM184" s="61" t="s">
        <v>224</v>
      </c>
      <c r="BN184" s="61" t="s">
        <v>481</v>
      </c>
      <c r="BO184" s="90"/>
      <c r="BP184" s="79" t="s">
        <v>364</v>
      </c>
      <c r="BQ184" s="63" t="s">
        <v>467</v>
      </c>
      <c r="BR184" s="136"/>
      <c r="BS184" s="136"/>
      <c r="BT184" s="136"/>
    </row>
    <row r="185" spans="1:95" s="3" customFormat="1">
      <c r="A185" s="16" t="s">
        <v>196</v>
      </c>
      <c r="B185" s="23" t="s">
        <v>463</v>
      </c>
      <c r="C185" s="31">
        <f>D185+E185</f>
        <v>793.2299999999999</v>
      </c>
      <c r="D185" s="31">
        <f>D186+D189</f>
        <v>0</v>
      </c>
      <c r="E185" s="31">
        <f>E186+E189</f>
        <v>793.2299999999999</v>
      </c>
      <c r="F185" s="31">
        <f>F186+F189</f>
        <v>658.32999999999993</v>
      </c>
      <c r="G185" s="58">
        <f t="shared" si="128"/>
        <v>0</v>
      </c>
      <c r="H185" s="31">
        <f>H186+H189</f>
        <v>0</v>
      </c>
      <c r="I185" s="31">
        <f>I186+I189</f>
        <v>0</v>
      </c>
      <c r="J185" s="31">
        <f>J186+J189</f>
        <v>0</v>
      </c>
      <c r="K185" s="31">
        <f>K186+K189</f>
        <v>608.32999999999993</v>
      </c>
      <c r="L185" s="31">
        <f>L186+L189</f>
        <v>0</v>
      </c>
      <c r="M185" s="58">
        <f t="shared" si="129"/>
        <v>0</v>
      </c>
      <c r="N185" s="31">
        <f t="shared" ref="N185:T185" si="132">N186+N189</f>
        <v>0</v>
      </c>
      <c r="O185" s="31">
        <f t="shared" si="132"/>
        <v>0</v>
      </c>
      <c r="P185" s="31">
        <f t="shared" si="132"/>
        <v>0</v>
      </c>
      <c r="Q185" s="31">
        <f t="shared" si="132"/>
        <v>0</v>
      </c>
      <c r="R185" s="31">
        <f t="shared" si="132"/>
        <v>0</v>
      </c>
      <c r="S185" s="31">
        <f t="shared" si="132"/>
        <v>0</v>
      </c>
      <c r="T185" s="31">
        <f t="shared" si="132"/>
        <v>0</v>
      </c>
      <c r="U185" s="58">
        <f t="shared" si="130"/>
        <v>0</v>
      </c>
      <c r="V185" s="31">
        <f t="shared" ref="V185:BF185" si="133">V186+V189</f>
        <v>0</v>
      </c>
      <c r="W185" s="31">
        <f t="shared" si="133"/>
        <v>0</v>
      </c>
      <c r="X185" s="31">
        <f t="shared" si="133"/>
        <v>0</v>
      </c>
      <c r="Y185" s="31">
        <f t="shared" si="133"/>
        <v>0</v>
      </c>
      <c r="Z185" s="31">
        <f t="shared" si="133"/>
        <v>0</v>
      </c>
      <c r="AA185" s="31">
        <f t="shared" si="133"/>
        <v>0</v>
      </c>
      <c r="AB185" s="31">
        <f t="shared" si="133"/>
        <v>0</v>
      </c>
      <c r="AC185" s="31">
        <f t="shared" si="133"/>
        <v>0</v>
      </c>
      <c r="AD185" s="31">
        <f t="shared" si="133"/>
        <v>0</v>
      </c>
      <c r="AE185" s="31">
        <f t="shared" si="133"/>
        <v>0</v>
      </c>
      <c r="AF185" s="31">
        <f t="shared" si="133"/>
        <v>0</v>
      </c>
      <c r="AG185" s="31">
        <f t="shared" si="133"/>
        <v>0</v>
      </c>
      <c r="AH185" s="31">
        <f t="shared" si="133"/>
        <v>0</v>
      </c>
      <c r="AI185" s="31">
        <f t="shared" si="133"/>
        <v>0</v>
      </c>
      <c r="AJ185" s="31">
        <f t="shared" si="133"/>
        <v>0</v>
      </c>
      <c r="AK185" s="31">
        <f t="shared" si="133"/>
        <v>0</v>
      </c>
      <c r="AL185" s="31">
        <f t="shared" si="133"/>
        <v>0</v>
      </c>
      <c r="AM185" s="31">
        <f t="shared" si="133"/>
        <v>0</v>
      </c>
      <c r="AN185" s="31">
        <f t="shared" si="133"/>
        <v>0</v>
      </c>
      <c r="AO185" s="31">
        <f t="shared" si="133"/>
        <v>0</v>
      </c>
      <c r="AP185" s="31">
        <f t="shared" si="133"/>
        <v>0</v>
      </c>
      <c r="AQ185" s="31">
        <f t="shared" si="133"/>
        <v>0</v>
      </c>
      <c r="AR185" s="31">
        <f t="shared" si="133"/>
        <v>0</v>
      </c>
      <c r="AS185" s="31">
        <f t="shared" si="133"/>
        <v>0</v>
      </c>
      <c r="AT185" s="31">
        <f t="shared" si="133"/>
        <v>0</v>
      </c>
      <c r="AU185" s="31">
        <f t="shared" si="133"/>
        <v>0</v>
      </c>
      <c r="AV185" s="31">
        <f t="shared" si="133"/>
        <v>0</v>
      </c>
      <c r="AW185" s="31">
        <f t="shared" si="133"/>
        <v>0</v>
      </c>
      <c r="AX185" s="31">
        <f t="shared" si="133"/>
        <v>0</v>
      </c>
      <c r="AY185" s="31">
        <f t="shared" si="133"/>
        <v>0</v>
      </c>
      <c r="AZ185" s="31">
        <f t="shared" si="133"/>
        <v>0</v>
      </c>
      <c r="BA185" s="31">
        <f t="shared" si="133"/>
        <v>0</v>
      </c>
      <c r="BB185" s="31">
        <f t="shared" si="133"/>
        <v>0</v>
      </c>
      <c r="BC185" s="31">
        <f t="shared" si="133"/>
        <v>0</v>
      </c>
      <c r="BD185" s="31">
        <f t="shared" si="133"/>
        <v>0</v>
      </c>
      <c r="BE185" s="31">
        <f t="shared" si="133"/>
        <v>0</v>
      </c>
      <c r="BF185" s="31">
        <f t="shared" si="133"/>
        <v>0</v>
      </c>
      <c r="BG185" s="1">
        <f t="shared" si="131"/>
        <v>134.9</v>
      </c>
      <c r="BH185" s="31">
        <f>BH186+BH189</f>
        <v>0</v>
      </c>
      <c r="BI185" s="31">
        <f>BI186+BI189</f>
        <v>134.9</v>
      </c>
      <c r="BJ185" s="31">
        <f>BJ186+BJ189</f>
        <v>0</v>
      </c>
      <c r="BK185" s="9"/>
      <c r="BL185" s="9"/>
      <c r="BM185" s="9"/>
      <c r="BN185" s="9"/>
      <c r="BO185" s="128"/>
      <c r="BP185" s="9"/>
      <c r="BQ185" s="128"/>
      <c r="BR185" s="212"/>
      <c r="BS185" s="213"/>
      <c r="BT185" s="207"/>
      <c r="BU185" s="69"/>
      <c r="BV185" s="69"/>
      <c r="BW185" s="69"/>
      <c r="BX185" s="69"/>
      <c r="BY185" s="69"/>
    </row>
    <row r="186" spans="1:95" s="2" customFormat="1">
      <c r="A186" s="16" t="s">
        <v>464</v>
      </c>
      <c r="B186" s="23" t="s">
        <v>197</v>
      </c>
      <c r="C186" s="15">
        <f t="shared" ref="C186:E186" si="134">SUM(C187:C188)</f>
        <v>100</v>
      </c>
      <c r="D186" s="15">
        <f t="shared" si="134"/>
        <v>0</v>
      </c>
      <c r="E186" s="15">
        <f t="shared" si="134"/>
        <v>100</v>
      </c>
      <c r="F186" s="15">
        <f>SUM(F187:F188)</f>
        <v>100</v>
      </c>
      <c r="G186" s="58">
        <f t="shared" si="128"/>
        <v>0</v>
      </c>
      <c r="H186" s="15">
        <f>H187</f>
        <v>0</v>
      </c>
      <c r="I186" s="15">
        <f>I187</f>
        <v>0</v>
      </c>
      <c r="J186" s="15">
        <f>J187</f>
        <v>0</v>
      </c>
      <c r="K186" s="15">
        <f>K187</f>
        <v>50</v>
      </c>
      <c r="L186" s="15">
        <f>L187</f>
        <v>0</v>
      </c>
      <c r="M186" s="58">
        <f t="shared" si="129"/>
        <v>0</v>
      </c>
      <c r="N186" s="15">
        <f t="shared" ref="N186:T186" si="135">N187</f>
        <v>0</v>
      </c>
      <c r="O186" s="15">
        <f t="shared" si="135"/>
        <v>0</v>
      </c>
      <c r="P186" s="15">
        <f t="shared" si="135"/>
        <v>0</v>
      </c>
      <c r="Q186" s="15">
        <f t="shared" si="135"/>
        <v>0</v>
      </c>
      <c r="R186" s="15">
        <f t="shared" si="135"/>
        <v>0</v>
      </c>
      <c r="S186" s="15">
        <f t="shared" si="135"/>
        <v>0</v>
      </c>
      <c r="T186" s="15">
        <f t="shared" si="135"/>
        <v>0</v>
      </c>
      <c r="U186" s="58">
        <f t="shared" si="130"/>
        <v>0</v>
      </c>
      <c r="V186" s="15">
        <f t="shared" ref="V186:BF186" si="136">V187</f>
        <v>0</v>
      </c>
      <c r="W186" s="15">
        <f t="shared" si="136"/>
        <v>0</v>
      </c>
      <c r="X186" s="15">
        <f t="shared" si="136"/>
        <v>0</v>
      </c>
      <c r="Y186" s="15">
        <f t="shared" si="136"/>
        <v>0</v>
      </c>
      <c r="Z186" s="15">
        <f t="shared" si="136"/>
        <v>0</v>
      </c>
      <c r="AA186" s="15">
        <f t="shared" si="136"/>
        <v>0</v>
      </c>
      <c r="AB186" s="15">
        <f t="shared" si="136"/>
        <v>0</v>
      </c>
      <c r="AC186" s="15">
        <f t="shared" si="136"/>
        <v>0</v>
      </c>
      <c r="AD186" s="15">
        <f t="shared" si="136"/>
        <v>0</v>
      </c>
      <c r="AE186" s="15">
        <f t="shared" si="136"/>
        <v>0</v>
      </c>
      <c r="AF186" s="15">
        <f t="shared" si="136"/>
        <v>0</v>
      </c>
      <c r="AG186" s="15">
        <f t="shared" si="136"/>
        <v>0</v>
      </c>
      <c r="AH186" s="15">
        <f t="shared" si="136"/>
        <v>0</v>
      </c>
      <c r="AI186" s="15">
        <f t="shared" si="136"/>
        <v>0</v>
      </c>
      <c r="AJ186" s="15">
        <f t="shared" si="136"/>
        <v>0</v>
      </c>
      <c r="AK186" s="15">
        <f t="shared" si="136"/>
        <v>0</v>
      </c>
      <c r="AL186" s="15">
        <f t="shared" si="136"/>
        <v>0</v>
      </c>
      <c r="AM186" s="15">
        <f t="shared" si="136"/>
        <v>0</v>
      </c>
      <c r="AN186" s="15">
        <f t="shared" si="136"/>
        <v>0</v>
      </c>
      <c r="AO186" s="15">
        <f t="shared" si="136"/>
        <v>0</v>
      </c>
      <c r="AP186" s="15">
        <f t="shared" si="136"/>
        <v>0</v>
      </c>
      <c r="AQ186" s="15">
        <f t="shared" si="136"/>
        <v>0</v>
      </c>
      <c r="AR186" s="15">
        <f t="shared" si="136"/>
        <v>0</v>
      </c>
      <c r="AS186" s="15">
        <f t="shared" si="136"/>
        <v>0</v>
      </c>
      <c r="AT186" s="15">
        <f t="shared" si="136"/>
        <v>0</v>
      </c>
      <c r="AU186" s="15">
        <f t="shared" si="136"/>
        <v>0</v>
      </c>
      <c r="AV186" s="15">
        <f t="shared" si="136"/>
        <v>0</v>
      </c>
      <c r="AW186" s="15">
        <f t="shared" si="136"/>
        <v>0</v>
      </c>
      <c r="AX186" s="15">
        <f t="shared" si="136"/>
        <v>0</v>
      </c>
      <c r="AY186" s="15">
        <f t="shared" si="136"/>
        <v>0</v>
      </c>
      <c r="AZ186" s="15">
        <f t="shared" si="136"/>
        <v>0</v>
      </c>
      <c r="BA186" s="15">
        <f t="shared" si="136"/>
        <v>0</v>
      </c>
      <c r="BB186" s="15">
        <f t="shared" si="136"/>
        <v>0</v>
      </c>
      <c r="BC186" s="15">
        <f t="shared" si="136"/>
        <v>0</v>
      </c>
      <c r="BD186" s="15">
        <f t="shared" si="136"/>
        <v>0</v>
      </c>
      <c r="BE186" s="15">
        <f t="shared" si="136"/>
        <v>0</v>
      </c>
      <c r="BF186" s="15">
        <f t="shared" si="136"/>
        <v>0</v>
      </c>
      <c r="BG186" s="1">
        <f t="shared" si="131"/>
        <v>0</v>
      </c>
      <c r="BH186" s="15">
        <f>BH187</f>
        <v>0</v>
      </c>
      <c r="BI186" s="15">
        <f>BI187</f>
        <v>0</v>
      </c>
      <c r="BJ186" s="15">
        <f>BJ187</f>
        <v>0</v>
      </c>
      <c r="BK186" s="20"/>
      <c r="BL186" s="9"/>
      <c r="BM186" s="87"/>
      <c r="BN186" s="16"/>
      <c r="BO186" s="86"/>
      <c r="BP186" s="129"/>
      <c r="BQ186" s="86"/>
      <c r="BR186" s="135"/>
      <c r="BS186" s="135"/>
      <c r="BT186" s="135"/>
      <c r="BU186" s="55"/>
      <c r="BV186" s="55"/>
      <c r="BW186" s="55"/>
      <c r="BX186" s="55"/>
      <c r="BY186" s="55"/>
      <c r="BZ186" s="55"/>
      <c r="CA186" s="55"/>
      <c r="CB186" s="55"/>
      <c r="CC186" s="55"/>
      <c r="CD186" s="55"/>
      <c r="CE186" s="55"/>
      <c r="CF186" s="55"/>
      <c r="CG186" s="55"/>
      <c r="CH186" s="55"/>
      <c r="CI186" s="55"/>
      <c r="CJ186" s="55"/>
      <c r="CK186" s="55"/>
      <c r="CL186" s="55"/>
      <c r="CM186" s="55"/>
      <c r="CN186" s="55"/>
      <c r="CO186" s="55"/>
      <c r="CP186" s="55"/>
      <c r="CQ186" s="55"/>
    </row>
    <row r="187" spans="1:95" s="75" customFormat="1" ht="76.150000000000006" customHeight="1">
      <c r="A187" s="27">
        <v>1</v>
      </c>
      <c r="B187" s="65" t="s">
        <v>146</v>
      </c>
      <c r="C187" s="1">
        <f t="shared" ref="C187" si="137">D187+E187</f>
        <v>50</v>
      </c>
      <c r="D187" s="26"/>
      <c r="E187" s="1">
        <f>F187+U187+BG187</f>
        <v>50</v>
      </c>
      <c r="F187" s="1">
        <f t="shared" ref="F187" si="138">G187+K187+L187+M187+R187+S187+T187</f>
        <v>50</v>
      </c>
      <c r="G187" s="58">
        <f>H187+I187+J187</f>
        <v>0</v>
      </c>
      <c r="H187" s="1"/>
      <c r="I187" s="1"/>
      <c r="J187" s="1"/>
      <c r="K187" s="1">
        <v>50</v>
      </c>
      <c r="L187" s="1"/>
      <c r="M187" s="58">
        <f>+N187+O187+P187</f>
        <v>0</v>
      </c>
      <c r="N187" s="1"/>
      <c r="O187" s="1"/>
      <c r="P187" s="1"/>
      <c r="Q187" s="1"/>
      <c r="R187" s="1"/>
      <c r="S187" s="1"/>
      <c r="T187" s="1"/>
      <c r="U187" s="58">
        <f>V187+W187+X187+Y187+Z187+AA187+AB187+AC187+AD187+AU187+AV187+AW187+AX187+AY187+AZ187+BA187+BB187+BC187+BD187+BE187+BF187</f>
        <v>0</v>
      </c>
      <c r="V187" s="1"/>
      <c r="W187" s="1"/>
      <c r="X187" s="1"/>
      <c r="Y187" s="1"/>
      <c r="Z187" s="1"/>
      <c r="AA187" s="1"/>
      <c r="AB187" s="1"/>
      <c r="AC187" s="1"/>
      <c r="AD187" s="1">
        <f t="shared" ref="AD187" si="139">SUM(AE187:AT187)</f>
        <v>0</v>
      </c>
      <c r="AE187" s="1"/>
      <c r="AF187" s="1"/>
      <c r="AG187" s="1"/>
      <c r="AH187" s="1"/>
      <c r="AI187" s="1"/>
      <c r="AJ187" s="1"/>
      <c r="AK187" s="1"/>
      <c r="AL187" s="1"/>
      <c r="AM187" s="1"/>
      <c r="AN187" s="1"/>
      <c r="AO187" s="1"/>
      <c r="AP187" s="1"/>
      <c r="AQ187" s="1"/>
      <c r="AR187" s="1"/>
      <c r="AS187" s="1">
        <v>0</v>
      </c>
      <c r="AT187" s="1"/>
      <c r="AU187" s="1"/>
      <c r="AV187" s="1"/>
      <c r="AW187" s="1"/>
      <c r="AX187" s="1"/>
      <c r="AY187" s="1"/>
      <c r="AZ187" s="1"/>
      <c r="BA187" s="1"/>
      <c r="BB187" s="1"/>
      <c r="BC187" s="1"/>
      <c r="BD187" s="1"/>
      <c r="BE187" s="1"/>
      <c r="BF187" s="1"/>
      <c r="BG187" s="1">
        <f>BH187+BI187+BJ187</f>
        <v>0</v>
      </c>
      <c r="BH187" s="1"/>
      <c r="BI187" s="1"/>
      <c r="BJ187" s="1"/>
      <c r="BK187" s="61" t="s">
        <v>130</v>
      </c>
      <c r="BL187" s="70" t="s">
        <v>396</v>
      </c>
      <c r="BM187" s="27" t="s">
        <v>147</v>
      </c>
      <c r="BN187" s="27" t="s">
        <v>462</v>
      </c>
      <c r="BO187" s="88"/>
      <c r="BP187" s="79" t="s">
        <v>350</v>
      </c>
      <c r="BQ187" s="63" t="s">
        <v>467</v>
      </c>
      <c r="BR187" s="214"/>
      <c r="BS187" s="214"/>
      <c r="BT187" s="214"/>
    </row>
    <row r="188" spans="1:95" s="77" customFormat="1" ht="85.9" customHeight="1">
      <c r="A188" s="27">
        <v>2</v>
      </c>
      <c r="B188" s="60" t="s">
        <v>290</v>
      </c>
      <c r="C188" s="62">
        <f>D188+E188</f>
        <v>50</v>
      </c>
      <c r="D188" s="63"/>
      <c r="E188" s="1">
        <f>F188+U188+BG188</f>
        <v>50</v>
      </c>
      <c r="F188" s="1">
        <f>G188+K188+L188+M188+R188+S188+T188</f>
        <v>50</v>
      </c>
      <c r="G188" s="58">
        <f>H188+I188+J188</f>
        <v>0</v>
      </c>
      <c r="H188" s="58"/>
      <c r="I188" s="58"/>
      <c r="J188" s="58"/>
      <c r="K188" s="58">
        <v>40</v>
      </c>
      <c r="L188" s="58">
        <v>10</v>
      </c>
      <c r="M188" s="58">
        <f>+N188+O188+P188</f>
        <v>0</v>
      </c>
      <c r="N188" s="58"/>
      <c r="O188" s="58"/>
      <c r="P188" s="58"/>
      <c r="Q188" s="58"/>
      <c r="R188" s="58"/>
      <c r="S188" s="58"/>
      <c r="T188" s="58"/>
      <c r="U188" s="58">
        <f>V188+W188+X188+Y188+Z188+AA188+AB188+AC188+AD188+AU188+AV188+AW188+AX188+AY188+AZ188+BA188+BB188+BC188+BD188+BE188+BF188</f>
        <v>0</v>
      </c>
      <c r="V188" s="58"/>
      <c r="W188" s="58"/>
      <c r="X188" s="58"/>
      <c r="Y188" s="58"/>
      <c r="Z188" s="58"/>
      <c r="AA188" s="58"/>
      <c r="AB188" s="58"/>
      <c r="AC188" s="58"/>
      <c r="AD188" s="58">
        <f>SUM(AE188:AT188)</f>
        <v>0</v>
      </c>
      <c r="AE188" s="58"/>
      <c r="AF188" s="58"/>
      <c r="AG188" s="58"/>
      <c r="AH188" s="58"/>
      <c r="AI188" s="58"/>
      <c r="AJ188" s="58"/>
      <c r="AK188" s="58"/>
      <c r="AL188" s="58"/>
      <c r="AM188" s="58"/>
      <c r="AN188" s="58"/>
      <c r="AO188" s="58"/>
      <c r="AP188" s="58"/>
      <c r="AQ188" s="58"/>
      <c r="AR188" s="58"/>
      <c r="AS188" s="58">
        <v>0</v>
      </c>
      <c r="AT188" s="58"/>
      <c r="AU188" s="58"/>
      <c r="AV188" s="58"/>
      <c r="AW188" s="58"/>
      <c r="AX188" s="58"/>
      <c r="AY188" s="58"/>
      <c r="AZ188" s="58"/>
      <c r="BA188" s="58"/>
      <c r="BB188" s="58"/>
      <c r="BC188" s="58"/>
      <c r="BD188" s="58"/>
      <c r="BE188" s="58"/>
      <c r="BF188" s="58"/>
      <c r="BG188" s="1">
        <f>BH188+BI188+BJ188</f>
        <v>0</v>
      </c>
      <c r="BH188" s="58"/>
      <c r="BI188" s="58"/>
      <c r="BJ188" s="58"/>
      <c r="BK188" s="61" t="s">
        <v>130</v>
      </c>
      <c r="BL188" s="70" t="s">
        <v>397</v>
      </c>
      <c r="BM188" s="61" t="s">
        <v>291</v>
      </c>
      <c r="BN188" s="61" t="s">
        <v>489</v>
      </c>
      <c r="BO188" s="89"/>
      <c r="BP188" s="79" t="s">
        <v>350</v>
      </c>
      <c r="BQ188" s="63" t="s">
        <v>467</v>
      </c>
      <c r="BR188" s="140"/>
      <c r="BS188" s="140"/>
      <c r="BT188" s="140"/>
    </row>
    <row r="189" spans="1:95" s="2" customFormat="1">
      <c r="A189" s="16" t="s">
        <v>465</v>
      </c>
      <c r="B189" s="23" t="s">
        <v>17</v>
      </c>
      <c r="C189" s="15">
        <f>D189+E189</f>
        <v>693.2299999999999</v>
      </c>
      <c r="D189" s="15">
        <f>SUM(D190:D199)</f>
        <v>0</v>
      </c>
      <c r="E189" s="15">
        <f>SUM(E190:E199)</f>
        <v>693.2299999999999</v>
      </c>
      <c r="F189" s="15">
        <f>SUM(F190:F199)</f>
        <v>558.32999999999993</v>
      </c>
      <c r="G189" s="58">
        <f t="shared" si="128"/>
        <v>0</v>
      </c>
      <c r="H189" s="15">
        <f>SUM(H190:H199)</f>
        <v>0</v>
      </c>
      <c r="I189" s="15">
        <f>SUM(I190:I199)</f>
        <v>0</v>
      </c>
      <c r="J189" s="15">
        <f>SUM(J190:J199)</f>
        <v>0</v>
      </c>
      <c r="K189" s="15">
        <f>SUM(K190:K199)</f>
        <v>558.32999999999993</v>
      </c>
      <c r="L189" s="15">
        <f>SUM(L190:L199)</f>
        <v>0</v>
      </c>
      <c r="M189" s="58">
        <f t="shared" si="129"/>
        <v>0</v>
      </c>
      <c r="N189" s="15">
        <f t="shared" ref="N189:T189" si="140">SUM(N190:N199)</f>
        <v>0</v>
      </c>
      <c r="O189" s="15">
        <f t="shared" si="140"/>
        <v>0</v>
      </c>
      <c r="P189" s="15">
        <f t="shared" si="140"/>
        <v>0</v>
      </c>
      <c r="Q189" s="15">
        <f t="shared" si="140"/>
        <v>0</v>
      </c>
      <c r="R189" s="15">
        <f t="shared" si="140"/>
        <v>0</v>
      </c>
      <c r="S189" s="15">
        <f t="shared" si="140"/>
        <v>0</v>
      </c>
      <c r="T189" s="15">
        <f t="shared" si="140"/>
        <v>0</v>
      </c>
      <c r="U189" s="58">
        <f t="shared" si="130"/>
        <v>0</v>
      </c>
      <c r="V189" s="15">
        <f t="shared" ref="V189:BF189" si="141">SUM(V190:V199)</f>
        <v>0</v>
      </c>
      <c r="W189" s="15">
        <f t="shared" si="141"/>
        <v>0</v>
      </c>
      <c r="X189" s="15">
        <f t="shared" si="141"/>
        <v>0</v>
      </c>
      <c r="Y189" s="15">
        <f t="shared" si="141"/>
        <v>0</v>
      </c>
      <c r="Z189" s="15">
        <f t="shared" si="141"/>
        <v>0</v>
      </c>
      <c r="AA189" s="15">
        <f t="shared" si="141"/>
        <v>0</v>
      </c>
      <c r="AB189" s="15">
        <f t="shared" si="141"/>
        <v>0</v>
      </c>
      <c r="AC189" s="15">
        <f t="shared" si="141"/>
        <v>0</v>
      </c>
      <c r="AD189" s="15">
        <f t="shared" si="141"/>
        <v>0</v>
      </c>
      <c r="AE189" s="15">
        <f t="shared" si="141"/>
        <v>0</v>
      </c>
      <c r="AF189" s="15">
        <f t="shared" si="141"/>
        <v>0</v>
      </c>
      <c r="AG189" s="15">
        <f t="shared" si="141"/>
        <v>0</v>
      </c>
      <c r="AH189" s="15">
        <f t="shared" si="141"/>
        <v>0</v>
      </c>
      <c r="AI189" s="15">
        <f t="shared" si="141"/>
        <v>0</v>
      </c>
      <c r="AJ189" s="15">
        <f t="shared" si="141"/>
        <v>0</v>
      </c>
      <c r="AK189" s="15">
        <f t="shared" si="141"/>
        <v>0</v>
      </c>
      <c r="AL189" s="15">
        <f t="shared" si="141"/>
        <v>0</v>
      </c>
      <c r="AM189" s="15">
        <f t="shared" si="141"/>
        <v>0</v>
      </c>
      <c r="AN189" s="15">
        <f t="shared" si="141"/>
        <v>0</v>
      </c>
      <c r="AO189" s="15">
        <f t="shared" si="141"/>
        <v>0</v>
      </c>
      <c r="AP189" s="15">
        <f t="shared" si="141"/>
        <v>0</v>
      </c>
      <c r="AQ189" s="15">
        <f t="shared" si="141"/>
        <v>0</v>
      </c>
      <c r="AR189" s="15">
        <f t="shared" si="141"/>
        <v>0</v>
      </c>
      <c r="AS189" s="15">
        <f t="shared" si="141"/>
        <v>0</v>
      </c>
      <c r="AT189" s="15">
        <f t="shared" si="141"/>
        <v>0</v>
      </c>
      <c r="AU189" s="15">
        <f t="shared" si="141"/>
        <v>0</v>
      </c>
      <c r="AV189" s="15">
        <f t="shared" si="141"/>
        <v>0</v>
      </c>
      <c r="AW189" s="15">
        <f t="shared" si="141"/>
        <v>0</v>
      </c>
      <c r="AX189" s="15">
        <f t="shared" si="141"/>
        <v>0</v>
      </c>
      <c r="AY189" s="15">
        <f t="shared" si="141"/>
        <v>0</v>
      </c>
      <c r="AZ189" s="15">
        <f t="shared" si="141"/>
        <v>0</v>
      </c>
      <c r="BA189" s="15">
        <f t="shared" si="141"/>
        <v>0</v>
      </c>
      <c r="BB189" s="15">
        <f t="shared" si="141"/>
        <v>0</v>
      </c>
      <c r="BC189" s="15">
        <f t="shared" si="141"/>
        <v>0</v>
      </c>
      <c r="BD189" s="15">
        <f t="shared" si="141"/>
        <v>0</v>
      </c>
      <c r="BE189" s="15">
        <f t="shared" si="141"/>
        <v>0</v>
      </c>
      <c r="BF189" s="15">
        <f t="shared" si="141"/>
        <v>0</v>
      </c>
      <c r="BG189" s="1">
        <f t="shared" si="131"/>
        <v>134.9</v>
      </c>
      <c r="BH189" s="15">
        <f>SUM(BH190:BH199)</f>
        <v>0</v>
      </c>
      <c r="BI189" s="15">
        <f>SUM(BI190:BI199)</f>
        <v>134.9</v>
      </c>
      <c r="BJ189" s="15">
        <f>SUM(BJ190:BJ199)</f>
        <v>0</v>
      </c>
      <c r="BK189" s="20"/>
      <c r="BL189" s="9"/>
      <c r="BM189" s="87"/>
      <c r="BN189" s="16"/>
      <c r="BO189" s="86"/>
      <c r="BP189" s="129"/>
      <c r="BQ189" s="86"/>
      <c r="BR189" s="135"/>
      <c r="BS189" s="135"/>
      <c r="BT189" s="135"/>
      <c r="BU189" s="55"/>
      <c r="BV189" s="55"/>
      <c r="BW189" s="55"/>
      <c r="BX189" s="55"/>
      <c r="BY189" s="55"/>
      <c r="BZ189" s="55"/>
      <c r="CA189" s="55"/>
      <c r="CB189" s="55"/>
      <c r="CC189" s="55"/>
      <c r="CD189" s="55"/>
      <c r="CE189" s="55"/>
      <c r="CF189" s="55"/>
      <c r="CG189" s="55"/>
      <c r="CH189" s="55"/>
      <c r="CI189" s="55"/>
      <c r="CJ189" s="55"/>
      <c r="CK189" s="55"/>
      <c r="CL189" s="55"/>
      <c r="CM189" s="55"/>
      <c r="CN189" s="55"/>
      <c r="CO189" s="55"/>
      <c r="CP189" s="55"/>
      <c r="CQ189" s="55"/>
    </row>
    <row r="190" spans="1:95" s="246" customFormat="1" ht="76.900000000000006" customHeight="1">
      <c r="A190" s="231">
        <v>1</v>
      </c>
      <c r="B190" s="259" t="s">
        <v>292</v>
      </c>
      <c r="C190" s="260">
        <f>D190+E190</f>
        <v>26</v>
      </c>
      <c r="D190" s="248"/>
      <c r="E190" s="230">
        <f t="shared" ref="E190:E199" si="142">F190+U190+BG190</f>
        <v>26</v>
      </c>
      <c r="F190" s="230">
        <f t="shared" ref="F190:F199" si="143">G190+K190+L190+M190+R190+S190+T190</f>
        <v>22</v>
      </c>
      <c r="G190" s="230">
        <f t="shared" si="128"/>
        <v>0</v>
      </c>
      <c r="H190" s="252"/>
      <c r="I190" s="230"/>
      <c r="J190" s="230"/>
      <c r="K190" s="252">
        <v>22</v>
      </c>
      <c r="L190" s="252"/>
      <c r="M190" s="230">
        <f t="shared" si="129"/>
        <v>0</v>
      </c>
      <c r="N190" s="252"/>
      <c r="O190" s="230"/>
      <c r="P190" s="252"/>
      <c r="Q190" s="230"/>
      <c r="R190" s="230"/>
      <c r="S190" s="230"/>
      <c r="T190" s="230"/>
      <c r="U190" s="230">
        <f t="shared" si="130"/>
        <v>0</v>
      </c>
      <c r="V190" s="230"/>
      <c r="W190" s="230"/>
      <c r="X190" s="230"/>
      <c r="Y190" s="230"/>
      <c r="Z190" s="230"/>
      <c r="AA190" s="230"/>
      <c r="AB190" s="230"/>
      <c r="AC190" s="230"/>
      <c r="AD190" s="230">
        <f>SUM(AE190:AT190)</f>
        <v>0</v>
      </c>
      <c r="AE190" s="252"/>
      <c r="AF190" s="252"/>
      <c r="AG190" s="230"/>
      <c r="AH190" s="230"/>
      <c r="AI190" s="230"/>
      <c r="AJ190" s="230"/>
      <c r="AK190" s="230"/>
      <c r="AL190" s="230"/>
      <c r="AM190" s="230"/>
      <c r="AN190" s="230"/>
      <c r="AO190" s="230"/>
      <c r="AP190" s="230"/>
      <c r="AQ190" s="230"/>
      <c r="AR190" s="230"/>
      <c r="AS190" s="230">
        <v>0</v>
      </c>
      <c r="AT190" s="230"/>
      <c r="AU190" s="230"/>
      <c r="AV190" s="230"/>
      <c r="AW190" s="230"/>
      <c r="AX190" s="230"/>
      <c r="AY190" s="230"/>
      <c r="AZ190" s="230"/>
      <c r="BA190" s="230"/>
      <c r="BB190" s="230"/>
      <c r="BC190" s="230"/>
      <c r="BD190" s="252"/>
      <c r="BE190" s="230"/>
      <c r="BF190" s="230"/>
      <c r="BG190" s="230">
        <f t="shared" si="131"/>
        <v>4</v>
      </c>
      <c r="BH190" s="230"/>
      <c r="BI190" s="252">
        <v>4</v>
      </c>
      <c r="BJ190" s="230"/>
      <c r="BK190" s="231" t="s">
        <v>130</v>
      </c>
      <c r="BL190" s="242" t="s">
        <v>400</v>
      </c>
      <c r="BM190" s="231"/>
      <c r="BN190" s="231" t="s">
        <v>78</v>
      </c>
      <c r="BO190" s="244"/>
      <c r="BP190" s="242" t="s">
        <v>358</v>
      </c>
      <c r="BQ190" s="248" t="s">
        <v>467</v>
      </c>
      <c r="BR190" s="245" t="s">
        <v>499</v>
      </c>
      <c r="BS190" s="245"/>
      <c r="BT190" s="245"/>
    </row>
    <row r="191" spans="1:95" s="246" customFormat="1" ht="87" customHeight="1">
      <c r="A191" s="231">
        <v>2</v>
      </c>
      <c r="B191" s="259" t="s">
        <v>292</v>
      </c>
      <c r="C191" s="260">
        <f t="shared" ref="C191:C199" si="144">D191+E191</f>
        <v>73</v>
      </c>
      <c r="D191" s="248"/>
      <c r="E191" s="230">
        <f t="shared" si="142"/>
        <v>73</v>
      </c>
      <c r="F191" s="230">
        <f t="shared" si="143"/>
        <v>43</v>
      </c>
      <c r="G191" s="230">
        <f t="shared" si="128"/>
        <v>0</v>
      </c>
      <c r="H191" s="252"/>
      <c r="I191" s="230"/>
      <c r="J191" s="230"/>
      <c r="K191" s="252">
        <v>43</v>
      </c>
      <c r="L191" s="252"/>
      <c r="M191" s="230">
        <f t="shared" si="129"/>
        <v>0</v>
      </c>
      <c r="N191" s="252"/>
      <c r="O191" s="230"/>
      <c r="P191" s="252"/>
      <c r="Q191" s="230"/>
      <c r="R191" s="230"/>
      <c r="S191" s="230"/>
      <c r="T191" s="230"/>
      <c r="U191" s="230">
        <f t="shared" si="130"/>
        <v>0</v>
      </c>
      <c r="V191" s="230"/>
      <c r="W191" s="230"/>
      <c r="X191" s="230"/>
      <c r="Y191" s="230"/>
      <c r="Z191" s="230"/>
      <c r="AA191" s="230"/>
      <c r="AB191" s="230"/>
      <c r="AC191" s="230"/>
      <c r="AD191" s="230">
        <f t="shared" ref="AD191:AD199" si="145">SUM(AE191:AT191)</f>
        <v>0</v>
      </c>
      <c r="AE191" s="252"/>
      <c r="AF191" s="252"/>
      <c r="AG191" s="230"/>
      <c r="AH191" s="230"/>
      <c r="AI191" s="230"/>
      <c r="AJ191" s="230"/>
      <c r="AK191" s="230"/>
      <c r="AL191" s="230"/>
      <c r="AM191" s="230"/>
      <c r="AN191" s="230"/>
      <c r="AO191" s="230"/>
      <c r="AP191" s="230"/>
      <c r="AQ191" s="230"/>
      <c r="AR191" s="230"/>
      <c r="AS191" s="230">
        <v>0</v>
      </c>
      <c r="AT191" s="230"/>
      <c r="AU191" s="230"/>
      <c r="AV191" s="230"/>
      <c r="AW191" s="230"/>
      <c r="AX191" s="230"/>
      <c r="AY191" s="230"/>
      <c r="AZ191" s="230"/>
      <c r="BA191" s="230"/>
      <c r="BB191" s="230"/>
      <c r="BC191" s="230"/>
      <c r="BD191" s="252"/>
      <c r="BE191" s="230"/>
      <c r="BF191" s="230"/>
      <c r="BG191" s="230">
        <f t="shared" si="131"/>
        <v>30</v>
      </c>
      <c r="BH191" s="230"/>
      <c r="BI191" s="252">
        <v>30</v>
      </c>
      <c r="BJ191" s="230"/>
      <c r="BK191" s="231" t="s">
        <v>130</v>
      </c>
      <c r="BL191" s="242" t="s">
        <v>316</v>
      </c>
      <c r="BM191" s="231"/>
      <c r="BN191" s="231" t="s">
        <v>78</v>
      </c>
      <c r="BO191" s="244"/>
      <c r="BP191" s="242" t="s">
        <v>358</v>
      </c>
      <c r="BQ191" s="248" t="s">
        <v>467</v>
      </c>
      <c r="BR191" s="245" t="s">
        <v>499</v>
      </c>
      <c r="BS191" s="245"/>
      <c r="BT191" s="245"/>
    </row>
    <row r="192" spans="1:95" s="246" customFormat="1" ht="87" customHeight="1">
      <c r="A192" s="231">
        <v>3</v>
      </c>
      <c r="B192" s="259" t="s">
        <v>292</v>
      </c>
      <c r="C192" s="260">
        <f t="shared" si="144"/>
        <v>33.9</v>
      </c>
      <c r="D192" s="248"/>
      <c r="E192" s="230">
        <f t="shared" si="142"/>
        <v>33.9</v>
      </c>
      <c r="F192" s="230">
        <f t="shared" si="143"/>
        <v>10</v>
      </c>
      <c r="G192" s="230">
        <f t="shared" si="128"/>
        <v>0</v>
      </c>
      <c r="H192" s="252"/>
      <c r="I192" s="230"/>
      <c r="J192" s="230"/>
      <c r="K192" s="252">
        <v>10</v>
      </c>
      <c r="L192" s="252"/>
      <c r="M192" s="230">
        <f t="shared" si="129"/>
        <v>0</v>
      </c>
      <c r="N192" s="252"/>
      <c r="O192" s="230"/>
      <c r="P192" s="252"/>
      <c r="Q192" s="230"/>
      <c r="R192" s="230"/>
      <c r="S192" s="230"/>
      <c r="T192" s="230"/>
      <c r="U192" s="230">
        <f t="shared" si="130"/>
        <v>0</v>
      </c>
      <c r="V192" s="230"/>
      <c r="W192" s="230"/>
      <c r="X192" s="230"/>
      <c r="Y192" s="230"/>
      <c r="Z192" s="230"/>
      <c r="AA192" s="230"/>
      <c r="AB192" s="230"/>
      <c r="AC192" s="230"/>
      <c r="AD192" s="230">
        <f t="shared" si="145"/>
        <v>0</v>
      </c>
      <c r="AE192" s="252"/>
      <c r="AF192" s="252"/>
      <c r="AG192" s="230"/>
      <c r="AH192" s="230"/>
      <c r="AI192" s="230"/>
      <c r="AJ192" s="230"/>
      <c r="AK192" s="230"/>
      <c r="AL192" s="230"/>
      <c r="AM192" s="230"/>
      <c r="AN192" s="230"/>
      <c r="AO192" s="230"/>
      <c r="AP192" s="230"/>
      <c r="AQ192" s="230"/>
      <c r="AR192" s="230"/>
      <c r="AS192" s="230">
        <v>0</v>
      </c>
      <c r="AT192" s="230"/>
      <c r="AU192" s="230"/>
      <c r="AV192" s="230"/>
      <c r="AW192" s="230"/>
      <c r="AX192" s="230"/>
      <c r="AY192" s="230"/>
      <c r="AZ192" s="230"/>
      <c r="BA192" s="230"/>
      <c r="BB192" s="230"/>
      <c r="BC192" s="230"/>
      <c r="BD192" s="252"/>
      <c r="BE192" s="230"/>
      <c r="BF192" s="230"/>
      <c r="BG192" s="230">
        <f t="shared" si="131"/>
        <v>23.9</v>
      </c>
      <c r="BH192" s="230"/>
      <c r="BI192" s="252">
        <v>23.9</v>
      </c>
      <c r="BJ192" s="230"/>
      <c r="BK192" s="231" t="s">
        <v>130</v>
      </c>
      <c r="BL192" s="261" t="s">
        <v>398</v>
      </c>
      <c r="BM192" s="231"/>
      <c r="BN192" s="231" t="s">
        <v>78</v>
      </c>
      <c r="BO192" s="244"/>
      <c r="BP192" s="242" t="s">
        <v>358</v>
      </c>
      <c r="BQ192" s="248" t="s">
        <v>467</v>
      </c>
      <c r="BR192" s="245" t="s">
        <v>499</v>
      </c>
      <c r="BS192" s="245"/>
      <c r="BT192" s="245"/>
    </row>
    <row r="193" spans="1:95" s="246" customFormat="1" ht="87" customHeight="1">
      <c r="A193" s="231">
        <v>4</v>
      </c>
      <c r="B193" s="259" t="s">
        <v>292</v>
      </c>
      <c r="C193" s="260">
        <f t="shared" si="144"/>
        <v>250</v>
      </c>
      <c r="D193" s="248"/>
      <c r="E193" s="230">
        <f t="shared" si="142"/>
        <v>250</v>
      </c>
      <c r="F193" s="230">
        <f t="shared" si="143"/>
        <v>220</v>
      </c>
      <c r="G193" s="230">
        <f t="shared" si="128"/>
        <v>0</v>
      </c>
      <c r="H193" s="252"/>
      <c r="I193" s="230"/>
      <c r="J193" s="230"/>
      <c r="K193" s="252">
        <v>220</v>
      </c>
      <c r="L193" s="252"/>
      <c r="M193" s="230">
        <f t="shared" si="129"/>
        <v>0</v>
      </c>
      <c r="N193" s="252"/>
      <c r="O193" s="230"/>
      <c r="P193" s="252"/>
      <c r="Q193" s="230"/>
      <c r="R193" s="230"/>
      <c r="S193" s="230"/>
      <c r="T193" s="230"/>
      <c r="U193" s="230">
        <f t="shared" si="130"/>
        <v>0</v>
      </c>
      <c r="V193" s="230"/>
      <c r="W193" s="230"/>
      <c r="X193" s="230"/>
      <c r="Y193" s="230"/>
      <c r="Z193" s="230"/>
      <c r="AA193" s="230"/>
      <c r="AB193" s="230"/>
      <c r="AC193" s="230"/>
      <c r="AD193" s="230">
        <f t="shared" si="145"/>
        <v>0</v>
      </c>
      <c r="AE193" s="252"/>
      <c r="AF193" s="252"/>
      <c r="AG193" s="230"/>
      <c r="AH193" s="230"/>
      <c r="AI193" s="230"/>
      <c r="AJ193" s="230"/>
      <c r="AK193" s="230"/>
      <c r="AL193" s="230"/>
      <c r="AM193" s="230"/>
      <c r="AN193" s="230"/>
      <c r="AO193" s="230"/>
      <c r="AP193" s="230"/>
      <c r="AQ193" s="230"/>
      <c r="AR193" s="230"/>
      <c r="AS193" s="230">
        <v>0</v>
      </c>
      <c r="AT193" s="230"/>
      <c r="AU193" s="230"/>
      <c r="AV193" s="230"/>
      <c r="AW193" s="230"/>
      <c r="AX193" s="230"/>
      <c r="AY193" s="230"/>
      <c r="AZ193" s="230"/>
      <c r="BA193" s="230"/>
      <c r="BB193" s="230"/>
      <c r="BC193" s="230"/>
      <c r="BD193" s="252"/>
      <c r="BE193" s="230"/>
      <c r="BF193" s="230"/>
      <c r="BG193" s="230">
        <f t="shared" si="131"/>
        <v>30</v>
      </c>
      <c r="BH193" s="230"/>
      <c r="BI193" s="252">
        <v>30</v>
      </c>
      <c r="BJ193" s="230"/>
      <c r="BK193" s="231" t="s">
        <v>130</v>
      </c>
      <c r="BL193" s="261" t="s">
        <v>398</v>
      </c>
      <c r="BM193" s="231"/>
      <c r="BN193" s="231" t="s">
        <v>78</v>
      </c>
      <c r="BO193" s="244"/>
      <c r="BP193" s="242" t="s">
        <v>358</v>
      </c>
      <c r="BQ193" s="248" t="s">
        <v>467</v>
      </c>
      <c r="BR193" s="245" t="s">
        <v>499</v>
      </c>
      <c r="BS193" s="245"/>
      <c r="BT193" s="245"/>
    </row>
    <row r="194" spans="1:95" s="246" customFormat="1" ht="75">
      <c r="A194" s="231">
        <v>5</v>
      </c>
      <c r="B194" s="259" t="s">
        <v>292</v>
      </c>
      <c r="C194" s="260">
        <f t="shared" si="144"/>
        <v>11.74</v>
      </c>
      <c r="D194" s="248"/>
      <c r="E194" s="230">
        <f t="shared" si="142"/>
        <v>11.74</v>
      </c>
      <c r="F194" s="230">
        <f t="shared" si="143"/>
        <v>11.74</v>
      </c>
      <c r="G194" s="230">
        <f t="shared" si="128"/>
        <v>0</v>
      </c>
      <c r="H194" s="252"/>
      <c r="I194" s="230"/>
      <c r="J194" s="230"/>
      <c r="K194" s="252">
        <v>11.74</v>
      </c>
      <c r="L194" s="252"/>
      <c r="M194" s="230">
        <f t="shared" si="129"/>
        <v>0</v>
      </c>
      <c r="N194" s="252"/>
      <c r="O194" s="230"/>
      <c r="P194" s="252"/>
      <c r="Q194" s="230"/>
      <c r="R194" s="230"/>
      <c r="S194" s="230"/>
      <c r="T194" s="230"/>
      <c r="U194" s="230">
        <f t="shared" si="130"/>
        <v>0</v>
      </c>
      <c r="V194" s="230"/>
      <c r="W194" s="230"/>
      <c r="X194" s="230"/>
      <c r="Y194" s="230"/>
      <c r="Z194" s="230"/>
      <c r="AA194" s="230"/>
      <c r="AB194" s="230"/>
      <c r="AC194" s="230"/>
      <c r="AD194" s="230">
        <f t="shared" si="145"/>
        <v>0</v>
      </c>
      <c r="AE194" s="252"/>
      <c r="AF194" s="252"/>
      <c r="AG194" s="230"/>
      <c r="AH194" s="230"/>
      <c r="AI194" s="230"/>
      <c r="AJ194" s="230"/>
      <c r="AK194" s="230"/>
      <c r="AL194" s="230"/>
      <c r="AM194" s="230"/>
      <c r="AN194" s="230"/>
      <c r="AO194" s="230"/>
      <c r="AP194" s="230"/>
      <c r="AQ194" s="230"/>
      <c r="AR194" s="230"/>
      <c r="AS194" s="230">
        <v>0</v>
      </c>
      <c r="AT194" s="230"/>
      <c r="AU194" s="230"/>
      <c r="AV194" s="230"/>
      <c r="AW194" s="230"/>
      <c r="AX194" s="230"/>
      <c r="AY194" s="230"/>
      <c r="AZ194" s="230"/>
      <c r="BA194" s="230"/>
      <c r="BB194" s="230"/>
      <c r="BC194" s="230"/>
      <c r="BD194" s="252"/>
      <c r="BE194" s="230"/>
      <c r="BF194" s="230"/>
      <c r="BG194" s="230">
        <f t="shared" si="131"/>
        <v>0</v>
      </c>
      <c r="BH194" s="230"/>
      <c r="BI194" s="252"/>
      <c r="BJ194" s="230"/>
      <c r="BK194" s="231" t="s">
        <v>130</v>
      </c>
      <c r="BL194" s="242" t="s">
        <v>399</v>
      </c>
      <c r="BM194" s="231"/>
      <c r="BN194" s="231" t="s">
        <v>78</v>
      </c>
      <c r="BO194" s="244"/>
      <c r="BP194" s="242" t="s">
        <v>358</v>
      </c>
      <c r="BQ194" s="248" t="s">
        <v>467</v>
      </c>
      <c r="BR194" s="245" t="s">
        <v>499</v>
      </c>
      <c r="BS194" s="245"/>
      <c r="BT194" s="245"/>
    </row>
    <row r="195" spans="1:95" s="246" customFormat="1" ht="76.900000000000006" customHeight="1">
      <c r="A195" s="231">
        <v>6</v>
      </c>
      <c r="B195" s="259" t="s">
        <v>292</v>
      </c>
      <c r="C195" s="260">
        <f t="shared" si="144"/>
        <v>30</v>
      </c>
      <c r="D195" s="248"/>
      <c r="E195" s="230">
        <f t="shared" si="142"/>
        <v>30</v>
      </c>
      <c r="F195" s="230">
        <f t="shared" si="143"/>
        <v>0</v>
      </c>
      <c r="G195" s="230">
        <f t="shared" si="128"/>
        <v>0</v>
      </c>
      <c r="H195" s="252"/>
      <c r="I195" s="230"/>
      <c r="J195" s="230"/>
      <c r="K195" s="252"/>
      <c r="L195" s="252"/>
      <c r="M195" s="230">
        <f t="shared" si="129"/>
        <v>0</v>
      </c>
      <c r="N195" s="252"/>
      <c r="O195" s="230"/>
      <c r="P195" s="252"/>
      <c r="Q195" s="230"/>
      <c r="R195" s="230"/>
      <c r="S195" s="230"/>
      <c r="T195" s="230"/>
      <c r="U195" s="230">
        <f t="shared" si="130"/>
        <v>0</v>
      </c>
      <c r="V195" s="230"/>
      <c r="W195" s="230"/>
      <c r="X195" s="230"/>
      <c r="Y195" s="230"/>
      <c r="Z195" s="230"/>
      <c r="AA195" s="230"/>
      <c r="AB195" s="230"/>
      <c r="AC195" s="230"/>
      <c r="AD195" s="230">
        <f t="shared" si="145"/>
        <v>0</v>
      </c>
      <c r="AE195" s="252"/>
      <c r="AF195" s="252"/>
      <c r="AG195" s="230"/>
      <c r="AH195" s="230"/>
      <c r="AI195" s="230"/>
      <c r="AJ195" s="230"/>
      <c r="AK195" s="230"/>
      <c r="AL195" s="230"/>
      <c r="AM195" s="230"/>
      <c r="AN195" s="230"/>
      <c r="AO195" s="230"/>
      <c r="AP195" s="230"/>
      <c r="AQ195" s="230"/>
      <c r="AR195" s="230"/>
      <c r="AS195" s="230">
        <v>0</v>
      </c>
      <c r="AT195" s="230"/>
      <c r="AU195" s="230"/>
      <c r="AV195" s="230"/>
      <c r="AW195" s="230"/>
      <c r="AX195" s="230"/>
      <c r="AY195" s="230"/>
      <c r="AZ195" s="230"/>
      <c r="BA195" s="230"/>
      <c r="BB195" s="230"/>
      <c r="BC195" s="230"/>
      <c r="BD195" s="252"/>
      <c r="BE195" s="230"/>
      <c r="BF195" s="230"/>
      <c r="BG195" s="230">
        <f t="shared" si="131"/>
        <v>30</v>
      </c>
      <c r="BH195" s="230"/>
      <c r="BI195" s="252">
        <v>30</v>
      </c>
      <c r="BJ195" s="230"/>
      <c r="BK195" s="231" t="s">
        <v>130</v>
      </c>
      <c r="BL195" s="242" t="s">
        <v>400</v>
      </c>
      <c r="BM195" s="231"/>
      <c r="BN195" s="231" t="s">
        <v>78</v>
      </c>
      <c r="BO195" s="244"/>
      <c r="BP195" s="242" t="s">
        <v>358</v>
      </c>
      <c r="BQ195" s="248" t="s">
        <v>467</v>
      </c>
      <c r="BR195" s="245" t="s">
        <v>499</v>
      </c>
      <c r="BS195" s="245"/>
      <c r="BT195" s="245"/>
    </row>
    <row r="196" spans="1:95" s="246" customFormat="1" ht="76.900000000000006" customHeight="1">
      <c r="A196" s="231">
        <v>7</v>
      </c>
      <c r="B196" s="259" t="s">
        <v>292</v>
      </c>
      <c r="C196" s="260">
        <f t="shared" si="144"/>
        <v>85</v>
      </c>
      <c r="D196" s="248"/>
      <c r="E196" s="230">
        <f t="shared" si="142"/>
        <v>85</v>
      </c>
      <c r="F196" s="230">
        <f t="shared" si="143"/>
        <v>85</v>
      </c>
      <c r="G196" s="230">
        <f t="shared" si="128"/>
        <v>0</v>
      </c>
      <c r="H196" s="252"/>
      <c r="I196" s="230"/>
      <c r="J196" s="230"/>
      <c r="K196" s="252">
        <v>85</v>
      </c>
      <c r="L196" s="252"/>
      <c r="M196" s="230">
        <f t="shared" si="129"/>
        <v>0</v>
      </c>
      <c r="N196" s="252"/>
      <c r="O196" s="230"/>
      <c r="P196" s="252"/>
      <c r="Q196" s="230"/>
      <c r="R196" s="230"/>
      <c r="S196" s="230"/>
      <c r="T196" s="230"/>
      <c r="U196" s="230">
        <f t="shared" si="130"/>
        <v>0</v>
      </c>
      <c r="V196" s="230"/>
      <c r="W196" s="230"/>
      <c r="X196" s="230"/>
      <c r="Y196" s="230"/>
      <c r="Z196" s="230"/>
      <c r="AA196" s="230"/>
      <c r="AB196" s="230"/>
      <c r="AC196" s="230"/>
      <c r="AD196" s="230">
        <f t="shared" si="145"/>
        <v>0</v>
      </c>
      <c r="AE196" s="252"/>
      <c r="AF196" s="252"/>
      <c r="AG196" s="230"/>
      <c r="AH196" s="230"/>
      <c r="AI196" s="230"/>
      <c r="AJ196" s="230"/>
      <c r="AK196" s="230"/>
      <c r="AL196" s="230"/>
      <c r="AM196" s="230"/>
      <c r="AN196" s="230"/>
      <c r="AO196" s="230"/>
      <c r="AP196" s="230"/>
      <c r="AQ196" s="230"/>
      <c r="AR196" s="230"/>
      <c r="AS196" s="230">
        <v>0</v>
      </c>
      <c r="AT196" s="230"/>
      <c r="AU196" s="230"/>
      <c r="AV196" s="230"/>
      <c r="AW196" s="230"/>
      <c r="AX196" s="230"/>
      <c r="AY196" s="230"/>
      <c r="AZ196" s="230"/>
      <c r="BA196" s="230"/>
      <c r="BB196" s="230"/>
      <c r="BC196" s="230"/>
      <c r="BD196" s="252"/>
      <c r="BE196" s="230"/>
      <c r="BF196" s="230"/>
      <c r="BG196" s="230">
        <f t="shared" si="131"/>
        <v>0</v>
      </c>
      <c r="BH196" s="230"/>
      <c r="BI196" s="252"/>
      <c r="BJ196" s="230"/>
      <c r="BK196" s="231" t="s">
        <v>130</v>
      </c>
      <c r="BL196" s="242" t="s">
        <v>399</v>
      </c>
      <c r="BM196" s="231"/>
      <c r="BN196" s="231" t="s">
        <v>78</v>
      </c>
      <c r="BO196" s="244"/>
      <c r="BP196" s="242" t="s">
        <v>358</v>
      </c>
      <c r="BQ196" s="248" t="s">
        <v>467</v>
      </c>
      <c r="BR196" s="245" t="s">
        <v>499</v>
      </c>
      <c r="BS196" s="245"/>
      <c r="BT196" s="245"/>
    </row>
    <row r="197" spans="1:95" s="246" customFormat="1" ht="76.900000000000006" customHeight="1">
      <c r="A197" s="231">
        <v>8</v>
      </c>
      <c r="B197" s="259" t="s">
        <v>292</v>
      </c>
      <c r="C197" s="260">
        <f t="shared" si="144"/>
        <v>55.94</v>
      </c>
      <c r="D197" s="248"/>
      <c r="E197" s="230">
        <f t="shared" si="142"/>
        <v>55.94</v>
      </c>
      <c r="F197" s="230">
        <f t="shared" si="143"/>
        <v>53.94</v>
      </c>
      <c r="G197" s="230">
        <f t="shared" si="128"/>
        <v>0</v>
      </c>
      <c r="H197" s="252"/>
      <c r="I197" s="230"/>
      <c r="J197" s="230"/>
      <c r="K197" s="252">
        <v>53.94</v>
      </c>
      <c r="L197" s="252"/>
      <c r="M197" s="230">
        <f t="shared" si="129"/>
        <v>0</v>
      </c>
      <c r="N197" s="252"/>
      <c r="O197" s="230"/>
      <c r="P197" s="252"/>
      <c r="Q197" s="230"/>
      <c r="R197" s="230"/>
      <c r="S197" s="230"/>
      <c r="T197" s="230"/>
      <c r="U197" s="230">
        <f t="shared" si="130"/>
        <v>0</v>
      </c>
      <c r="V197" s="230"/>
      <c r="W197" s="230"/>
      <c r="X197" s="230"/>
      <c r="Y197" s="230"/>
      <c r="Z197" s="230"/>
      <c r="AA197" s="230"/>
      <c r="AB197" s="230"/>
      <c r="AC197" s="230"/>
      <c r="AD197" s="230">
        <f t="shared" si="145"/>
        <v>0</v>
      </c>
      <c r="AE197" s="252"/>
      <c r="AF197" s="252"/>
      <c r="AG197" s="230"/>
      <c r="AH197" s="230"/>
      <c r="AI197" s="230"/>
      <c r="AJ197" s="230"/>
      <c r="AK197" s="230"/>
      <c r="AL197" s="230"/>
      <c r="AM197" s="230"/>
      <c r="AN197" s="230"/>
      <c r="AO197" s="230"/>
      <c r="AP197" s="230"/>
      <c r="AQ197" s="230"/>
      <c r="AR197" s="230"/>
      <c r="AS197" s="230">
        <v>0</v>
      </c>
      <c r="AT197" s="230"/>
      <c r="AU197" s="230"/>
      <c r="AV197" s="230"/>
      <c r="AW197" s="230"/>
      <c r="AX197" s="230"/>
      <c r="AY197" s="230"/>
      <c r="AZ197" s="230"/>
      <c r="BA197" s="230"/>
      <c r="BB197" s="230"/>
      <c r="BC197" s="230"/>
      <c r="BD197" s="252"/>
      <c r="BE197" s="230"/>
      <c r="BF197" s="230"/>
      <c r="BG197" s="230">
        <f t="shared" si="131"/>
        <v>2</v>
      </c>
      <c r="BH197" s="230"/>
      <c r="BI197" s="252">
        <v>2</v>
      </c>
      <c r="BJ197" s="230"/>
      <c r="BK197" s="231" t="s">
        <v>130</v>
      </c>
      <c r="BL197" s="242" t="s">
        <v>131</v>
      </c>
      <c r="BM197" s="231"/>
      <c r="BN197" s="231" t="s">
        <v>78</v>
      </c>
      <c r="BO197" s="244"/>
      <c r="BP197" s="242" t="s">
        <v>358</v>
      </c>
      <c r="BQ197" s="248" t="s">
        <v>467</v>
      </c>
      <c r="BR197" s="245" t="s">
        <v>499</v>
      </c>
      <c r="BS197" s="245"/>
      <c r="BT197" s="245"/>
    </row>
    <row r="198" spans="1:95" s="246" customFormat="1" ht="87" customHeight="1">
      <c r="A198" s="231">
        <v>9</v>
      </c>
      <c r="B198" s="259" t="s">
        <v>292</v>
      </c>
      <c r="C198" s="260">
        <f t="shared" si="144"/>
        <v>66.099999999999994</v>
      </c>
      <c r="D198" s="248"/>
      <c r="E198" s="230">
        <f t="shared" si="142"/>
        <v>66.099999999999994</v>
      </c>
      <c r="F198" s="230">
        <f t="shared" si="143"/>
        <v>66.099999999999994</v>
      </c>
      <c r="G198" s="230">
        <f t="shared" si="128"/>
        <v>0</v>
      </c>
      <c r="H198" s="252"/>
      <c r="I198" s="230"/>
      <c r="J198" s="230"/>
      <c r="K198" s="252">
        <v>66.099999999999994</v>
      </c>
      <c r="L198" s="252"/>
      <c r="M198" s="230">
        <f t="shared" si="129"/>
        <v>0</v>
      </c>
      <c r="N198" s="252"/>
      <c r="O198" s="230"/>
      <c r="P198" s="252"/>
      <c r="Q198" s="230"/>
      <c r="R198" s="230"/>
      <c r="S198" s="230"/>
      <c r="T198" s="230"/>
      <c r="U198" s="230">
        <f t="shared" si="130"/>
        <v>0</v>
      </c>
      <c r="V198" s="230"/>
      <c r="W198" s="230"/>
      <c r="X198" s="230"/>
      <c r="Y198" s="230"/>
      <c r="Z198" s="230"/>
      <c r="AA198" s="230"/>
      <c r="AB198" s="230"/>
      <c r="AC198" s="230"/>
      <c r="AD198" s="230">
        <f t="shared" si="145"/>
        <v>0</v>
      </c>
      <c r="AE198" s="252"/>
      <c r="AF198" s="252"/>
      <c r="AG198" s="230"/>
      <c r="AH198" s="230"/>
      <c r="AI198" s="230"/>
      <c r="AJ198" s="230"/>
      <c r="AK198" s="230"/>
      <c r="AL198" s="230"/>
      <c r="AM198" s="230"/>
      <c r="AN198" s="230"/>
      <c r="AO198" s="230"/>
      <c r="AP198" s="230"/>
      <c r="AQ198" s="230"/>
      <c r="AR198" s="230"/>
      <c r="AS198" s="230">
        <v>0</v>
      </c>
      <c r="AT198" s="230"/>
      <c r="AU198" s="230"/>
      <c r="AV198" s="230"/>
      <c r="AW198" s="230"/>
      <c r="AX198" s="230"/>
      <c r="AY198" s="230"/>
      <c r="AZ198" s="230"/>
      <c r="BA198" s="230"/>
      <c r="BB198" s="230"/>
      <c r="BC198" s="230"/>
      <c r="BD198" s="252"/>
      <c r="BE198" s="230"/>
      <c r="BF198" s="230"/>
      <c r="BG198" s="230">
        <f t="shared" si="131"/>
        <v>0</v>
      </c>
      <c r="BH198" s="230"/>
      <c r="BI198" s="252"/>
      <c r="BJ198" s="230"/>
      <c r="BK198" s="231" t="s">
        <v>130</v>
      </c>
      <c r="BL198" s="242" t="s">
        <v>396</v>
      </c>
      <c r="BM198" s="231"/>
      <c r="BN198" s="231" t="s">
        <v>78</v>
      </c>
      <c r="BO198" s="244"/>
      <c r="BP198" s="242" t="s">
        <v>358</v>
      </c>
      <c r="BQ198" s="248" t="s">
        <v>467</v>
      </c>
      <c r="BR198" s="245" t="s">
        <v>499</v>
      </c>
      <c r="BS198" s="245"/>
      <c r="BT198" s="245"/>
    </row>
    <row r="199" spans="1:95" s="246" customFormat="1" ht="87" customHeight="1">
      <c r="A199" s="231">
        <v>10</v>
      </c>
      <c r="B199" s="259" t="s">
        <v>292</v>
      </c>
      <c r="C199" s="260">
        <f t="shared" si="144"/>
        <v>61.55</v>
      </c>
      <c r="D199" s="248"/>
      <c r="E199" s="230">
        <f t="shared" si="142"/>
        <v>61.55</v>
      </c>
      <c r="F199" s="230">
        <f t="shared" si="143"/>
        <v>46.55</v>
      </c>
      <c r="G199" s="230">
        <f t="shared" si="128"/>
        <v>0</v>
      </c>
      <c r="H199" s="252"/>
      <c r="I199" s="230"/>
      <c r="J199" s="230"/>
      <c r="K199" s="252">
        <v>46.55</v>
      </c>
      <c r="L199" s="252"/>
      <c r="M199" s="230">
        <f t="shared" si="129"/>
        <v>0</v>
      </c>
      <c r="N199" s="252"/>
      <c r="O199" s="230"/>
      <c r="P199" s="252"/>
      <c r="Q199" s="230"/>
      <c r="R199" s="230"/>
      <c r="S199" s="230"/>
      <c r="T199" s="230"/>
      <c r="U199" s="230">
        <f t="shared" si="130"/>
        <v>0</v>
      </c>
      <c r="V199" s="230"/>
      <c r="W199" s="230"/>
      <c r="X199" s="230"/>
      <c r="Y199" s="230"/>
      <c r="Z199" s="230"/>
      <c r="AA199" s="230"/>
      <c r="AB199" s="230"/>
      <c r="AC199" s="230"/>
      <c r="AD199" s="230">
        <f t="shared" si="145"/>
        <v>0</v>
      </c>
      <c r="AE199" s="252"/>
      <c r="AF199" s="252"/>
      <c r="AG199" s="230"/>
      <c r="AH199" s="230"/>
      <c r="AI199" s="230"/>
      <c r="AJ199" s="230"/>
      <c r="AK199" s="230"/>
      <c r="AL199" s="230"/>
      <c r="AM199" s="230"/>
      <c r="AN199" s="230"/>
      <c r="AO199" s="230"/>
      <c r="AP199" s="230"/>
      <c r="AQ199" s="230"/>
      <c r="AR199" s="230"/>
      <c r="AS199" s="230">
        <v>0</v>
      </c>
      <c r="AT199" s="230"/>
      <c r="AU199" s="230"/>
      <c r="AV199" s="230"/>
      <c r="AW199" s="230"/>
      <c r="AX199" s="230"/>
      <c r="AY199" s="230"/>
      <c r="AZ199" s="230"/>
      <c r="BA199" s="230"/>
      <c r="BB199" s="230"/>
      <c r="BC199" s="230"/>
      <c r="BD199" s="252"/>
      <c r="BE199" s="230"/>
      <c r="BF199" s="230"/>
      <c r="BG199" s="230">
        <f t="shared" si="131"/>
        <v>15</v>
      </c>
      <c r="BH199" s="230"/>
      <c r="BI199" s="252">
        <v>15</v>
      </c>
      <c r="BJ199" s="230"/>
      <c r="BK199" s="231" t="s">
        <v>130</v>
      </c>
      <c r="BL199" s="242" t="s">
        <v>397</v>
      </c>
      <c r="BM199" s="231"/>
      <c r="BN199" s="231" t="s">
        <v>78</v>
      </c>
      <c r="BO199" s="244"/>
      <c r="BP199" s="242" t="s">
        <v>358</v>
      </c>
      <c r="BQ199" s="248" t="s">
        <v>467</v>
      </c>
      <c r="BR199" s="245" t="s">
        <v>499</v>
      </c>
      <c r="BS199" s="245"/>
      <c r="BT199" s="245"/>
    </row>
    <row r="200" spans="1:95" s="2" customFormat="1" ht="25.15" customHeight="1">
      <c r="A200" s="29"/>
      <c r="B200" s="30" t="s">
        <v>225</v>
      </c>
      <c r="C200" s="31">
        <f t="shared" ref="C200:AH200" si="146">C10+C23</f>
        <v>1921.7689399999997</v>
      </c>
      <c r="D200" s="31">
        <f t="shared" si="146"/>
        <v>109.20000000000002</v>
      </c>
      <c r="E200" s="31">
        <f t="shared" si="146"/>
        <v>1812.5689399999997</v>
      </c>
      <c r="F200" s="31" t="e">
        <f t="shared" si="146"/>
        <v>#REF!</v>
      </c>
      <c r="G200" s="31" t="e">
        <f t="shared" si="146"/>
        <v>#REF!</v>
      </c>
      <c r="H200" s="31" t="e">
        <f t="shared" si="146"/>
        <v>#REF!</v>
      </c>
      <c r="I200" s="31" t="e">
        <f t="shared" si="146"/>
        <v>#REF!</v>
      </c>
      <c r="J200" s="31" t="e">
        <f t="shared" si="146"/>
        <v>#REF!</v>
      </c>
      <c r="K200" s="31" t="e">
        <f t="shared" si="146"/>
        <v>#REF!</v>
      </c>
      <c r="L200" s="31" t="e">
        <f t="shared" si="146"/>
        <v>#REF!</v>
      </c>
      <c r="M200" s="31" t="e">
        <f t="shared" si="146"/>
        <v>#REF!</v>
      </c>
      <c r="N200" s="31" t="e">
        <f t="shared" si="146"/>
        <v>#REF!</v>
      </c>
      <c r="O200" s="31" t="e">
        <f t="shared" si="146"/>
        <v>#REF!</v>
      </c>
      <c r="P200" s="31" t="e">
        <f t="shared" si="146"/>
        <v>#REF!</v>
      </c>
      <c r="Q200" s="31" t="e">
        <f t="shared" si="146"/>
        <v>#REF!</v>
      </c>
      <c r="R200" s="31" t="e">
        <f t="shared" si="146"/>
        <v>#REF!</v>
      </c>
      <c r="S200" s="31" t="e">
        <f t="shared" si="146"/>
        <v>#REF!</v>
      </c>
      <c r="T200" s="31" t="e">
        <f t="shared" si="146"/>
        <v>#REF!</v>
      </c>
      <c r="U200" s="31" t="e">
        <f t="shared" si="146"/>
        <v>#REF!</v>
      </c>
      <c r="V200" s="31" t="e">
        <f t="shared" si="146"/>
        <v>#REF!</v>
      </c>
      <c r="W200" s="31" t="e">
        <f t="shared" si="146"/>
        <v>#REF!</v>
      </c>
      <c r="X200" s="31" t="e">
        <f t="shared" si="146"/>
        <v>#REF!</v>
      </c>
      <c r="Y200" s="31" t="e">
        <f t="shared" si="146"/>
        <v>#REF!</v>
      </c>
      <c r="Z200" s="31" t="e">
        <f t="shared" si="146"/>
        <v>#REF!</v>
      </c>
      <c r="AA200" s="31" t="e">
        <f t="shared" si="146"/>
        <v>#REF!</v>
      </c>
      <c r="AB200" s="31" t="e">
        <f t="shared" si="146"/>
        <v>#REF!</v>
      </c>
      <c r="AC200" s="31" t="e">
        <f t="shared" si="146"/>
        <v>#REF!</v>
      </c>
      <c r="AD200" s="31" t="e">
        <f t="shared" si="146"/>
        <v>#REF!</v>
      </c>
      <c r="AE200" s="31" t="e">
        <f t="shared" si="146"/>
        <v>#REF!</v>
      </c>
      <c r="AF200" s="31" t="e">
        <f t="shared" si="146"/>
        <v>#REF!</v>
      </c>
      <c r="AG200" s="31" t="e">
        <f t="shared" si="146"/>
        <v>#REF!</v>
      </c>
      <c r="AH200" s="31" t="e">
        <f t="shared" si="146"/>
        <v>#REF!</v>
      </c>
      <c r="AI200" s="31" t="e">
        <f t="shared" ref="AI200:BJ200" si="147">AI10+AI23</f>
        <v>#REF!</v>
      </c>
      <c r="AJ200" s="31" t="e">
        <f t="shared" si="147"/>
        <v>#REF!</v>
      </c>
      <c r="AK200" s="31" t="e">
        <f t="shared" si="147"/>
        <v>#REF!</v>
      </c>
      <c r="AL200" s="31" t="e">
        <f t="shared" si="147"/>
        <v>#REF!</v>
      </c>
      <c r="AM200" s="31" t="e">
        <f t="shared" si="147"/>
        <v>#REF!</v>
      </c>
      <c r="AN200" s="31" t="e">
        <f t="shared" si="147"/>
        <v>#REF!</v>
      </c>
      <c r="AO200" s="31" t="e">
        <f t="shared" si="147"/>
        <v>#REF!</v>
      </c>
      <c r="AP200" s="31" t="e">
        <f t="shared" si="147"/>
        <v>#REF!</v>
      </c>
      <c r="AQ200" s="31" t="e">
        <f t="shared" si="147"/>
        <v>#REF!</v>
      </c>
      <c r="AR200" s="31" t="e">
        <f t="shared" si="147"/>
        <v>#REF!</v>
      </c>
      <c r="AS200" s="31" t="e">
        <f t="shared" si="147"/>
        <v>#REF!</v>
      </c>
      <c r="AT200" s="31" t="e">
        <f t="shared" si="147"/>
        <v>#REF!</v>
      </c>
      <c r="AU200" s="31" t="e">
        <f t="shared" si="147"/>
        <v>#REF!</v>
      </c>
      <c r="AV200" s="31" t="e">
        <f t="shared" si="147"/>
        <v>#REF!</v>
      </c>
      <c r="AW200" s="31" t="e">
        <f t="shared" si="147"/>
        <v>#REF!</v>
      </c>
      <c r="AX200" s="31" t="e">
        <f t="shared" si="147"/>
        <v>#REF!</v>
      </c>
      <c r="AY200" s="31" t="e">
        <f t="shared" si="147"/>
        <v>#REF!</v>
      </c>
      <c r="AZ200" s="31" t="e">
        <f t="shared" si="147"/>
        <v>#REF!</v>
      </c>
      <c r="BA200" s="31" t="e">
        <f t="shared" si="147"/>
        <v>#REF!</v>
      </c>
      <c r="BB200" s="31" t="e">
        <f t="shared" si="147"/>
        <v>#REF!</v>
      </c>
      <c r="BC200" s="31" t="e">
        <f t="shared" si="147"/>
        <v>#REF!</v>
      </c>
      <c r="BD200" s="31" t="e">
        <f t="shared" si="147"/>
        <v>#REF!</v>
      </c>
      <c r="BE200" s="31" t="e">
        <f t="shared" si="147"/>
        <v>#REF!</v>
      </c>
      <c r="BF200" s="31" t="e">
        <f t="shared" si="147"/>
        <v>#REF!</v>
      </c>
      <c r="BG200" s="31" t="e">
        <f t="shared" si="147"/>
        <v>#REF!</v>
      </c>
      <c r="BH200" s="31" t="e">
        <f t="shared" si="147"/>
        <v>#REF!</v>
      </c>
      <c r="BI200" s="31" t="e">
        <f t="shared" si="147"/>
        <v>#REF!</v>
      </c>
      <c r="BJ200" s="31" t="e">
        <f t="shared" si="147"/>
        <v>#REF!</v>
      </c>
      <c r="BK200" s="9"/>
      <c r="BL200" s="9"/>
      <c r="BM200" s="9"/>
      <c r="BN200" s="29"/>
      <c r="BO200" s="129"/>
      <c r="BP200" s="129"/>
      <c r="BQ200" s="129"/>
      <c r="BR200" s="135"/>
      <c r="BS200" s="135"/>
      <c r="BT200" s="135"/>
      <c r="BU200" s="55"/>
      <c r="BV200" s="55"/>
      <c r="BW200" s="55"/>
      <c r="BX200" s="55"/>
      <c r="BY200" s="55"/>
      <c r="BZ200" s="55"/>
      <c r="CA200" s="55"/>
      <c r="CB200" s="55"/>
      <c r="CC200" s="55"/>
      <c r="CD200" s="55"/>
      <c r="CE200" s="55"/>
      <c r="CF200" s="55"/>
      <c r="CG200" s="55"/>
      <c r="CH200" s="55"/>
      <c r="CI200" s="55"/>
      <c r="CJ200" s="55"/>
      <c r="CK200" s="55"/>
      <c r="CL200" s="55"/>
      <c r="CM200" s="55"/>
      <c r="CN200" s="55"/>
      <c r="CO200" s="55"/>
      <c r="CP200" s="55"/>
      <c r="CQ200" s="55"/>
    </row>
    <row r="202" spans="1:95">
      <c r="C202" s="55">
        <f>SUBTOTAL(9,C29:C199)</f>
        <v>6218.781759999998</v>
      </c>
    </row>
    <row r="203" spans="1:95">
      <c r="C203" s="55">
        <f>'[1]10QH'!$C$47</f>
        <v>-49.22</v>
      </c>
    </row>
    <row r="204" spans="1:95">
      <c r="C204" s="55">
        <f>C203-C202</f>
        <v>-6268.0017599999983</v>
      </c>
    </row>
    <row r="206" spans="1:95">
      <c r="C206" s="55">
        <f>SUBTOTAL(9,C29:C199)</f>
        <v>6218.781759999998</v>
      </c>
      <c r="D206" s="263">
        <f>'[1]10QH'!$C$54</f>
        <v>0</v>
      </c>
      <c r="E206" s="263">
        <f>D206-C206</f>
        <v>-6218.781759999998</v>
      </c>
    </row>
  </sheetData>
  <autoFilter ref="A9:CR200"/>
  <mergeCells count="82">
    <mergeCell ref="A1:BO1"/>
    <mergeCell ref="A2:BP2"/>
    <mergeCell ref="A3:BP3"/>
    <mergeCell ref="A4:BQ4"/>
    <mergeCell ref="A5:A8"/>
    <mergeCell ref="B5:B8"/>
    <mergeCell ref="C5:C8"/>
    <mergeCell ref="D5:D8"/>
    <mergeCell ref="E5:E8"/>
    <mergeCell ref="F5:BJ5"/>
    <mergeCell ref="AD7:AD8"/>
    <mergeCell ref="S7:S8"/>
    <mergeCell ref="T7:T8"/>
    <mergeCell ref="U7:U8"/>
    <mergeCell ref="V7:V8"/>
    <mergeCell ref="W7:W8"/>
    <mergeCell ref="BR5:BT8"/>
    <mergeCell ref="F6:T6"/>
    <mergeCell ref="U6:BF6"/>
    <mergeCell ref="BG6:BJ6"/>
    <mergeCell ref="F7:F8"/>
    <mergeCell ref="G7:J7"/>
    <mergeCell ref="K7:K8"/>
    <mergeCell ref="L7:L8"/>
    <mergeCell ref="M7:Q7"/>
    <mergeCell ref="R7:R8"/>
    <mergeCell ref="BK5:BK8"/>
    <mergeCell ref="BL5:BL8"/>
    <mergeCell ref="BM5:BM8"/>
    <mergeCell ref="BN5:BN8"/>
    <mergeCell ref="BP5:BP8"/>
    <mergeCell ref="BQ5:BQ8"/>
    <mergeCell ref="X7:X8"/>
    <mergeCell ref="Y7:Y8"/>
    <mergeCell ref="Z7:Z8"/>
    <mergeCell ref="AA7:AA8"/>
    <mergeCell ref="AB7:AB8"/>
    <mergeCell ref="AC7:AC8"/>
    <mergeCell ref="BE7:BE8"/>
    <mergeCell ref="AE7:AT7"/>
    <mergeCell ref="AU7:AU8"/>
    <mergeCell ref="AV7:AV8"/>
    <mergeCell ref="AW7:AW8"/>
    <mergeCell ref="AX7:AX8"/>
    <mergeCell ref="AY7:AY8"/>
    <mergeCell ref="A70:A71"/>
    <mergeCell ref="B70:B71"/>
    <mergeCell ref="BP70:BP71"/>
    <mergeCell ref="BQ70:BQ71"/>
    <mergeCell ref="BF7:BF8"/>
    <mergeCell ref="BG7:BG8"/>
    <mergeCell ref="BH7:BH8"/>
    <mergeCell ref="BI7:BI8"/>
    <mergeCell ref="BJ7:BJ8"/>
    <mergeCell ref="A44:A45"/>
    <mergeCell ref="B44:B45"/>
    <mergeCell ref="AZ7:AZ8"/>
    <mergeCell ref="BA7:BA8"/>
    <mergeCell ref="BB7:BB8"/>
    <mergeCell ref="BC7:BC8"/>
    <mergeCell ref="BD7:BD8"/>
    <mergeCell ref="BP44:BP45"/>
    <mergeCell ref="A51:A53"/>
    <mergeCell ref="B51:B53"/>
    <mergeCell ref="BP51:BP53"/>
    <mergeCell ref="BQ51:BQ53"/>
    <mergeCell ref="A74:A76"/>
    <mergeCell ref="B74:B76"/>
    <mergeCell ref="BP74:BP76"/>
    <mergeCell ref="BQ74:BQ76"/>
    <mergeCell ref="A95:A96"/>
    <mergeCell ref="B95:B96"/>
    <mergeCell ref="A169:A170"/>
    <mergeCell ref="B169:B170"/>
    <mergeCell ref="BP169:BP170"/>
    <mergeCell ref="BQ169:BQ170"/>
    <mergeCell ref="A131:A132"/>
    <mergeCell ref="B131:B132"/>
    <mergeCell ref="BP131:BP132"/>
    <mergeCell ref="BQ131:BQ132"/>
    <mergeCell ref="A167:A168"/>
    <mergeCell ref="B167:B168"/>
  </mergeCells>
  <conditionalFormatting sqref="B66 B68">
    <cfRule type="duplicateValues" dxfId="82" priority="6" stopIfTrue="1"/>
    <cfRule type="duplicateValues" dxfId="81" priority="7" stopIfTrue="1"/>
    <cfRule type="duplicateValues" dxfId="80" priority="11" stopIfTrue="1"/>
    <cfRule type="duplicateValues" dxfId="79" priority="12" stopIfTrue="1"/>
  </conditionalFormatting>
  <conditionalFormatting sqref="D53">
    <cfRule type="duplicateValues" dxfId="78" priority="18" stopIfTrue="1"/>
  </conditionalFormatting>
  <conditionalFormatting sqref="D66 D68">
    <cfRule type="duplicateValues" dxfId="77" priority="1" stopIfTrue="1"/>
  </conditionalFormatting>
  <conditionalFormatting sqref="K39">
    <cfRule type="duplicateValues" dxfId="76" priority="19" stopIfTrue="1"/>
  </conditionalFormatting>
  <conditionalFormatting sqref="K66:L66 K68:L68">
    <cfRule type="duplicateValues" dxfId="75" priority="3" stopIfTrue="1"/>
    <cfRule type="duplicateValues" dxfId="74" priority="8" stopIfTrue="1"/>
    <cfRule type="duplicateValues" dxfId="73" priority="13" stopIfTrue="1"/>
  </conditionalFormatting>
  <conditionalFormatting sqref="N53">
    <cfRule type="duplicateValues" dxfId="72" priority="17" stopIfTrue="1"/>
  </conditionalFormatting>
  <conditionalFormatting sqref="N66 N68">
    <cfRule type="duplicateValues" dxfId="71" priority="4" stopIfTrue="1"/>
    <cfRule type="duplicateValues" dxfId="70" priority="9" stopIfTrue="1"/>
    <cfRule type="duplicateValues" dxfId="69" priority="14" stopIfTrue="1"/>
  </conditionalFormatting>
  <conditionalFormatting sqref="AE53:BF53 V53:AC53 BH53:BJ53 H53:J53 N53:T53">
    <cfRule type="duplicateValues" dxfId="68" priority="16" stopIfTrue="1"/>
  </conditionalFormatting>
  <conditionalFormatting sqref="AE66:BF66 V66:AC66 N66:T66 H66:L66 H68:L68 N68:T68 V68:AC68 AE68:BF68">
    <cfRule type="duplicateValues" dxfId="67" priority="5" stopIfTrue="1"/>
  </conditionalFormatting>
  <conditionalFormatting sqref="BH66:BJ66 AE66:BF66 V66:AC66 N66:T66 H66:L66 H68:L68 N68:T68 V68:AC68 AE68:BF68 BH68:BJ68">
    <cfRule type="duplicateValues" dxfId="66" priority="10" stopIfTrue="1"/>
  </conditionalFormatting>
  <conditionalFormatting sqref="BH66:BJ66 BH68:BJ68">
    <cfRule type="duplicateValues" dxfId="65" priority="2" stopIfTrue="1"/>
    <cfRule type="duplicateValues" dxfId="64" priority="15" stopIfTrue="1"/>
  </conditionalFormatting>
  <pageMargins left="0.48" right="0.2" top="0.43307086614173201" bottom="0.35433070866141703" header="0.31496062992126" footer="0.31496062992126"/>
  <pageSetup paperSize="9" scale="6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7" workbookViewId="0">
      <selection activeCell="A5" sqref="A5:BL189"/>
    </sheetView>
  </sheetViews>
  <sheetFormatPr defaultRowHeight="18.75"/>
  <cols>
    <col min="2" max="2" width="37" customWidth="1"/>
    <col min="5" max="5" width="20.33203125" customWidth="1"/>
  </cols>
  <sheetData>
    <row r="1" spans="1:5">
      <c r="A1" s="896" t="s">
        <v>468</v>
      </c>
      <c r="B1" s="896"/>
      <c r="C1" s="896"/>
      <c r="D1" s="896"/>
      <c r="E1" s="896"/>
    </row>
    <row r="2" spans="1:5" ht="37.5">
      <c r="A2" s="175" t="s">
        <v>1</v>
      </c>
      <c r="B2" s="175" t="s">
        <v>416</v>
      </c>
      <c r="C2" s="175" t="s">
        <v>252</v>
      </c>
      <c r="D2" s="175" t="s">
        <v>417</v>
      </c>
      <c r="E2" s="175" t="s">
        <v>418</v>
      </c>
    </row>
    <row r="3" spans="1:5" ht="75">
      <c r="A3" s="176">
        <v>1</v>
      </c>
      <c r="B3" s="177" t="s">
        <v>469</v>
      </c>
      <c r="C3" s="176" t="s">
        <v>91</v>
      </c>
      <c r="D3" s="178">
        <v>9</v>
      </c>
      <c r="E3" s="177" t="s">
        <v>430</v>
      </c>
    </row>
    <row r="4" spans="1:5" ht="93.75">
      <c r="A4" s="176">
        <v>2</v>
      </c>
      <c r="B4" s="177" t="s">
        <v>470</v>
      </c>
      <c r="C4" s="176" t="s">
        <v>91</v>
      </c>
      <c r="D4" s="176">
        <v>10.1</v>
      </c>
      <c r="E4" s="177" t="s">
        <v>430</v>
      </c>
    </row>
    <row r="5" spans="1:5" ht="75">
      <c r="A5" s="176">
        <v>3</v>
      </c>
      <c r="B5" s="177" t="s">
        <v>471</v>
      </c>
      <c r="C5" s="176" t="s">
        <v>91</v>
      </c>
      <c r="D5" s="176">
        <v>3.5</v>
      </c>
      <c r="E5" s="177" t="s">
        <v>316</v>
      </c>
    </row>
    <row r="6" spans="1:5" ht="56.25">
      <c r="A6" s="176">
        <v>4</v>
      </c>
      <c r="B6" s="177" t="s">
        <v>472</v>
      </c>
      <c r="C6" s="176" t="s">
        <v>91</v>
      </c>
      <c r="D6" s="176">
        <v>3.3</v>
      </c>
      <c r="E6" s="177" t="s">
        <v>430</v>
      </c>
    </row>
    <row r="7" spans="1:5" ht="56.25">
      <c r="A7" s="176">
        <v>5</v>
      </c>
      <c r="B7" s="177" t="s">
        <v>475</v>
      </c>
      <c r="C7" s="176" t="s">
        <v>93</v>
      </c>
      <c r="D7" s="176">
        <v>18.989999999999998</v>
      </c>
      <c r="E7" s="177" t="s">
        <v>421</v>
      </c>
    </row>
    <row r="8" spans="1:5" ht="75">
      <c r="A8" s="176">
        <v>6</v>
      </c>
      <c r="B8" s="177" t="s">
        <v>474</v>
      </c>
      <c r="C8" s="176" t="s">
        <v>82</v>
      </c>
      <c r="D8" s="176">
        <v>1</v>
      </c>
      <c r="E8" s="177" t="s">
        <v>247</v>
      </c>
    </row>
    <row r="9" spans="1:5">
      <c r="A9" s="895" t="s">
        <v>436</v>
      </c>
      <c r="B9" s="895"/>
      <c r="C9" s="159"/>
      <c r="D9" s="174">
        <f>SUM(D3:D8)</f>
        <v>45.89</v>
      </c>
      <c r="E9" s="157"/>
    </row>
  </sheetData>
  <mergeCells count="2">
    <mergeCell ref="A1:E1"/>
    <mergeCell ref="A9:B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8"/>
  <sheetViews>
    <sheetView topLeftCell="A32" workbookViewId="0">
      <selection activeCell="A5" sqref="A5:G34"/>
    </sheetView>
  </sheetViews>
  <sheetFormatPr defaultColWidth="8.88671875" defaultRowHeight="18.75"/>
  <cols>
    <col min="1" max="1" width="8.44140625" style="55" customWidth="1"/>
    <col min="2" max="2" width="33.88671875" style="55" customWidth="1"/>
    <col min="3" max="3" width="9.33203125" style="55" customWidth="1"/>
    <col min="4" max="4" width="13.21875" style="55" hidden="1" customWidth="1"/>
    <col min="5" max="5" width="14.77734375" style="55" hidden="1" customWidth="1"/>
    <col min="6" max="6" width="14.33203125" style="55" customWidth="1"/>
    <col min="7" max="7" width="10.6640625" style="55" customWidth="1"/>
    <col min="8" max="8" width="10.6640625" style="131" hidden="1" customWidth="1"/>
    <col min="9" max="9" width="7" style="55" customWidth="1"/>
    <col min="10" max="10" width="6.88671875" style="55" customWidth="1"/>
    <col min="11" max="56" width="10.6640625" style="55" customWidth="1"/>
    <col min="57" max="16384" width="8.88671875" style="55"/>
  </cols>
  <sheetData>
    <row r="1" spans="1:8" ht="19.5" customHeight="1">
      <c r="A1" s="769" t="s">
        <v>331</v>
      </c>
      <c r="B1" s="769"/>
      <c r="C1" s="769"/>
      <c r="D1" s="769"/>
      <c r="E1" s="769"/>
      <c r="F1" s="769"/>
      <c r="G1" s="769"/>
      <c r="H1" s="809"/>
    </row>
    <row r="2" spans="1:8" ht="27.75" hidden="1" customHeight="1">
      <c r="A2" s="770" t="s">
        <v>295</v>
      </c>
      <c r="B2" s="770"/>
      <c r="C2" s="770"/>
      <c r="D2" s="770"/>
      <c r="E2" s="770"/>
      <c r="F2" s="770"/>
      <c r="G2" s="770"/>
      <c r="H2" s="770"/>
    </row>
    <row r="3" spans="1:8" ht="24.75" hidden="1" customHeight="1">
      <c r="A3" s="771" t="s">
        <v>0</v>
      </c>
      <c r="B3" s="771"/>
      <c r="C3" s="771"/>
      <c r="D3" s="771"/>
      <c r="E3" s="771"/>
      <c r="F3" s="771"/>
      <c r="G3" s="771"/>
      <c r="H3" s="771"/>
    </row>
    <row r="4" spans="1:8" ht="19.5" customHeight="1">
      <c r="A4" s="772" t="s">
        <v>330</v>
      </c>
      <c r="B4" s="772"/>
      <c r="C4" s="772"/>
      <c r="D4" s="772"/>
      <c r="E4" s="772"/>
      <c r="F4" s="772"/>
      <c r="G4" s="772"/>
      <c r="H4" s="772"/>
    </row>
    <row r="5" spans="1:8" ht="20.100000000000001" customHeight="1">
      <c r="A5" s="765" t="s">
        <v>1</v>
      </c>
      <c r="B5" s="773" t="s">
        <v>2</v>
      </c>
      <c r="C5" s="765" t="s">
        <v>408</v>
      </c>
      <c r="D5" s="765" t="s">
        <v>4</v>
      </c>
      <c r="E5" s="765" t="s">
        <v>5</v>
      </c>
      <c r="F5" s="765" t="s">
        <v>7</v>
      </c>
      <c r="G5" s="765" t="s">
        <v>8</v>
      </c>
      <c r="H5" s="129"/>
    </row>
    <row r="6" spans="1:8" ht="20.100000000000001" hidden="1" customHeight="1">
      <c r="A6" s="765"/>
      <c r="B6" s="773"/>
      <c r="C6" s="765"/>
      <c r="D6" s="765"/>
      <c r="E6" s="765"/>
      <c r="F6" s="765"/>
      <c r="G6" s="765"/>
      <c r="H6" s="86"/>
    </row>
    <row r="7" spans="1:8" ht="20.100000000000001" hidden="1" customHeight="1">
      <c r="A7" s="765"/>
      <c r="B7" s="773"/>
      <c r="C7" s="765"/>
      <c r="D7" s="765"/>
      <c r="E7" s="765"/>
      <c r="F7" s="765"/>
      <c r="G7" s="765"/>
      <c r="H7" s="86"/>
    </row>
    <row r="8" spans="1:8">
      <c r="A8" s="765"/>
      <c r="B8" s="773"/>
      <c r="C8" s="765"/>
      <c r="D8" s="765"/>
      <c r="E8" s="765"/>
      <c r="F8" s="765"/>
      <c r="G8" s="765"/>
      <c r="H8" s="129"/>
    </row>
    <row r="9" spans="1:8">
      <c r="A9" s="9"/>
      <c r="B9" s="84"/>
      <c r="C9" s="9"/>
      <c r="D9" s="9"/>
      <c r="E9" s="9"/>
      <c r="F9" s="9"/>
      <c r="G9" s="9"/>
      <c r="H9" s="129"/>
    </row>
    <row r="10" spans="1:8" s="77" customFormat="1" ht="37.5">
      <c r="A10" s="27">
        <v>1</v>
      </c>
      <c r="B10" s="65" t="s">
        <v>148</v>
      </c>
      <c r="C10" s="62">
        <v>50</v>
      </c>
      <c r="D10" s="63"/>
      <c r="E10" s="1">
        <v>50</v>
      </c>
      <c r="F10" s="78" t="s">
        <v>398</v>
      </c>
      <c r="G10" s="61" t="s">
        <v>82</v>
      </c>
      <c r="H10" s="89"/>
    </row>
    <row r="11" spans="1:8" s="77" customFormat="1" ht="37.5">
      <c r="A11" s="27">
        <v>2</v>
      </c>
      <c r="B11" s="85" t="s">
        <v>294</v>
      </c>
      <c r="C11" s="62">
        <v>1.98</v>
      </c>
      <c r="D11" s="63"/>
      <c r="E11" s="1">
        <v>1.98</v>
      </c>
      <c r="F11" s="79" t="s">
        <v>399</v>
      </c>
      <c r="G11" s="61" t="s">
        <v>99</v>
      </c>
      <c r="H11" s="89"/>
    </row>
    <row r="12" spans="1:8" s="72" customFormat="1" ht="37.5">
      <c r="A12" s="27">
        <v>3</v>
      </c>
      <c r="B12" s="66" t="s">
        <v>368</v>
      </c>
      <c r="C12" s="58">
        <v>0.2</v>
      </c>
      <c r="D12" s="58"/>
      <c r="E12" s="58">
        <v>0.2</v>
      </c>
      <c r="F12" s="79" t="s">
        <v>131</v>
      </c>
      <c r="G12" s="61" t="s">
        <v>100</v>
      </c>
      <c r="H12" s="128"/>
    </row>
    <row r="13" spans="1:8" s="72" customFormat="1">
      <c r="A13" s="27">
        <v>4</v>
      </c>
      <c r="B13" s="60" t="s">
        <v>391</v>
      </c>
      <c r="C13" s="58">
        <v>1.5</v>
      </c>
      <c r="D13" s="63"/>
      <c r="E13" s="1">
        <v>1.5</v>
      </c>
      <c r="F13" s="79" t="s">
        <v>397</v>
      </c>
      <c r="G13" s="61" t="s">
        <v>105</v>
      </c>
      <c r="H13" s="91"/>
    </row>
    <row r="14" spans="1:8" s="81" customFormat="1" ht="56.25">
      <c r="A14" s="27">
        <v>5</v>
      </c>
      <c r="B14" s="67" t="s">
        <v>192</v>
      </c>
      <c r="C14" s="62">
        <v>0.78</v>
      </c>
      <c r="D14" s="63"/>
      <c r="E14" s="1">
        <v>0.78</v>
      </c>
      <c r="F14" s="70" t="s">
        <v>396</v>
      </c>
      <c r="G14" s="61" t="s">
        <v>115</v>
      </c>
      <c r="H14" s="90"/>
    </row>
    <row r="15" spans="1:8" s="72" customFormat="1" ht="37.5" customHeight="1">
      <c r="A15" s="27">
        <v>6</v>
      </c>
      <c r="B15" s="60" t="s">
        <v>395</v>
      </c>
      <c r="C15" s="62">
        <v>0.32</v>
      </c>
      <c r="D15" s="58"/>
      <c r="E15" s="1">
        <v>0.32</v>
      </c>
      <c r="F15" s="79" t="s">
        <v>131</v>
      </c>
      <c r="G15" s="63" t="s">
        <v>120</v>
      </c>
      <c r="H15" s="92"/>
    </row>
    <row r="16" spans="1:8" s="77" customFormat="1" ht="37.5">
      <c r="A16" s="27">
        <v>7</v>
      </c>
      <c r="B16" s="67" t="s">
        <v>414</v>
      </c>
      <c r="C16" s="62">
        <v>0.53</v>
      </c>
      <c r="D16" s="63"/>
      <c r="E16" s="1">
        <v>0.53</v>
      </c>
      <c r="F16" s="58" t="s">
        <v>399</v>
      </c>
      <c r="G16" s="61" t="s">
        <v>120</v>
      </c>
      <c r="H16" s="89"/>
    </row>
    <row r="17" spans="1:8" s="81" customFormat="1">
      <c r="A17" s="27">
        <v>8</v>
      </c>
      <c r="B17" s="65" t="s">
        <v>208</v>
      </c>
      <c r="C17" s="62">
        <v>3</v>
      </c>
      <c r="D17" s="63"/>
      <c r="E17" s="1">
        <v>3</v>
      </c>
      <c r="F17" s="79" t="s">
        <v>131</v>
      </c>
      <c r="G17" s="61" t="s">
        <v>89</v>
      </c>
      <c r="H17" s="90"/>
    </row>
    <row r="18" spans="1:8" s="81" customFormat="1">
      <c r="A18" s="27">
        <v>9</v>
      </c>
      <c r="B18" s="65" t="s">
        <v>208</v>
      </c>
      <c r="C18" s="62">
        <v>2</v>
      </c>
      <c r="D18" s="63"/>
      <c r="E18" s="1">
        <v>2</v>
      </c>
      <c r="F18" s="70" t="s">
        <v>396</v>
      </c>
      <c r="G18" s="61" t="s">
        <v>89</v>
      </c>
      <c r="H18" s="90"/>
    </row>
    <row r="19" spans="1:8" s="81" customFormat="1" ht="37.5">
      <c r="A19" s="27">
        <v>10</v>
      </c>
      <c r="B19" s="65" t="s">
        <v>208</v>
      </c>
      <c r="C19" s="62">
        <v>4</v>
      </c>
      <c r="D19" s="63"/>
      <c r="E19" s="1">
        <v>4</v>
      </c>
      <c r="F19" s="79" t="s">
        <v>316</v>
      </c>
      <c r="G19" s="61" t="s">
        <v>89</v>
      </c>
      <c r="H19" s="90"/>
    </row>
    <row r="20" spans="1:8" s="81" customFormat="1">
      <c r="A20" s="27">
        <v>11</v>
      </c>
      <c r="B20" s="60" t="s">
        <v>208</v>
      </c>
      <c r="C20" s="62">
        <v>0.71</v>
      </c>
      <c r="D20" s="63"/>
      <c r="E20" s="1">
        <v>0.71</v>
      </c>
      <c r="F20" s="78" t="s">
        <v>398</v>
      </c>
      <c r="G20" s="61" t="s">
        <v>89</v>
      </c>
      <c r="H20" s="90"/>
    </row>
    <row r="21" spans="1:8" s="81" customFormat="1">
      <c r="A21" s="27">
        <v>12</v>
      </c>
      <c r="B21" s="60" t="s">
        <v>208</v>
      </c>
      <c r="C21" s="62">
        <v>0.8</v>
      </c>
      <c r="D21" s="63"/>
      <c r="E21" s="1">
        <v>0.8</v>
      </c>
      <c r="F21" s="79" t="s">
        <v>399</v>
      </c>
      <c r="G21" s="61" t="s">
        <v>89</v>
      </c>
      <c r="H21" s="90"/>
    </row>
    <row r="22" spans="1:8" s="72" customFormat="1" ht="37.5">
      <c r="A22" s="27">
        <v>13</v>
      </c>
      <c r="B22" s="60" t="s">
        <v>327</v>
      </c>
      <c r="C22" s="62">
        <v>2</v>
      </c>
      <c r="D22" s="58"/>
      <c r="E22" s="1">
        <v>2</v>
      </c>
      <c r="F22" s="61" t="s">
        <v>396</v>
      </c>
      <c r="G22" s="63" t="s">
        <v>89</v>
      </c>
      <c r="H22" s="92"/>
    </row>
    <row r="23" spans="1:8" s="81" customFormat="1" ht="75">
      <c r="A23" s="27">
        <v>14</v>
      </c>
      <c r="B23" s="60" t="s">
        <v>213</v>
      </c>
      <c r="C23" s="62">
        <v>1.4</v>
      </c>
      <c r="D23" s="63"/>
      <c r="E23" s="1">
        <v>1.4</v>
      </c>
      <c r="F23" s="79" t="s">
        <v>131</v>
      </c>
      <c r="G23" s="61" t="s">
        <v>89</v>
      </c>
      <c r="H23" s="128" t="s">
        <v>370</v>
      </c>
    </row>
    <row r="24" spans="1:8" s="81" customFormat="1" ht="56.25">
      <c r="A24" s="27">
        <v>15</v>
      </c>
      <c r="B24" s="60" t="s">
        <v>482</v>
      </c>
      <c r="C24" s="58">
        <v>2.9699999999999998</v>
      </c>
      <c r="D24" s="58">
        <v>0.49</v>
      </c>
      <c r="E24" s="1">
        <v>2.4799999999999995</v>
      </c>
      <c r="F24" s="79" t="s">
        <v>399</v>
      </c>
      <c r="G24" s="61" t="s">
        <v>481</v>
      </c>
      <c r="H24" s="128" t="s">
        <v>369</v>
      </c>
    </row>
    <row r="25" spans="1:8" s="81" customFormat="1">
      <c r="A25" s="775">
        <v>16</v>
      </c>
      <c r="B25" s="776" t="s">
        <v>483</v>
      </c>
      <c r="C25" s="58">
        <v>10.4</v>
      </c>
      <c r="D25" s="58">
        <v>10</v>
      </c>
      <c r="E25" s="1">
        <v>0.4</v>
      </c>
      <c r="F25" s="79" t="s">
        <v>399</v>
      </c>
      <c r="G25" s="61" t="s">
        <v>481</v>
      </c>
      <c r="H25" s="90"/>
    </row>
    <row r="26" spans="1:8" s="81" customFormat="1">
      <c r="A26" s="775"/>
      <c r="B26" s="776"/>
      <c r="C26" s="62">
        <v>20.399999999999999</v>
      </c>
      <c r="D26" s="58">
        <v>20</v>
      </c>
      <c r="E26" s="1">
        <v>0.4</v>
      </c>
      <c r="F26" s="79" t="s">
        <v>131</v>
      </c>
      <c r="G26" s="61" t="s">
        <v>481</v>
      </c>
      <c r="H26" s="90"/>
    </row>
    <row r="27" spans="1:8" s="81" customFormat="1" ht="56.25">
      <c r="A27" s="775">
        <v>17</v>
      </c>
      <c r="B27" s="776" t="s">
        <v>217</v>
      </c>
      <c r="C27" s="58">
        <v>1.5</v>
      </c>
      <c r="D27" s="58">
        <v>0.75</v>
      </c>
      <c r="E27" s="1">
        <v>0.75</v>
      </c>
      <c r="F27" s="79" t="s">
        <v>131</v>
      </c>
      <c r="G27" s="61" t="s">
        <v>481</v>
      </c>
      <c r="H27" s="128" t="s">
        <v>369</v>
      </c>
    </row>
    <row r="28" spans="1:8" s="81" customFormat="1" ht="56.25">
      <c r="A28" s="775"/>
      <c r="B28" s="776"/>
      <c r="C28" s="58">
        <v>1.47</v>
      </c>
      <c r="D28" s="58">
        <v>0.26</v>
      </c>
      <c r="E28" s="1">
        <v>1.21</v>
      </c>
      <c r="F28" s="79" t="s">
        <v>399</v>
      </c>
      <c r="G28" s="61" t="s">
        <v>481</v>
      </c>
      <c r="H28" s="128" t="s">
        <v>370</v>
      </c>
    </row>
    <row r="29" spans="1:8" s="81" customFormat="1" ht="56.25">
      <c r="A29" s="61">
        <v>18</v>
      </c>
      <c r="B29" s="149" t="s">
        <v>487</v>
      </c>
      <c r="C29" s="58">
        <v>11.3</v>
      </c>
      <c r="D29" s="58">
        <v>11</v>
      </c>
      <c r="E29" s="1">
        <v>0.3</v>
      </c>
      <c r="F29" s="79" t="s">
        <v>131</v>
      </c>
      <c r="G29" s="61" t="s">
        <v>481</v>
      </c>
      <c r="H29" s="128" t="s">
        <v>369</v>
      </c>
    </row>
    <row r="30" spans="1:8" s="81" customFormat="1" ht="131.25">
      <c r="A30" s="61">
        <v>19</v>
      </c>
      <c r="B30" s="149" t="s">
        <v>375</v>
      </c>
      <c r="C30" s="58">
        <v>3.5</v>
      </c>
      <c r="D30" s="58">
        <v>3.5</v>
      </c>
      <c r="E30" s="1">
        <v>0</v>
      </c>
      <c r="F30" s="79" t="s">
        <v>131</v>
      </c>
      <c r="G30" s="61" t="s">
        <v>481</v>
      </c>
      <c r="H30" s="128" t="s">
        <v>369</v>
      </c>
    </row>
    <row r="31" spans="1:8" s="81" customFormat="1" ht="56.25">
      <c r="A31" s="61">
        <v>20</v>
      </c>
      <c r="B31" s="149" t="s">
        <v>486</v>
      </c>
      <c r="C31" s="58">
        <v>8.59</v>
      </c>
      <c r="D31" s="58">
        <v>8.59</v>
      </c>
      <c r="E31" s="1">
        <v>0</v>
      </c>
      <c r="F31" s="79" t="s">
        <v>396</v>
      </c>
      <c r="G31" s="61" t="s">
        <v>481</v>
      </c>
      <c r="H31" s="128" t="s">
        <v>369</v>
      </c>
    </row>
    <row r="32" spans="1:8" s="75" customFormat="1" ht="56.25">
      <c r="A32" s="61">
        <v>21</v>
      </c>
      <c r="B32" s="65" t="s">
        <v>146</v>
      </c>
      <c r="C32" s="1">
        <v>50</v>
      </c>
      <c r="D32" s="26"/>
      <c r="E32" s="1">
        <v>50</v>
      </c>
      <c r="F32" s="70" t="s">
        <v>396</v>
      </c>
      <c r="G32" s="27" t="s">
        <v>462</v>
      </c>
      <c r="H32" s="88"/>
    </row>
    <row r="33" spans="1:32" s="75" customFormat="1" ht="37.5">
      <c r="A33" s="61"/>
      <c r="B33" s="65" t="s">
        <v>716</v>
      </c>
      <c r="C33" s="1">
        <v>536.1</v>
      </c>
      <c r="D33" s="26"/>
      <c r="E33" s="1">
        <v>536.1</v>
      </c>
      <c r="F33" s="70"/>
      <c r="G33" s="27"/>
      <c r="H33" s="88"/>
    </row>
    <row r="34" spans="1:32" s="2" customFormat="1">
      <c r="A34" s="29"/>
      <c r="B34" s="30" t="s">
        <v>225</v>
      </c>
      <c r="C34" s="31">
        <f>SUM(C10:C33)</f>
        <v>715.45</v>
      </c>
      <c r="D34" s="31">
        <f t="shared" ref="D34:E34" si="0">SUM(D10:D33)</f>
        <v>54.59</v>
      </c>
      <c r="E34" s="31">
        <f t="shared" si="0"/>
        <v>660.86</v>
      </c>
      <c r="F34" s="9"/>
      <c r="G34" s="29"/>
      <c r="H34" s="129"/>
      <c r="I34" s="55"/>
      <c r="J34" s="55"/>
      <c r="K34" s="55"/>
      <c r="L34" s="55"/>
      <c r="M34" s="55"/>
      <c r="N34" s="55"/>
      <c r="O34" s="55"/>
      <c r="P34" s="55"/>
      <c r="Q34" s="55"/>
      <c r="R34" s="55"/>
      <c r="S34" s="55"/>
      <c r="T34" s="55"/>
      <c r="U34" s="55"/>
      <c r="V34" s="55"/>
      <c r="W34" s="55"/>
      <c r="X34" s="55"/>
      <c r="Y34" s="55"/>
      <c r="Z34" s="55"/>
      <c r="AA34" s="55"/>
      <c r="AB34" s="55"/>
      <c r="AC34" s="55"/>
      <c r="AD34" s="55"/>
      <c r="AE34" s="55"/>
      <c r="AF34" s="55"/>
    </row>
    <row r="36" spans="1:32">
      <c r="A36" s="55">
        <v>21</v>
      </c>
      <c r="C36" s="55">
        <v>715.45</v>
      </c>
    </row>
    <row r="38" spans="1:32">
      <c r="C38" s="197">
        <f>C36-C34</f>
        <v>0</v>
      </c>
    </row>
  </sheetData>
  <autoFilter ref="A9:CR34"/>
  <mergeCells count="15">
    <mergeCell ref="A27:A28"/>
    <mergeCell ref="B27:B28"/>
    <mergeCell ref="A25:A26"/>
    <mergeCell ref="B25:B26"/>
    <mergeCell ref="G5:G8"/>
    <mergeCell ref="A1:H1"/>
    <mergeCell ref="A2:H2"/>
    <mergeCell ref="A3:H3"/>
    <mergeCell ref="A4:H4"/>
    <mergeCell ref="A5:A8"/>
    <mergeCell ref="B5:B8"/>
    <mergeCell ref="C5:C8"/>
    <mergeCell ref="D5:D8"/>
    <mergeCell ref="E5:E8"/>
    <mergeCell ref="F5:F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9"/>
  <sheetViews>
    <sheetView topLeftCell="B146" workbookViewId="0">
      <selection activeCell="I169" sqref="I169"/>
    </sheetView>
  </sheetViews>
  <sheetFormatPr defaultColWidth="8.88671875" defaultRowHeight="18.75"/>
  <cols>
    <col min="1" max="1" width="8.44140625" style="55" customWidth="1"/>
    <col min="2" max="2" width="33.88671875" style="55" customWidth="1"/>
    <col min="3" max="3" width="9.33203125" style="55" customWidth="1"/>
    <col min="4" max="4" width="13.21875" style="55" customWidth="1"/>
    <col min="5" max="5" width="14.77734375" style="55" customWidth="1"/>
    <col min="6" max="6" width="14.33203125" style="55" customWidth="1"/>
    <col min="7" max="7" width="10.6640625" style="55" customWidth="1"/>
    <col min="8" max="8" width="10.6640625" style="131" customWidth="1"/>
    <col min="9" max="9" width="11.109375" style="55" customWidth="1"/>
    <col min="10" max="10" width="6.88671875" style="55" customWidth="1"/>
    <col min="11" max="56" width="10.6640625" style="55" customWidth="1"/>
    <col min="57" max="16384" width="8.88671875" style="55"/>
  </cols>
  <sheetData>
    <row r="1" spans="1:32" ht="19.5" customHeight="1">
      <c r="A1" s="769" t="s">
        <v>331</v>
      </c>
      <c r="B1" s="769"/>
      <c r="C1" s="769"/>
      <c r="D1" s="769"/>
      <c r="E1" s="769"/>
      <c r="F1" s="769"/>
      <c r="G1" s="769"/>
      <c r="H1" s="809"/>
    </row>
    <row r="2" spans="1:32" ht="27.75" hidden="1" customHeight="1">
      <c r="A2" s="770" t="s">
        <v>295</v>
      </c>
      <c r="B2" s="770"/>
      <c r="C2" s="770"/>
      <c r="D2" s="770"/>
      <c r="E2" s="770"/>
      <c r="F2" s="770"/>
      <c r="G2" s="770"/>
      <c r="H2" s="770"/>
    </row>
    <row r="3" spans="1:32" ht="24.75" hidden="1" customHeight="1">
      <c r="A3" s="771" t="s">
        <v>0</v>
      </c>
      <c r="B3" s="771"/>
      <c r="C3" s="771"/>
      <c r="D3" s="771"/>
      <c r="E3" s="771"/>
      <c r="F3" s="771"/>
      <c r="G3" s="771"/>
      <c r="H3" s="771"/>
    </row>
    <row r="4" spans="1:32" ht="19.5" customHeight="1">
      <c r="A4" s="772" t="s">
        <v>330</v>
      </c>
      <c r="B4" s="772"/>
      <c r="C4" s="772"/>
      <c r="D4" s="772"/>
      <c r="E4" s="772"/>
      <c r="F4" s="772"/>
      <c r="G4" s="772"/>
      <c r="H4" s="772"/>
    </row>
    <row r="5" spans="1:32" ht="20.100000000000001" customHeight="1">
      <c r="A5" s="765" t="s">
        <v>1</v>
      </c>
      <c r="B5" s="773" t="s">
        <v>2</v>
      </c>
      <c r="C5" s="765" t="s">
        <v>408</v>
      </c>
      <c r="D5" s="765" t="s">
        <v>4</v>
      </c>
      <c r="E5" s="765" t="s">
        <v>5</v>
      </c>
      <c r="F5" s="765" t="s">
        <v>7</v>
      </c>
      <c r="G5" s="765" t="s">
        <v>8</v>
      </c>
      <c r="H5" s="129"/>
    </row>
    <row r="6" spans="1:32" ht="20.100000000000001" hidden="1" customHeight="1">
      <c r="A6" s="765"/>
      <c r="B6" s="773"/>
      <c r="C6" s="765"/>
      <c r="D6" s="765"/>
      <c r="E6" s="765"/>
      <c r="F6" s="765"/>
      <c r="G6" s="765"/>
      <c r="H6" s="86"/>
    </row>
    <row r="7" spans="1:32" ht="20.100000000000001" hidden="1" customHeight="1">
      <c r="A7" s="765"/>
      <c r="B7" s="773"/>
      <c r="C7" s="765"/>
      <c r="D7" s="765"/>
      <c r="E7" s="765"/>
      <c r="F7" s="765"/>
      <c r="G7" s="765"/>
      <c r="H7" s="86"/>
    </row>
    <row r="8" spans="1:32">
      <c r="A8" s="765"/>
      <c r="B8" s="773"/>
      <c r="C8" s="765"/>
      <c r="D8" s="765"/>
      <c r="E8" s="765"/>
      <c r="F8" s="765"/>
      <c r="G8" s="765"/>
      <c r="H8" s="129"/>
    </row>
    <row r="9" spans="1:32">
      <c r="A9" s="9"/>
      <c r="B9" s="84"/>
      <c r="C9" s="9"/>
      <c r="D9" s="9"/>
      <c r="E9" s="9"/>
      <c r="F9" s="9"/>
      <c r="G9" s="9"/>
      <c r="H9" s="129"/>
    </row>
    <row r="10" spans="1:32" s="2" customFormat="1" ht="37.5">
      <c r="A10" s="13">
        <v>1</v>
      </c>
      <c r="B10" s="14" t="s">
        <v>125</v>
      </c>
      <c r="C10" s="15">
        <v>12.8</v>
      </c>
      <c r="D10" s="15">
        <v>0</v>
      </c>
      <c r="E10" s="15">
        <v>12.8</v>
      </c>
      <c r="F10" s="16"/>
      <c r="G10" s="13"/>
      <c r="H10" s="86"/>
      <c r="I10" s="55"/>
      <c r="J10" s="55"/>
      <c r="K10" s="55"/>
      <c r="L10" s="55"/>
      <c r="M10" s="55"/>
      <c r="N10" s="55"/>
      <c r="O10" s="55"/>
      <c r="P10" s="55"/>
      <c r="Q10" s="55"/>
      <c r="R10" s="55"/>
      <c r="S10" s="55"/>
      <c r="T10" s="55"/>
      <c r="U10" s="55"/>
      <c r="V10" s="55"/>
      <c r="W10" s="55"/>
      <c r="X10" s="55"/>
      <c r="Y10" s="55"/>
      <c r="Z10" s="55"/>
      <c r="AA10" s="55"/>
      <c r="AB10" s="55"/>
      <c r="AC10" s="55"/>
      <c r="AD10" s="55"/>
      <c r="AE10" s="55"/>
      <c r="AF10" s="55"/>
    </row>
    <row r="11" spans="1:32" s="2" customFormat="1" ht="37.5">
      <c r="A11" s="17" t="s">
        <v>126</v>
      </c>
      <c r="B11" s="14" t="s">
        <v>127</v>
      </c>
      <c r="C11" s="15">
        <v>12.8</v>
      </c>
      <c r="D11" s="15">
        <v>0</v>
      </c>
      <c r="E11" s="15">
        <v>12.8</v>
      </c>
      <c r="F11" s="9"/>
      <c r="G11" s="17"/>
      <c r="H11" s="86"/>
      <c r="I11" s="55"/>
      <c r="J11" s="55"/>
      <c r="K11" s="55"/>
      <c r="L11" s="55"/>
      <c r="M11" s="55"/>
      <c r="N11" s="55"/>
      <c r="O11" s="55"/>
      <c r="P11" s="55"/>
      <c r="Q11" s="55"/>
      <c r="R11" s="55"/>
      <c r="S11" s="55"/>
      <c r="T11" s="55"/>
      <c r="U11" s="55"/>
      <c r="V11" s="55"/>
      <c r="W11" s="55"/>
      <c r="X11" s="55"/>
      <c r="Y11" s="55"/>
      <c r="Z11" s="55"/>
      <c r="AA11" s="55"/>
      <c r="AB11" s="55"/>
      <c r="AC11" s="55"/>
      <c r="AD11" s="55"/>
      <c r="AE11" s="55"/>
      <c r="AF11" s="55"/>
    </row>
    <row r="12" spans="1:32" s="2" customFormat="1" ht="37.5">
      <c r="A12" s="17" t="s">
        <v>128</v>
      </c>
      <c r="B12" s="14" t="s">
        <v>129</v>
      </c>
      <c r="C12" s="15">
        <v>12.8</v>
      </c>
      <c r="D12" s="15"/>
      <c r="E12" s="15">
        <v>12.8</v>
      </c>
      <c r="G12" s="17"/>
      <c r="H12" s="86"/>
      <c r="I12" s="55"/>
      <c r="J12" s="55"/>
      <c r="K12" s="55"/>
      <c r="L12" s="55"/>
      <c r="M12" s="55"/>
      <c r="N12" s="55"/>
      <c r="O12" s="55"/>
      <c r="P12" s="55"/>
      <c r="Q12" s="55"/>
      <c r="R12" s="55"/>
      <c r="S12" s="55"/>
      <c r="T12" s="55"/>
      <c r="U12" s="55"/>
      <c r="V12" s="55"/>
      <c r="W12" s="55"/>
      <c r="X12" s="55"/>
      <c r="Y12" s="55"/>
      <c r="Z12" s="55"/>
      <c r="AA12" s="55"/>
      <c r="AB12" s="55"/>
      <c r="AC12" s="55"/>
      <c r="AD12" s="55"/>
      <c r="AE12" s="55"/>
      <c r="AF12" s="55"/>
    </row>
    <row r="13" spans="1:32" s="153" customFormat="1" ht="56.25">
      <c r="A13" s="150">
        <v>1</v>
      </c>
      <c r="B13" s="60" t="s">
        <v>378</v>
      </c>
      <c r="C13" s="1">
        <v>2.8</v>
      </c>
      <c r="D13" s="26"/>
      <c r="E13" s="1">
        <v>2.8</v>
      </c>
      <c r="F13" s="61" t="s">
        <v>400</v>
      </c>
      <c r="G13" s="151" t="s">
        <v>84</v>
      </c>
      <c r="H13" s="128" t="s">
        <v>369</v>
      </c>
      <c r="I13" s="152"/>
      <c r="J13" s="152"/>
      <c r="K13" s="152" t="s">
        <v>166</v>
      </c>
      <c r="L13" s="152"/>
      <c r="M13" s="152"/>
      <c r="N13" s="152"/>
      <c r="O13" s="152"/>
      <c r="P13" s="152"/>
      <c r="Q13" s="152"/>
      <c r="R13" s="152"/>
      <c r="S13" s="152"/>
      <c r="T13" s="152"/>
      <c r="U13" s="152"/>
      <c r="V13" s="152"/>
      <c r="W13" s="152"/>
      <c r="X13" s="152"/>
      <c r="Y13" s="152"/>
      <c r="Z13" s="152"/>
      <c r="AA13" s="152"/>
      <c r="AB13" s="152"/>
      <c r="AC13" s="152"/>
      <c r="AD13" s="152"/>
      <c r="AE13" s="152"/>
      <c r="AF13" s="152"/>
    </row>
    <row r="14" spans="1:32" s="153" customFormat="1" ht="56.25">
      <c r="A14" s="150">
        <v>2</v>
      </c>
      <c r="B14" s="60" t="s">
        <v>379</v>
      </c>
      <c r="C14" s="1">
        <v>10</v>
      </c>
      <c r="D14" s="26"/>
      <c r="E14" s="1">
        <v>10</v>
      </c>
      <c r="F14" s="79" t="s">
        <v>316</v>
      </c>
      <c r="G14" s="151" t="s">
        <v>84</v>
      </c>
      <c r="H14" s="128" t="s">
        <v>369</v>
      </c>
      <c r="I14" s="152"/>
      <c r="J14" s="152"/>
      <c r="K14" s="152" t="s">
        <v>166</v>
      </c>
      <c r="L14" s="152"/>
      <c r="M14" s="152"/>
      <c r="N14" s="152"/>
      <c r="O14" s="152"/>
      <c r="P14" s="152"/>
      <c r="Q14" s="152"/>
      <c r="R14" s="152"/>
      <c r="S14" s="152"/>
      <c r="T14" s="152"/>
      <c r="U14" s="152"/>
      <c r="V14" s="152"/>
      <c r="W14" s="152"/>
      <c r="X14" s="152"/>
      <c r="Y14" s="152"/>
      <c r="Z14" s="152"/>
      <c r="AA14" s="152"/>
      <c r="AB14" s="152"/>
      <c r="AC14" s="152"/>
      <c r="AD14" s="152"/>
      <c r="AE14" s="152"/>
      <c r="AF14" s="152"/>
    </row>
    <row r="15" spans="1:32" s="2" customFormat="1" ht="37.5">
      <c r="A15" s="17" t="s">
        <v>132</v>
      </c>
      <c r="B15" s="14" t="s">
        <v>133</v>
      </c>
      <c r="C15" s="15"/>
      <c r="D15" s="18"/>
      <c r="E15" s="18"/>
      <c r="F15" s="9"/>
      <c r="G15" s="17"/>
      <c r="H15" s="86"/>
      <c r="I15" s="55"/>
      <c r="J15" s="55"/>
      <c r="K15" s="55"/>
      <c r="L15" s="55"/>
      <c r="M15" s="55"/>
      <c r="N15" s="55"/>
      <c r="O15" s="55"/>
      <c r="P15" s="55"/>
      <c r="Q15" s="55"/>
      <c r="R15" s="55"/>
      <c r="S15" s="55"/>
      <c r="T15" s="55"/>
      <c r="U15" s="55"/>
      <c r="V15" s="55"/>
      <c r="W15" s="55"/>
      <c r="X15" s="55"/>
      <c r="Y15" s="55"/>
      <c r="Z15" s="55"/>
      <c r="AA15" s="55"/>
      <c r="AB15" s="55"/>
      <c r="AC15" s="55"/>
      <c r="AD15" s="55"/>
      <c r="AE15" s="55"/>
      <c r="AF15" s="55"/>
    </row>
    <row r="16" spans="1:32" s="2" customFormat="1" ht="56.25">
      <c r="A16" s="22" t="s">
        <v>134</v>
      </c>
      <c r="B16" s="14" t="s">
        <v>135</v>
      </c>
      <c r="C16" s="15">
        <v>0</v>
      </c>
      <c r="D16" s="15">
        <v>0</v>
      </c>
      <c r="E16" s="15">
        <v>0</v>
      </c>
      <c r="F16" s="9"/>
      <c r="G16" s="22"/>
      <c r="H16" s="86"/>
      <c r="I16" s="55"/>
      <c r="J16" s="55"/>
      <c r="K16" s="55"/>
      <c r="L16" s="55"/>
      <c r="M16" s="55"/>
      <c r="N16" s="55"/>
      <c r="O16" s="55"/>
      <c r="P16" s="55"/>
      <c r="Q16" s="55"/>
      <c r="R16" s="55"/>
      <c r="S16" s="55"/>
      <c r="T16" s="55"/>
      <c r="U16" s="55"/>
      <c r="V16" s="55"/>
      <c r="W16" s="55"/>
      <c r="X16" s="55"/>
      <c r="Y16" s="55"/>
      <c r="Z16" s="55"/>
      <c r="AA16" s="55"/>
      <c r="AB16" s="55"/>
      <c r="AC16" s="55"/>
      <c r="AD16" s="55"/>
      <c r="AE16" s="55"/>
      <c r="AF16" s="55"/>
    </row>
    <row r="17" spans="1:32" s="2" customFormat="1" ht="75">
      <c r="A17" s="9" t="s">
        <v>136</v>
      </c>
      <c r="B17" s="14" t="s">
        <v>137</v>
      </c>
      <c r="C17" s="15">
        <v>0</v>
      </c>
      <c r="D17" s="16"/>
      <c r="E17" s="18">
        <v>0</v>
      </c>
      <c r="F17" s="9"/>
      <c r="G17" s="9"/>
      <c r="H17" s="86"/>
      <c r="I17" s="55"/>
      <c r="J17" s="55"/>
      <c r="K17" s="55"/>
      <c r="L17" s="55"/>
      <c r="M17" s="55"/>
      <c r="N17" s="55"/>
      <c r="O17" s="55"/>
      <c r="P17" s="55"/>
      <c r="Q17" s="55"/>
      <c r="R17" s="55"/>
      <c r="S17" s="55"/>
      <c r="T17" s="55"/>
      <c r="U17" s="55"/>
      <c r="V17" s="55"/>
      <c r="W17" s="55"/>
      <c r="X17" s="55"/>
      <c r="Y17" s="55"/>
      <c r="Z17" s="55"/>
      <c r="AA17" s="55"/>
      <c r="AB17" s="55"/>
      <c r="AC17" s="55"/>
      <c r="AD17" s="55"/>
      <c r="AE17" s="55"/>
      <c r="AF17" s="55"/>
    </row>
    <row r="18" spans="1:32" s="2" customFormat="1" ht="56.25">
      <c r="A18" s="9" t="s">
        <v>138</v>
      </c>
      <c r="B18" s="14" t="s">
        <v>139</v>
      </c>
      <c r="C18" s="15">
        <v>0</v>
      </c>
      <c r="D18" s="16"/>
      <c r="E18" s="18">
        <v>0</v>
      </c>
      <c r="F18" s="73"/>
      <c r="G18" s="9"/>
      <c r="H18" s="86"/>
      <c r="I18" s="55"/>
      <c r="J18" s="55"/>
      <c r="K18" s="55"/>
      <c r="L18" s="55"/>
      <c r="M18" s="55"/>
      <c r="N18" s="55"/>
      <c r="O18" s="55"/>
      <c r="P18" s="55"/>
      <c r="Q18" s="55"/>
      <c r="R18" s="55"/>
      <c r="S18" s="55"/>
      <c r="T18" s="55"/>
      <c r="U18" s="55"/>
      <c r="V18" s="55"/>
      <c r="W18" s="55"/>
      <c r="X18" s="55"/>
      <c r="Y18" s="55"/>
      <c r="Z18" s="55"/>
      <c r="AA18" s="55"/>
      <c r="AB18" s="55"/>
      <c r="AC18" s="55"/>
      <c r="AD18" s="55"/>
      <c r="AE18" s="55"/>
      <c r="AF18" s="55"/>
    </row>
    <row r="19" spans="1:32" s="2" customFormat="1">
      <c r="A19" s="13">
        <v>2</v>
      </c>
      <c r="B19" s="84" t="s">
        <v>140</v>
      </c>
      <c r="C19" s="15">
        <v>2149.9781899999998</v>
      </c>
      <c r="D19" s="32">
        <v>102.19000000000001</v>
      </c>
      <c r="E19" s="32">
        <v>2047.7881899999998</v>
      </c>
      <c r="F19" s="9"/>
      <c r="G19" s="13"/>
      <c r="H19" s="129"/>
      <c r="I19" s="55"/>
      <c r="J19" s="55"/>
      <c r="K19" s="55"/>
      <c r="L19" s="55"/>
      <c r="M19" s="55"/>
      <c r="N19" s="55"/>
      <c r="O19" s="55"/>
      <c r="P19" s="55"/>
      <c r="Q19" s="55"/>
      <c r="R19" s="55"/>
      <c r="S19" s="55"/>
      <c r="T19" s="55"/>
      <c r="U19" s="55"/>
      <c r="V19" s="55"/>
      <c r="W19" s="55"/>
      <c r="X19" s="55"/>
      <c r="Y19" s="55"/>
      <c r="Z19" s="55"/>
      <c r="AA19" s="55"/>
      <c r="AB19" s="55"/>
      <c r="AC19" s="55"/>
      <c r="AD19" s="55"/>
      <c r="AE19" s="55"/>
      <c r="AF19" s="55"/>
    </row>
    <row r="20" spans="1:32" s="3" customFormat="1" ht="56.25">
      <c r="A20" s="179" t="s">
        <v>141</v>
      </c>
      <c r="B20" s="84" t="s">
        <v>142</v>
      </c>
      <c r="C20" s="18">
        <v>371.80747999999994</v>
      </c>
      <c r="D20" s="180">
        <v>9.4</v>
      </c>
      <c r="E20" s="180">
        <v>362.40747999999996</v>
      </c>
      <c r="F20" s="9"/>
      <c r="G20" s="179"/>
      <c r="H20" s="181"/>
      <c r="I20" s="69"/>
      <c r="J20" s="69"/>
      <c r="K20" s="69"/>
      <c r="L20" s="69"/>
      <c r="M20" s="69"/>
      <c r="N20" s="69"/>
      <c r="O20" s="69"/>
      <c r="P20" s="69"/>
      <c r="Q20" s="69"/>
      <c r="R20" s="69"/>
      <c r="S20" s="69"/>
      <c r="T20" s="69"/>
      <c r="U20" s="69"/>
      <c r="V20" s="69"/>
      <c r="W20" s="69"/>
      <c r="X20" s="69"/>
      <c r="Y20" s="69"/>
      <c r="Z20" s="69"/>
      <c r="AA20" s="69"/>
      <c r="AB20" s="69"/>
      <c r="AC20" s="69"/>
      <c r="AD20" s="69"/>
      <c r="AE20" s="69"/>
      <c r="AF20" s="69"/>
    </row>
    <row r="21" spans="1:32" s="2" customFormat="1">
      <c r="A21" s="16" t="s">
        <v>143</v>
      </c>
      <c r="B21" s="23" t="s">
        <v>10</v>
      </c>
      <c r="C21" s="15">
        <v>114.17</v>
      </c>
      <c r="D21" s="32">
        <v>0</v>
      </c>
      <c r="E21" s="32">
        <v>114.17</v>
      </c>
      <c r="F21" s="9"/>
      <c r="G21" s="16"/>
      <c r="H21" s="86"/>
      <c r="I21" s="55"/>
      <c r="J21" s="55"/>
      <c r="K21" s="55"/>
      <c r="L21" s="55"/>
      <c r="M21" s="55"/>
      <c r="N21" s="55"/>
      <c r="O21" s="55"/>
      <c r="P21" s="55"/>
      <c r="Q21" s="55"/>
      <c r="R21" s="55"/>
      <c r="S21" s="55"/>
      <c r="T21" s="55"/>
      <c r="U21" s="55"/>
      <c r="V21" s="55"/>
      <c r="W21" s="55"/>
      <c r="X21" s="55"/>
      <c r="Y21" s="55"/>
      <c r="Z21" s="55"/>
      <c r="AA21" s="55"/>
      <c r="AB21" s="55"/>
      <c r="AC21" s="55"/>
      <c r="AD21" s="55"/>
      <c r="AE21" s="55"/>
      <c r="AF21" s="55"/>
    </row>
    <row r="22" spans="1:32" s="2" customFormat="1">
      <c r="A22" s="16" t="s">
        <v>144</v>
      </c>
      <c r="B22" s="23" t="s">
        <v>50</v>
      </c>
      <c r="C22" s="15">
        <v>0</v>
      </c>
      <c r="D22" s="16"/>
      <c r="E22" s="18">
        <v>0</v>
      </c>
      <c r="F22" s="9"/>
      <c r="G22" s="16"/>
      <c r="H22" s="86"/>
      <c r="I22" s="55"/>
      <c r="J22" s="55"/>
      <c r="K22" s="55"/>
      <c r="L22" s="55"/>
      <c r="M22" s="55"/>
      <c r="N22" s="55"/>
      <c r="O22" s="55"/>
      <c r="P22" s="55"/>
      <c r="Q22" s="55"/>
      <c r="R22" s="55"/>
      <c r="S22" s="55"/>
      <c r="T22" s="55"/>
      <c r="U22" s="55"/>
      <c r="V22" s="55"/>
      <c r="W22" s="55"/>
      <c r="X22" s="55"/>
      <c r="Y22" s="55"/>
      <c r="Z22" s="55"/>
      <c r="AA22" s="55"/>
      <c r="AB22" s="55"/>
      <c r="AC22" s="55"/>
      <c r="AD22" s="55"/>
      <c r="AE22" s="55"/>
      <c r="AF22" s="55"/>
    </row>
    <row r="23" spans="1:32" s="2" customFormat="1">
      <c r="A23" s="16" t="s">
        <v>145</v>
      </c>
      <c r="B23" s="23" t="s">
        <v>20</v>
      </c>
      <c r="C23" s="15">
        <v>114.17</v>
      </c>
      <c r="D23" s="15">
        <v>0</v>
      </c>
      <c r="E23" s="15">
        <v>114.17</v>
      </c>
      <c r="F23" s="9"/>
      <c r="G23" s="16"/>
      <c r="H23" s="86"/>
      <c r="I23" s="55"/>
      <c r="J23" s="55"/>
      <c r="K23" s="55"/>
      <c r="L23" s="55"/>
      <c r="M23" s="55"/>
      <c r="N23" s="55"/>
      <c r="O23" s="55"/>
      <c r="P23" s="55"/>
      <c r="Q23" s="55"/>
      <c r="R23" s="55"/>
      <c r="S23" s="55"/>
      <c r="T23" s="55"/>
      <c r="U23" s="55"/>
      <c r="V23" s="55"/>
      <c r="W23" s="55"/>
      <c r="X23" s="55"/>
      <c r="Y23" s="55"/>
      <c r="Z23" s="55"/>
      <c r="AA23" s="55"/>
      <c r="AB23" s="55"/>
      <c r="AC23" s="55"/>
      <c r="AD23" s="55"/>
      <c r="AE23" s="55"/>
      <c r="AF23" s="55"/>
    </row>
    <row r="24" spans="1:32" s="77" customFormat="1" ht="37.5">
      <c r="A24" s="27">
        <v>1</v>
      </c>
      <c r="B24" s="65" t="s">
        <v>289</v>
      </c>
      <c r="C24" s="62">
        <v>10.5</v>
      </c>
      <c r="D24" s="63"/>
      <c r="E24" s="1">
        <v>10.5</v>
      </c>
      <c r="F24" s="70" t="s">
        <v>397</v>
      </c>
      <c r="G24" s="61" t="s">
        <v>82</v>
      </c>
      <c r="H24" s="89"/>
      <c r="J24" s="77" t="s">
        <v>499</v>
      </c>
    </row>
    <row r="25" spans="1:32" s="72" customFormat="1" ht="37.5">
      <c r="A25" s="61">
        <v>2</v>
      </c>
      <c r="B25" s="60" t="s">
        <v>148</v>
      </c>
      <c r="C25" s="58">
        <v>50</v>
      </c>
      <c r="D25" s="63"/>
      <c r="E25" s="58">
        <v>50</v>
      </c>
      <c r="F25" s="61" t="s">
        <v>131</v>
      </c>
      <c r="G25" s="61" t="s">
        <v>82</v>
      </c>
      <c r="H25" s="61"/>
      <c r="I25" s="69">
        <v>5</v>
      </c>
      <c r="J25" s="69"/>
      <c r="K25" s="69"/>
      <c r="L25" s="69"/>
      <c r="M25" s="69"/>
      <c r="N25" s="69"/>
      <c r="O25" s="69"/>
      <c r="P25" s="69"/>
    </row>
    <row r="26" spans="1:32" s="77" customFormat="1" ht="37.5">
      <c r="A26" s="27">
        <v>3</v>
      </c>
      <c r="B26" s="65" t="s">
        <v>148</v>
      </c>
      <c r="C26" s="62">
        <v>50</v>
      </c>
      <c r="D26" s="63"/>
      <c r="E26" s="1">
        <v>50</v>
      </c>
      <c r="F26" s="78" t="s">
        <v>398</v>
      </c>
      <c r="G26" s="61" t="s">
        <v>82</v>
      </c>
      <c r="H26" s="89"/>
    </row>
    <row r="27" spans="1:32" s="77" customFormat="1">
      <c r="A27" s="27">
        <v>4</v>
      </c>
      <c r="B27" s="60" t="s">
        <v>150</v>
      </c>
      <c r="C27" s="62">
        <v>0.49</v>
      </c>
      <c r="D27" s="63"/>
      <c r="E27" s="1">
        <v>0.49</v>
      </c>
      <c r="F27" s="79" t="s">
        <v>131</v>
      </c>
      <c r="G27" s="61" t="s">
        <v>82</v>
      </c>
      <c r="H27" s="89"/>
      <c r="J27" s="77" t="s">
        <v>499</v>
      </c>
      <c r="AB27" s="105"/>
    </row>
    <row r="28" spans="1:32" s="77" customFormat="1" ht="37.5">
      <c r="A28" s="27">
        <v>5</v>
      </c>
      <c r="B28" s="60" t="s">
        <v>301</v>
      </c>
      <c r="C28" s="62">
        <v>0.18</v>
      </c>
      <c r="D28" s="63"/>
      <c r="E28" s="1">
        <v>0.18</v>
      </c>
      <c r="F28" s="70" t="s">
        <v>397</v>
      </c>
      <c r="G28" s="61" t="s">
        <v>82</v>
      </c>
      <c r="H28" s="89"/>
      <c r="J28" s="77" t="s">
        <v>499</v>
      </c>
    </row>
    <row r="29" spans="1:32" s="81" customFormat="1" ht="37.5">
      <c r="A29" s="27">
        <v>6</v>
      </c>
      <c r="B29" s="60" t="s">
        <v>152</v>
      </c>
      <c r="C29" s="62">
        <v>2</v>
      </c>
      <c r="D29" s="63"/>
      <c r="E29" s="1">
        <v>2</v>
      </c>
      <c r="F29" s="70" t="s">
        <v>397</v>
      </c>
      <c r="G29" s="61" t="s">
        <v>82</v>
      </c>
      <c r="H29" s="90"/>
      <c r="J29" s="81" t="s">
        <v>499</v>
      </c>
    </row>
    <row r="30" spans="1:32" s="81" customFormat="1" ht="75">
      <c r="A30" s="27">
        <v>7</v>
      </c>
      <c r="B30" s="60" t="s">
        <v>382</v>
      </c>
      <c r="C30" s="62">
        <v>1</v>
      </c>
      <c r="D30" s="63"/>
      <c r="E30" s="1">
        <v>1</v>
      </c>
      <c r="F30" s="79" t="s">
        <v>396</v>
      </c>
      <c r="G30" s="61" t="s">
        <v>82</v>
      </c>
      <c r="H30" s="90"/>
      <c r="J30" s="81" t="s">
        <v>499</v>
      </c>
    </row>
    <row r="31" spans="1:32" s="2" customFormat="1">
      <c r="A31" s="16" t="s">
        <v>154</v>
      </c>
      <c r="B31" s="23" t="s">
        <v>11</v>
      </c>
      <c r="C31" s="15">
        <v>257.63747999999998</v>
      </c>
      <c r="D31" s="33">
        <v>9.4</v>
      </c>
      <c r="E31" s="33">
        <v>248.23747999999998</v>
      </c>
      <c r="F31" s="9"/>
      <c r="G31" s="16"/>
      <c r="H31" s="129"/>
      <c r="I31" s="55"/>
      <c r="J31" s="55"/>
      <c r="K31" s="55"/>
      <c r="L31" s="55"/>
      <c r="M31" s="55"/>
      <c r="N31" s="55"/>
      <c r="O31" s="55"/>
      <c r="P31" s="55"/>
      <c r="Q31" s="55"/>
      <c r="R31" s="55"/>
      <c r="S31" s="55"/>
      <c r="T31" s="55"/>
      <c r="U31" s="55"/>
      <c r="V31" s="55"/>
      <c r="W31" s="55"/>
      <c r="X31" s="55"/>
      <c r="Y31" s="55"/>
      <c r="Z31" s="55"/>
      <c r="AA31" s="55"/>
      <c r="AB31" s="55"/>
      <c r="AC31" s="55"/>
      <c r="AD31" s="55"/>
      <c r="AE31" s="55"/>
      <c r="AF31" s="55"/>
    </row>
    <row r="32" spans="1:32" s="2" customFormat="1">
      <c r="A32" s="16" t="s">
        <v>233</v>
      </c>
      <c r="B32" s="23" t="s">
        <v>24</v>
      </c>
      <c r="C32" s="15"/>
      <c r="D32" s="15"/>
      <c r="E32" s="15"/>
      <c r="F32" s="9"/>
      <c r="G32" s="16"/>
      <c r="H32" s="86"/>
      <c r="I32" s="55"/>
      <c r="J32" s="55"/>
      <c r="K32" s="55"/>
      <c r="L32" s="55"/>
      <c r="M32" s="55"/>
      <c r="N32" s="55"/>
      <c r="O32" s="55"/>
      <c r="P32" s="55"/>
      <c r="Q32" s="55"/>
      <c r="R32" s="55"/>
      <c r="S32" s="55"/>
      <c r="T32" s="55"/>
      <c r="U32" s="55"/>
      <c r="V32" s="55"/>
      <c r="W32" s="55"/>
      <c r="X32" s="55"/>
      <c r="Y32" s="55"/>
      <c r="Z32" s="55"/>
      <c r="AA32" s="55"/>
      <c r="AB32" s="55"/>
      <c r="AC32" s="55"/>
      <c r="AD32" s="55"/>
      <c r="AE32" s="55"/>
      <c r="AF32" s="55"/>
    </row>
    <row r="33" spans="1:32" s="54" customFormat="1">
      <c r="A33" s="183" t="s">
        <v>234</v>
      </c>
      <c r="B33" s="184" t="s">
        <v>157</v>
      </c>
      <c r="C33" s="185">
        <v>40</v>
      </c>
      <c r="D33" s="185"/>
      <c r="E33" s="185">
        <v>40</v>
      </c>
      <c r="G33" s="186"/>
      <c r="H33" s="188"/>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row>
    <row r="34" spans="1:32" s="165" customFormat="1" ht="37.5">
      <c r="A34" s="61">
        <v>1</v>
      </c>
      <c r="B34" s="65" t="s">
        <v>476</v>
      </c>
      <c r="C34" s="62">
        <v>40</v>
      </c>
      <c r="D34" s="63"/>
      <c r="E34" s="58">
        <v>40</v>
      </c>
      <c r="F34" s="61" t="s">
        <v>316</v>
      </c>
      <c r="G34" s="61" t="s">
        <v>90</v>
      </c>
      <c r="H34" s="61"/>
      <c r="I34" s="55"/>
      <c r="J34" s="55"/>
      <c r="K34" s="55" t="s">
        <v>166</v>
      </c>
      <c r="L34" s="55"/>
      <c r="M34" s="55"/>
      <c r="N34" s="55"/>
      <c r="O34" s="55"/>
      <c r="P34" s="55"/>
      <c r="Q34" s="165" t="s">
        <v>478</v>
      </c>
      <c r="R34" s="191" t="s">
        <v>479</v>
      </c>
      <c r="S34" s="191"/>
    </row>
    <row r="35" spans="1:32" s="2" customFormat="1">
      <c r="A35" s="16" t="s">
        <v>234</v>
      </c>
      <c r="B35" s="23" t="s">
        <v>158</v>
      </c>
      <c r="C35" s="15">
        <v>204.86347999999998</v>
      </c>
      <c r="D35" s="15">
        <v>9.4</v>
      </c>
      <c r="E35" s="15">
        <v>195.46347999999998</v>
      </c>
      <c r="F35" s="9"/>
      <c r="G35" s="16"/>
      <c r="H35" s="129"/>
      <c r="I35" s="55"/>
      <c r="J35" s="55"/>
      <c r="K35" s="55"/>
      <c r="L35" s="55"/>
      <c r="M35" s="55"/>
      <c r="N35" s="55"/>
      <c r="O35" s="55"/>
      <c r="P35" s="55"/>
      <c r="Q35" s="55"/>
      <c r="R35" s="55"/>
      <c r="S35" s="55"/>
      <c r="T35" s="55"/>
      <c r="U35" s="55"/>
      <c r="V35" s="55"/>
      <c r="W35" s="55"/>
      <c r="X35" s="55"/>
      <c r="Y35" s="55"/>
      <c r="Z35" s="55"/>
      <c r="AA35" s="55"/>
      <c r="AB35" s="55"/>
      <c r="AC35" s="55"/>
      <c r="AD35" s="55"/>
      <c r="AE35" s="55"/>
      <c r="AF35" s="55"/>
    </row>
    <row r="36" spans="1:32" s="2" customFormat="1">
      <c r="A36" s="16" t="s">
        <v>159</v>
      </c>
      <c r="B36" s="25" t="s">
        <v>52</v>
      </c>
      <c r="C36" s="15">
        <v>42.019999999999996</v>
      </c>
      <c r="D36" s="15">
        <v>7.4</v>
      </c>
      <c r="E36" s="15">
        <v>34.619999999999997</v>
      </c>
      <c r="F36" s="9"/>
      <c r="G36" s="16"/>
      <c r="H36" s="86"/>
      <c r="I36" s="55"/>
      <c r="J36" s="55"/>
      <c r="K36" s="55"/>
      <c r="L36" s="55"/>
      <c r="M36" s="55"/>
      <c r="N36" s="55"/>
      <c r="O36" s="55"/>
      <c r="P36" s="55"/>
      <c r="Q36" s="55"/>
      <c r="R36" s="55"/>
      <c r="S36" s="55"/>
      <c r="T36" s="55"/>
      <c r="U36" s="55"/>
      <c r="V36" s="55"/>
      <c r="W36" s="55"/>
      <c r="X36" s="55"/>
      <c r="Y36" s="55"/>
      <c r="Z36" s="55"/>
      <c r="AA36" s="55"/>
      <c r="AB36" s="55"/>
      <c r="AC36" s="55"/>
      <c r="AD36" s="55"/>
      <c r="AE36" s="55"/>
      <c r="AF36" s="55"/>
    </row>
    <row r="37" spans="1:32" s="81" customFormat="1" ht="56.25">
      <c r="A37" s="79">
        <v>1</v>
      </c>
      <c r="B37" s="202" t="s">
        <v>246</v>
      </c>
      <c r="C37" s="58">
        <v>2.5</v>
      </c>
      <c r="D37" s="61">
        <v>0.5</v>
      </c>
      <c r="E37" s="1">
        <v>2</v>
      </c>
      <c r="F37" s="79" t="s">
        <v>396</v>
      </c>
      <c r="G37" s="79" t="s">
        <v>93</v>
      </c>
      <c r="H37" s="128" t="s">
        <v>369</v>
      </c>
      <c r="K37" s="81" t="s">
        <v>166</v>
      </c>
    </row>
    <row r="38" spans="1:32" s="81" customFormat="1" ht="56.25">
      <c r="A38" s="79">
        <v>2</v>
      </c>
      <c r="B38" s="192" t="s">
        <v>293</v>
      </c>
      <c r="C38" s="58">
        <v>24.7</v>
      </c>
      <c r="D38" s="57">
        <v>5.7</v>
      </c>
      <c r="E38" s="58">
        <v>19</v>
      </c>
      <c r="F38" s="78" t="s">
        <v>398</v>
      </c>
      <c r="G38" s="79" t="s">
        <v>93</v>
      </c>
      <c r="H38" s="90"/>
      <c r="K38" s="81" t="s">
        <v>166</v>
      </c>
    </row>
    <row r="39" spans="1:32" s="81" customFormat="1">
      <c r="A39" s="797">
        <v>3</v>
      </c>
      <c r="B39" s="799" t="s">
        <v>494</v>
      </c>
      <c r="C39" s="58">
        <v>2</v>
      </c>
      <c r="D39" s="61"/>
      <c r="E39" s="58">
        <v>2</v>
      </c>
      <c r="F39" s="78" t="s">
        <v>398</v>
      </c>
      <c r="G39" s="79" t="s">
        <v>93</v>
      </c>
      <c r="H39" s="90"/>
      <c r="K39" s="81" t="s">
        <v>166</v>
      </c>
      <c r="AB39" s="198"/>
    </row>
    <row r="40" spans="1:32" s="81" customFormat="1">
      <c r="A40" s="797"/>
      <c r="B40" s="799"/>
      <c r="C40" s="58">
        <v>2.2000000000000002</v>
      </c>
      <c r="D40" s="61"/>
      <c r="E40" s="58">
        <v>2.2000000000000002</v>
      </c>
      <c r="F40" s="79" t="s">
        <v>399</v>
      </c>
      <c r="G40" s="79" t="s">
        <v>93</v>
      </c>
      <c r="H40" s="90"/>
      <c r="K40" s="81" t="s">
        <v>166</v>
      </c>
    </row>
    <row r="41" spans="1:32" s="81" customFormat="1" ht="56.25">
      <c r="A41" s="193">
        <v>4</v>
      </c>
      <c r="B41" s="194" t="s">
        <v>297</v>
      </c>
      <c r="C41" s="58">
        <v>9.42</v>
      </c>
      <c r="D41" s="61"/>
      <c r="E41" s="58">
        <v>9.42</v>
      </c>
      <c r="F41" s="79" t="s">
        <v>396</v>
      </c>
      <c r="G41" s="79" t="s">
        <v>93</v>
      </c>
      <c r="H41" s="90" t="s">
        <v>369</v>
      </c>
      <c r="K41" s="81" t="s">
        <v>166</v>
      </c>
    </row>
    <row r="42" spans="1:32" s="81" customFormat="1" ht="37.5">
      <c r="A42" s="61">
        <v>5</v>
      </c>
      <c r="B42" s="34" t="s">
        <v>383</v>
      </c>
      <c r="C42" s="58">
        <v>1.2</v>
      </c>
      <c r="D42" s="61">
        <v>1.2</v>
      </c>
      <c r="E42" s="1"/>
      <c r="F42" s="79" t="s">
        <v>131</v>
      </c>
      <c r="G42" s="79" t="s">
        <v>93</v>
      </c>
      <c r="H42" s="128"/>
      <c r="K42" s="81" t="s">
        <v>166</v>
      </c>
    </row>
    <row r="43" spans="1:32" s="2" customFormat="1">
      <c r="A43" s="24" t="s">
        <v>164</v>
      </c>
      <c r="B43" s="25" t="s">
        <v>53</v>
      </c>
      <c r="C43" s="15">
        <v>94.219999999999985</v>
      </c>
      <c r="D43" s="15">
        <v>2</v>
      </c>
      <c r="E43" s="15">
        <v>92.219999999999985</v>
      </c>
      <c r="F43" s="9"/>
      <c r="G43" s="24"/>
      <c r="H43" s="86"/>
      <c r="I43" s="55"/>
      <c r="J43" s="55"/>
      <c r="K43" s="55"/>
      <c r="L43" s="55"/>
      <c r="M43" s="55"/>
      <c r="N43" s="55"/>
      <c r="O43" s="55"/>
      <c r="P43" s="55"/>
      <c r="Q43" s="55"/>
      <c r="R43" s="55"/>
      <c r="S43" s="55"/>
      <c r="T43" s="55"/>
      <c r="U43" s="55"/>
      <c r="V43" s="55"/>
      <c r="W43" s="55"/>
      <c r="X43" s="55"/>
      <c r="Y43" s="55"/>
      <c r="Z43" s="55"/>
      <c r="AA43" s="55"/>
      <c r="AB43" s="55"/>
      <c r="AC43" s="55"/>
      <c r="AD43" s="55"/>
      <c r="AE43" s="55"/>
      <c r="AF43" s="55"/>
    </row>
    <row r="44" spans="1:32" s="81" customFormat="1" ht="37.5">
      <c r="A44" s="761">
        <v>1</v>
      </c>
      <c r="B44" s="783" t="s">
        <v>165</v>
      </c>
      <c r="C44" s="62">
        <v>3.5</v>
      </c>
      <c r="D44" s="58"/>
      <c r="E44" s="1">
        <v>3.5</v>
      </c>
      <c r="F44" s="79" t="s">
        <v>316</v>
      </c>
      <c r="G44" s="61" t="s">
        <v>94</v>
      </c>
      <c r="H44" s="90"/>
      <c r="K44" s="81" t="s">
        <v>166</v>
      </c>
      <c r="L44" s="81" t="s">
        <v>166</v>
      </c>
    </row>
    <row r="45" spans="1:32" s="81" customFormat="1">
      <c r="A45" s="761"/>
      <c r="B45" s="783"/>
      <c r="C45" s="62">
        <v>4.95</v>
      </c>
      <c r="D45" s="58"/>
      <c r="E45" s="1">
        <v>4.95</v>
      </c>
      <c r="F45" s="79" t="s">
        <v>131</v>
      </c>
      <c r="G45" s="61" t="s">
        <v>94</v>
      </c>
      <c r="H45" s="90"/>
      <c r="K45" s="81" t="s">
        <v>166</v>
      </c>
    </row>
    <row r="46" spans="1:32" s="146" customFormat="1" ht="56.25">
      <c r="A46" s="761">
        <v>2</v>
      </c>
      <c r="B46" s="782" t="s">
        <v>390</v>
      </c>
      <c r="C46" s="1">
        <v>11.3</v>
      </c>
      <c r="D46" s="58">
        <v>0.03</v>
      </c>
      <c r="E46" s="1">
        <v>11.270000000000001</v>
      </c>
      <c r="F46" s="70" t="s">
        <v>396</v>
      </c>
      <c r="G46" s="27" t="s">
        <v>94</v>
      </c>
      <c r="H46" s="128" t="s">
        <v>370</v>
      </c>
      <c r="I46" s="81"/>
      <c r="J46" s="81"/>
      <c r="K46" s="81" t="s">
        <v>166</v>
      </c>
      <c r="L46" s="81"/>
      <c r="M46" s="81"/>
      <c r="N46" s="81"/>
      <c r="O46" s="81"/>
      <c r="P46" s="81"/>
      <c r="Q46" s="81"/>
      <c r="R46" s="81"/>
      <c r="S46" s="81"/>
      <c r="T46" s="81"/>
      <c r="U46" s="81"/>
      <c r="V46" s="81"/>
      <c r="W46" s="81"/>
      <c r="X46" s="81"/>
      <c r="Y46" s="81"/>
    </row>
    <row r="47" spans="1:32" s="81" customFormat="1" ht="56.25">
      <c r="A47" s="761"/>
      <c r="B47" s="783"/>
      <c r="C47" s="62">
        <v>53.19</v>
      </c>
      <c r="D47" s="58">
        <v>0.1</v>
      </c>
      <c r="E47" s="1">
        <v>53.089999999999989</v>
      </c>
      <c r="F47" s="79" t="s">
        <v>316</v>
      </c>
      <c r="G47" s="61" t="s">
        <v>94</v>
      </c>
      <c r="H47" s="128" t="s">
        <v>370</v>
      </c>
      <c r="K47" s="81" t="s">
        <v>166</v>
      </c>
    </row>
    <row r="48" spans="1:32" s="146" customFormat="1" ht="56.25">
      <c r="A48" s="761"/>
      <c r="B48" s="782"/>
      <c r="C48" s="1">
        <v>21.28</v>
      </c>
      <c r="D48" s="58">
        <v>1.87</v>
      </c>
      <c r="E48" s="1">
        <v>19.41</v>
      </c>
      <c r="F48" s="70" t="s">
        <v>397</v>
      </c>
      <c r="G48" s="27" t="s">
        <v>94</v>
      </c>
      <c r="H48" s="128" t="s">
        <v>370</v>
      </c>
      <c r="I48" s="81"/>
      <c r="J48" s="81"/>
      <c r="K48" s="81" t="s">
        <v>166</v>
      </c>
      <c r="L48" s="81"/>
      <c r="M48" s="81"/>
      <c r="N48" s="81"/>
      <c r="O48" s="81"/>
      <c r="P48" s="81"/>
      <c r="Q48" s="81"/>
      <c r="R48" s="81"/>
      <c r="S48" s="81"/>
      <c r="T48" s="81"/>
      <c r="U48" s="81"/>
      <c r="V48" s="81"/>
      <c r="W48" s="81"/>
      <c r="X48" s="81"/>
      <c r="Y48" s="81"/>
    </row>
    <row r="49" spans="1:32" s="2" customFormat="1">
      <c r="A49" s="24" t="s">
        <v>166</v>
      </c>
      <c r="B49" s="25" t="s">
        <v>54</v>
      </c>
      <c r="C49" s="15">
        <v>0.12</v>
      </c>
      <c r="D49" s="15">
        <v>0</v>
      </c>
      <c r="E49" s="15">
        <v>0.12</v>
      </c>
      <c r="F49" s="9"/>
      <c r="G49" s="24"/>
      <c r="H49" s="86"/>
      <c r="I49" s="55"/>
      <c r="J49" s="55"/>
      <c r="K49" s="55"/>
      <c r="L49" s="55"/>
      <c r="M49" s="55"/>
      <c r="N49" s="55"/>
      <c r="O49" s="55"/>
      <c r="P49" s="55"/>
      <c r="Q49" s="55"/>
      <c r="R49" s="55"/>
      <c r="S49" s="55"/>
      <c r="T49" s="55"/>
      <c r="U49" s="55"/>
      <c r="V49" s="55"/>
      <c r="W49" s="55"/>
      <c r="X49" s="55"/>
      <c r="Y49" s="55"/>
      <c r="Z49" s="55"/>
      <c r="AA49" s="55"/>
      <c r="AB49" s="55"/>
      <c r="AC49" s="55"/>
      <c r="AD49" s="55"/>
      <c r="AE49" s="55"/>
      <c r="AF49" s="55"/>
    </row>
    <row r="50" spans="1:32" s="72" customFormat="1">
      <c r="A50" s="61">
        <v>1</v>
      </c>
      <c r="B50" s="66" t="s">
        <v>299</v>
      </c>
      <c r="C50" s="58">
        <v>0.12</v>
      </c>
      <c r="D50" s="58"/>
      <c r="E50" s="1">
        <v>0.12</v>
      </c>
      <c r="F50" s="61" t="s">
        <v>400</v>
      </c>
      <c r="G50" s="61" t="s">
        <v>95</v>
      </c>
      <c r="H50" s="92"/>
      <c r="K50" s="72" t="s">
        <v>166</v>
      </c>
    </row>
    <row r="51" spans="1:32" s="2" customFormat="1">
      <c r="A51" s="24" t="s">
        <v>167</v>
      </c>
      <c r="B51" s="25" t="s">
        <v>55</v>
      </c>
      <c r="C51" s="15"/>
      <c r="D51" s="15"/>
      <c r="E51" s="15"/>
      <c r="F51" s="9"/>
      <c r="G51" s="24"/>
      <c r="H51" s="86"/>
      <c r="I51" s="55"/>
      <c r="J51" s="55"/>
      <c r="K51" s="55"/>
      <c r="L51" s="55"/>
      <c r="M51" s="55"/>
      <c r="N51" s="55"/>
      <c r="O51" s="55"/>
      <c r="P51" s="55"/>
      <c r="Q51" s="55"/>
      <c r="R51" s="55"/>
      <c r="S51" s="55"/>
      <c r="T51" s="55"/>
      <c r="U51" s="55"/>
      <c r="V51" s="55"/>
      <c r="W51" s="55"/>
      <c r="X51" s="55"/>
      <c r="Y51" s="55"/>
      <c r="Z51" s="55"/>
      <c r="AA51" s="55"/>
      <c r="AB51" s="55"/>
      <c r="AC51" s="55"/>
      <c r="AD51" s="55"/>
      <c r="AE51" s="55"/>
      <c r="AF51" s="55"/>
    </row>
    <row r="52" spans="1:32" s="2" customFormat="1">
      <c r="A52" s="24" t="s">
        <v>168</v>
      </c>
      <c r="B52" s="25" t="s">
        <v>56</v>
      </c>
      <c r="C52" s="15">
        <v>2.1</v>
      </c>
      <c r="D52" s="15">
        <v>0</v>
      </c>
      <c r="E52" s="15">
        <v>2.1</v>
      </c>
      <c r="F52" s="9"/>
      <c r="G52" s="24"/>
      <c r="H52" s="86"/>
      <c r="I52" s="55"/>
      <c r="J52" s="55"/>
      <c r="K52" s="55"/>
      <c r="L52" s="55"/>
      <c r="M52" s="55"/>
      <c r="N52" s="55"/>
      <c r="O52" s="55"/>
      <c r="P52" s="55"/>
      <c r="Q52" s="55"/>
      <c r="R52" s="55"/>
      <c r="S52" s="55"/>
      <c r="T52" s="55"/>
      <c r="U52" s="55"/>
      <c r="V52" s="55"/>
      <c r="W52" s="55"/>
      <c r="X52" s="55"/>
      <c r="Y52" s="55"/>
      <c r="Z52" s="55"/>
      <c r="AA52" s="55"/>
      <c r="AB52" s="55"/>
      <c r="AC52" s="55"/>
      <c r="AD52" s="55"/>
      <c r="AE52" s="55"/>
      <c r="AF52" s="55"/>
    </row>
    <row r="53" spans="1:32" s="72" customFormat="1" ht="56.25">
      <c r="A53" s="61">
        <v>1</v>
      </c>
      <c r="B53" s="66" t="s">
        <v>300</v>
      </c>
      <c r="C53" s="58">
        <v>2.1</v>
      </c>
      <c r="D53" s="58"/>
      <c r="E53" s="1">
        <v>2.1</v>
      </c>
      <c r="F53" s="79" t="s">
        <v>397</v>
      </c>
      <c r="G53" s="61" t="s">
        <v>97</v>
      </c>
      <c r="H53" s="128" t="s">
        <v>369</v>
      </c>
      <c r="J53" s="72" t="s">
        <v>499</v>
      </c>
    </row>
    <row r="54" spans="1:32" s="2" customFormat="1">
      <c r="A54" s="24" t="s">
        <v>169</v>
      </c>
      <c r="B54" s="25" t="s">
        <v>57</v>
      </c>
      <c r="C54" s="15">
        <v>2.4334799999999999</v>
      </c>
      <c r="D54" s="15">
        <v>0</v>
      </c>
      <c r="E54" s="15">
        <v>2.4334799999999999</v>
      </c>
      <c r="F54" s="9"/>
      <c r="G54" s="24"/>
      <c r="H54" s="86"/>
      <c r="I54" s="55"/>
      <c r="J54" s="55"/>
      <c r="K54" s="55"/>
      <c r="L54" s="55"/>
      <c r="M54" s="55"/>
      <c r="N54" s="55"/>
      <c r="O54" s="55"/>
      <c r="P54" s="55"/>
      <c r="Q54" s="55"/>
      <c r="R54" s="55"/>
      <c r="S54" s="55"/>
      <c r="T54" s="55"/>
      <c r="U54" s="55"/>
      <c r="V54" s="55"/>
      <c r="W54" s="55"/>
      <c r="X54" s="55"/>
      <c r="Y54" s="55"/>
      <c r="Z54" s="55"/>
      <c r="AA54" s="55"/>
      <c r="AB54" s="55"/>
      <c r="AC54" s="55"/>
      <c r="AD54" s="55"/>
      <c r="AE54" s="55"/>
      <c r="AF54" s="55"/>
    </row>
    <row r="55" spans="1:32" s="81" customFormat="1">
      <c r="A55" s="27">
        <v>1</v>
      </c>
      <c r="B55" s="66" t="s">
        <v>384</v>
      </c>
      <c r="C55" s="62">
        <v>0.05</v>
      </c>
      <c r="D55" s="63"/>
      <c r="E55" s="1">
        <v>0.05</v>
      </c>
      <c r="F55" s="79" t="s">
        <v>399</v>
      </c>
      <c r="G55" s="61" t="s">
        <v>98</v>
      </c>
      <c r="H55" s="90"/>
    </row>
    <row r="56" spans="1:32" s="81" customFormat="1">
      <c r="A56" s="27">
        <f>A55+1</f>
        <v>2</v>
      </c>
      <c r="B56" s="66" t="s">
        <v>385</v>
      </c>
      <c r="C56" s="62">
        <v>0.05</v>
      </c>
      <c r="D56" s="63"/>
      <c r="E56" s="1">
        <v>0.05</v>
      </c>
      <c r="F56" s="79" t="s">
        <v>399</v>
      </c>
      <c r="G56" s="61" t="s">
        <v>98</v>
      </c>
      <c r="H56" s="90"/>
    </row>
    <row r="57" spans="1:32" s="81" customFormat="1">
      <c r="A57" s="27">
        <f>A56+1</f>
        <v>3</v>
      </c>
      <c r="B57" s="66" t="s">
        <v>386</v>
      </c>
      <c r="C57" s="62">
        <v>0.1</v>
      </c>
      <c r="D57" s="63"/>
      <c r="E57" s="1">
        <v>0.1</v>
      </c>
      <c r="F57" s="79" t="s">
        <v>399</v>
      </c>
      <c r="G57" s="61" t="s">
        <v>98</v>
      </c>
      <c r="H57" s="90"/>
    </row>
    <row r="58" spans="1:32" s="81" customFormat="1">
      <c r="A58" s="27">
        <f>A57+1</f>
        <v>4</v>
      </c>
      <c r="B58" s="66" t="s">
        <v>387</v>
      </c>
      <c r="C58" s="62">
        <v>0.05</v>
      </c>
      <c r="D58" s="63"/>
      <c r="E58" s="1">
        <v>0.05</v>
      </c>
      <c r="F58" s="79" t="s">
        <v>399</v>
      </c>
      <c r="G58" s="61" t="s">
        <v>98</v>
      </c>
      <c r="H58" s="90"/>
    </row>
    <row r="59" spans="1:32" s="81" customFormat="1">
      <c r="A59" s="27">
        <f>A58+1</f>
        <v>5</v>
      </c>
      <c r="B59" s="60" t="s">
        <v>388</v>
      </c>
      <c r="C59" s="62">
        <v>0.14348</v>
      </c>
      <c r="D59" s="63"/>
      <c r="E59" s="1">
        <v>0.14348</v>
      </c>
      <c r="F59" s="79" t="s">
        <v>400</v>
      </c>
      <c r="G59" s="61" t="s">
        <v>98</v>
      </c>
      <c r="H59" s="90"/>
      <c r="J59" s="81" t="s">
        <v>499</v>
      </c>
    </row>
    <row r="60" spans="1:32" s="81" customFormat="1" ht="37.5">
      <c r="A60" s="27">
        <f>A59+1</f>
        <v>6</v>
      </c>
      <c r="B60" s="66" t="s">
        <v>389</v>
      </c>
      <c r="C60" s="62">
        <v>2.04</v>
      </c>
      <c r="D60" s="63"/>
      <c r="E60" s="1">
        <v>2.04</v>
      </c>
      <c r="F60" s="79" t="s">
        <v>316</v>
      </c>
      <c r="G60" s="61" t="s">
        <v>98</v>
      </c>
      <c r="H60" s="90"/>
      <c r="J60" s="81" t="s">
        <v>499</v>
      </c>
    </row>
    <row r="61" spans="1:32" s="2" customFormat="1">
      <c r="A61" s="24" t="s">
        <v>176</v>
      </c>
      <c r="B61" s="25" t="s">
        <v>58</v>
      </c>
      <c r="C61" s="15">
        <v>39.29</v>
      </c>
      <c r="D61" s="15">
        <v>0</v>
      </c>
      <c r="E61" s="15">
        <v>39.29</v>
      </c>
      <c r="F61" s="9"/>
      <c r="G61" s="24"/>
      <c r="H61" s="86"/>
      <c r="I61" s="55"/>
      <c r="J61" s="55"/>
      <c r="K61" s="55"/>
      <c r="L61" s="55"/>
      <c r="M61" s="55"/>
      <c r="N61" s="55"/>
      <c r="O61" s="55"/>
      <c r="P61" s="55"/>
      <c r="Q61" s="55"/>
      <c r="R61" s="55"/>
      <c r="S61" s="55"/>
      <c r="T61" s="55"/>
      <c r="U61" s="55"/>
      <c r="V61" s="55"/>
      <c r="W61" s="55"/>
      <c r="X61" s="55"/>
      <c r="Y61" s="55"/>
      <c r="Z61" s="55"/>
      <c r="AA61" s="55"/>
      <c r="AB61" s="55"/>
      <c r="AC61" s="55"/>
      <c r="AD61" s="55"/>
      <c r="AE61" s="55"/>
      <c r="AF61" s="55"/>
    </row>
    <row r="62" spans="1:32" s="146" customFormat="1" ht="56.25">
      <c r="A62" s="27">
        <v>3</v>
      </c>
      <c r="B62" s="201" t="s">
        <v>178</v>
      </c>
      <c r="C62" s="1">
        <v>20.78</v>
      </c>
      <c r="D62" s="26"/>
      <c r="E62" s="1">
        <v>20.78</v>
      </c>
      <c r="F62" s="70" t="s">
        <v>397</v>
      </c>
      <c r="G62" s="27" t="s">
        <v>99</v>
      </c>
      <c r="H62" s="128" t="s">
        <v>370</v>
      </c>
      <c r="I62" s="81"/>
      <c r="J62" s="81"/>
      <c r="K62" s="81" t="s">
        <v>166</v>
      </c>
      <c r="L62" s="81"/>
      <c r="M62" s="81"/>
      <c r="N62" s="81"/>
      <c r="O62" s="81"/>
      <c r="P62" s="81"/>
      <c r="Q62" s="81"/>
      <c r="R62" s="81"/>
      <c r="S62" s="81"/>
      <c r="T62" s="81"/>
      <c r="U62" s="81"/>
      <c r="V62" s="81"/>
      <c r="W62" s="81"/>
      <c r="X62" s="81"/>
      <c r="Y62" s="81"/>
    </row>
    <row r="63" spans="1:32" s="81" customFormat="1">
      <c r="A63" s="761">
        <v>4</v>
      </c>
      <c r="B63" s="875" t="s">
        <v>304</v>
      </c>
      <c r="C63" s="62">
        <v>5.9700000000000006</v>
      </c>
      <c r="D63" s="63"/>
      <c r="E63" s="1">
        <v>5.9700000000000006</v>
      </c>
      <c r="F63" s="79" t="s">
        <v>399</v>
      </c>
      <c r="G63" s="61" t="s">
        <v>99</v>
      </c>
      <c r="H63" s="90"/>
      <c r="K63" s="81" t="s">
        <v>166</v>
      </c>
    </row>
    <row r="64" spans="1:32" s="81" customFormat="1">
      <c r="A64" s="761"/>
      <c r="B64" s="875"/>
      <c r="C64" s="62">
        <v>5.45</v>
      </c>
      <c r="D64" s="63"/>
      <c r="E64" s="1">
        <v>5.45</v>
      </c>
      <c r="F64" s="78" t="s">
        <v>398</v>
      </c>
      <c r="G64" s="61" t="s">
        <v>99</v>
      </c>
      <c r="H64" s="90"/>
      <c r="K64" s="81" t="s">
        <v>166</v>
      </c>
    </row>
    <row r="65" spans="1:32" s="77" customFormat="1" ht="37.5">
      <c r="A65" s="61">
        <v>5</v>
      </c>
      <c r="B65" s="85" t="s">
        <v>294</v>
      </c>
      <c r="C65" s="62">
        <v>1.98</v>
      </c>
      <c r="D65" s="63"/>
      <c r="E65" s="1">
        <v>1.98</v>
      </c>
      <c r="F65" s="79" t="s">
        <v>399</v>
      </c>
      <c r="G65" s="61" t="s">
        <v>99</v>
      </c>
      <c r="H65" s="89"/>
    </row>
    <row r="66" spans="1:32" s="77" customFormat="1" ht="112.5">
      <c r="A66" s="61">
        <v>6</v>
      </c>
      <c r="B66" s="85" t="s">
        <v>180</v>
      </c>
      <c r="C66" s="62">
        <v>0.6</v>
      </c>
      <c r="D66" s="63"/>
      <c r="E66" s="1">
        <v>0.6</v>
      </c>
      <c r="F66" s="70" t="s">
        <v>396</v>
      </c>
      <c r="G66" s="61" t="s">
        <v>99</v>
      </c>
      <c r="H66" s="128" t="s">
        <v>369</v>
      </c>
      <c r="K66" s="77" t="s">
        <v>166</v>
      </c>
    </row>
    <row r="67" spans="1:32" s="77" customFormat="1" ht="56.25">
      <c r="A67" s="61">
        <v>7</v>
      </c>
      <c r="B67" s="85" t="s">
        <v>302</v>
      </c>
      <c r="C67" s="62">
        <v>4.01</v>
      </c>
      <c r="D67" s="63"/>
      <c r="E67" s="1">
        <v>4.01</v>
      </c>
      <c r="F67" s="70" t="s">
        <v>400</v>
      </c>
      <c r="G67" s="61" t="s">
        <v>99</v>
      </c>
      <c r="H67" s="128" t="s">
        <v>370</v>
      </c>
      <c r="K67" s="77" t="s">
        <v>166</v>
      </c>
    </row>
    <row r="68" spans="1:32" s="77" customFormat="1" ht="56.25">
      <c r="A68" s="61">
        <v>9</v>
      </c>
      <c r="B68" s="85" t="s">
        <v>303</v>
      </c>
      <c r="C68" s="62">
        <v>0.1</v>
      </c>
      <c r="D68" s="63"/>
      <c r="E68" s="1">
        <v>0.1</v>
      </c>
      <c r="F68" s="70" t="s">
        <v>401</v>
      </c>
      <c r="G68" s="61" t="s">
        <v>99</v>
      </c>
      <c r="H68" s="89"/>
      <c r="J68" s="77" t="s">
        <v>499</v>
      </c>
    </row>
    <row r="69" spans="1:32" s="77" customFormat="1" ht="131.25">
      <c r="A69" s="61">
        <v>10</v>
      </c>
      <c r="B69" s="85" t="s">
        <v>305</v>
      </c>
      <c r="C69" s="62">
        <v>0.4</v>
      </c>
      <c r="D69" s="63"/>
      <c r="E69" s="1">
        <v>0.4</v>
      </c>
      <c r="F69" s="70" t="s">
        <v>399</v>
      </c>
      <c r="G69" s="61" t="s">
        <v>99</v>
      </c>
      <c r="H69" s="128" t="s">
        <v>370</v>
      </c>
      <c r="J69" s="77" t="s">
        <v>499</v>
      </c>
    </row>
    <row r="70" spans="1:32" s="2" customFormat="1">
      <c r="A70" s="24" t="s">
        <v>182</v>
      </c>
      <c r="B70" s="25" t="s">
        <v>59</v>
      </c>
      <c r="C70" s="15">
        <v>0.35</v>
      </c>
      <c r="D70" s="15">
        <v>0</v>
      </c>
      <c r="E70" s="15">
        <v>0.35</v>
      </c>
      <c r="F70" s="9"/>
      <c r="G70" s="9"/>
      <c r="H70" s="86"/>
      <c r="I70" s="55"/>
      <c r="J70" s="55"/>
      <c r="K70" s="55"/>
      <c r="L70" s="55"/>
      <c r="M70" s="55"/>
      <c r="N70" s="55"/>
      <c r="O70" s="55"/>
      <c r="P70" s="55"/>
      <c r="Q70" s="55"/>
      <c r="R70" s="55"/>
      <c r="S70" s="55"/>
      <c r="T70" s="55"/>
      <c r="U70" s="55"/>
      <c r="V70" s="55"/>
      <c r="W70" s="55"/>
      <c r="X70" s="55"/>
      <c r="Y70" s="55"/>
      <c r="Z70" s="55"/>
      <c r="AA70" s="55"/>
      <c r="AB70" s="55"/>
      <c r="AC70" s="55"/>
      <c r="AD70" s="55"/>
      <c r="AE70" s="55"/>
      <c r="AF70" s="55"/>
    </row>
    <row r="71" spans="1:32" s="72" customFormat="1">
      <c r="A71" s="61">
        <v>1</v>
      </c>
      <c r="B71" s="66" t="s">
        <v>306</v>
      </c>
      <c r="C71" s="58">
        <v>0.15</v>
      </c>
      <c r="D71" s="58"/>
      <c r="E71" s="58">
        <v>0.15</v>
      </c>
      <c r="F71" s="79" t="s">
        <v>131</v>
      </c>
      <c r="G71" s="61" t="s">
        <v>100</v>
      </c>
      <c r="H71" s="128"/>
      <c r="K71" s="72" t="s">
        <v>166</v>
      </c>
    </row>
    <row r="72" spans="1:32" s="72" customFormat="1" ht="37.5">
      <c r="A72" s="61">
        <v>2</v>
      </c>
      <c r="B72" s="66" t="s">
        <v>368</v>
      </c>
      <c r="C72" s="58">
        <v>0.2</v>
      </c>
      <c r="D72" s="58"/>
      <c r="E72" s="58">
        <v>0.2</v>
      </c>
      <c r="F72" s="79" t="s">
        <v>131</v>
      </c>
      <c r="G72" s="61" t="s">
        <v>100</v>
      </c>
      <c r="H72" s="128"/>
    </row>
    <row r="73" spans="1:32" s="2" customFormat="1">
      <c r="A73" s="9" t="s">
        <v>183</v>
      </c>
      <c r="B73" s="14" t="s">
        <v>60</v>
      </c>
      <c r="C73" s="15">
        <v>0</v>
      </c>
      <c r="D73" s="16"/>
      <c r="E73" s="18">
        <v>0</v>
      </c>
      <c r="F73" s="9"/>
      <c r="G73" s="24"/>
      <c r="H73" s="86"/>
      <c r="I73" s="55"/>
      <c r="J73" s="55"/>
      <c r="K73" s="55"/>
      <c r="L73" s="55"/>
      <c r="M73" s="55"/>
      <c r="N73" s="55"/>
      <c r="O73" s="55"/>
      <c r="P73" s="55"/>
      <c r="Q73" s="55"/>
      <c r="R73" s="55"/>
      <c r="S73" s="55"/>
      <c r="T73" s="55"/>
      <c r="U73" s="55"/>
      <c r="V73" s="55"/>
      <c r="W73" s="55"/>
      <c r="X73" s="55"/>
      <c r="Y73" s="55"/>
      <c r="Z73" s="55"/>
      <c r="AA73" s="55"/>
      <c r="AB73" s="55"/>
      <c r="AC73" s="55"/>
      <c r="AD73" s="55"/>
      <c r="AE73" s="55"/>
      <c r="AF73" s="55"/>
    </row>
    <row r="74" spans="1:32" s="2" customFormat="1">
      <c r="A74" s="24" t="s">
        <v>184</v>
      </c>
      <c r="B74" s="84" t="s">
        <v>61</v>
      </c>
      <c r="C74" s="15"/>
      <c r="D74" s="15"/>
      <c r="E74" s="15"/>
      <c r="F74" s="9"/>
      <c r="G74" s="24"/>
      <c r="H74" s="86"/>
      <c r="I74" s="55"/>
      <c r="J74" s="55"/>
      <c r="K74" s="55"/>
      <c r="L74" s="55"/>
      <c r="M74" s="55"/>
      <c r="N74" s="55"/>
      <c r="O74" s="55"/>
      <c r="P74" s="55"/>
      <c r="Q74" s="55"/>
      <c r="R74" s="55"/>
      <c r="S74" s="55"/>
      <c r="T74" s="55"/>
      <c r="U74" s="55"/>
      <c r="V74" s="55"/>
      <c r="W74" s="55"/>
      <c r="X74" s="55"/>
      <c r="Y74" s="55"/>
      <c r="Z74" s="55"/>
      <c r="AA74" s="55"/>
      <c r="AB74" s="55"/>
      <c r="AC74" s="55"/>
      <c r="AD74" s="55"/>
      <c r="AE74" s="55"/>
      <c r="AF74" s="55"/>
    </row>
    <row r="75" spans="1:32" s="2" customFormat="1">
      <c r="A75" s="24" t="s">
        <v>185</v>
      </c>
      <c r="B75" s="84" t="s">
        <v>62</v>
      </c>
      <c r="C75" s="15">
        <v>20</v>
      </c>
      <c r="D75" s="15">
        <v>0</v>
      </c>
      <c r="E75" s="15">
        <v>20</v>
      </c>
      <c r="F75" s="9"/>
      <c r="G75" s="9"/>
      <c r="H75" s="86"/>
      <c r="I75" s="55"/>
      <c r="J75" s="55"/>
      <c r="K75" s="55"/>
      <c r="L75" s="55"/>
      <c r="M75" s="55"/>
      <c r="N75" s="55"/>
      <c r="O75" s="55"/>
      <c r="P75" s="55"/>
      <c r="Q75" s="55"/>
      <c r="R75" s="55"/>
      <c r="S75" s="55"/>
      <c r="T75" s="55"/>
      <c r="U75" s="55"/>
      <c r="V75" s="55"/>
      <c r="W75" s="55"/>
      <c r="X75" s="55"/>
      <c r="Y75" s="55"/>
      <c r="Z75" s="55"/>
      <c r="AA75" s="55"/>
      <c r="AB75" s="55"/>
      <c r="AC75" s="55"/>
      <c r="AD75" s="55"/>
      <c r="AE75" s="55"/>
      <c r="AF75" s="55"/>
    </row>
    <row r="76" spans="1:32" s="72" customFormat="1">
      <c r="A76" s="61">
        <v>1</v>
      </c>
      <c r="B76" s="60" t="s">
        <v>493</v>
      </c>
      <c r="C76" s="58">
        <v>20</v>
      </c>
      <c r="D76" s="58"/>
      <c r="E76" s="1">
        <v>20</v>
      </c>
      <c r="F76" s="70" t="s">
        <v>397</v>
      </c>
      <c r="G76" s="61" t="s">
        <v>103</v>
      </c>
      <c r="H76" s="92"/>
      <c r="K76" s="72" t="s">
        <v>166</v>
      </c>
    </row>
    <row r="77" spans="1:32" s="2" customFormat="1">
      <c r="A77" s="24" t="s">
        <v>186</v>
      </c>
      <c r="B77" s="84" t="s">
        <v>63</v>
      </c>
      <c r="C77" s="15"/>
      <c r="D77" s="15"/>
      <c r="E77" s="15"/>
      <c r="F77" s="9"/>
      <c r="G77" s="24"/>
      <c r="H77" s="86"/>
      <c r="I77" s="55"/>
      <c r="J77" s="55"/>
      <c r="K77" s="55"/>
      <c r="L77" s="55"/>
      <c r="M77" s="55"/>
      <c r="N77" s="55"/>
      <c r="O77" s="55"/>
      <c r="P77" s="55"/>
      <c r="Q77" s="55"/>
      <c r="R77" s="55"/>
      <c r="S77" s="55"/>
      <c r="T77" s="55"/>
      <c r="U77" s="55"/>
      <c r="V77" s="55"/>
      <c r="W77" s="55"/>
      <c r="X77" s="55"/>
      <c r="Y77" s="55"/>
      <c r="Z77" s="55"/>
      <c r="AA77" s="55"/>
      <c r="AB77" s="55"/>
      <c r="AC77" s="55"/>
      <c r="AD77" s="55"/>
      <c r="AE77" s="55"/>
      <c r="AF77" s="55"/>
    </row>
    <row r="78" spans="1:32" s="2" customFormat="1" ht="37.5">
      <c r="A78" s="24" t="s">
        <v>187</v>
      </c>
      <c r="B78" s="84" t="s">
        <v>64</v>
      </c>
      <c r="C78" s="15">
        <v>3.5</v>
      </c>
      <c r="D78" s="15">
        <v>0</v>
      </c>
      <c r="E78" s="15">
        <v>3.5</v>
      </c>
      <c r="F78" s="9"/>
      <c r="G78" s="24"/>
      <c r="H78" s="86"/>
      <c r="I78" s="55"/>
      <c r="J78" s="55"/>
      <c r="K78" s="55"/>
      <c r="L78" s="55"/>
      <c r="M78" s="55"/>
      <c r="N78" s="55"/>
      <c r="O78" s="55"/>
      <c r="P78" s="55"/>
      <c r="Q78" s="55"/>
      <c r="R78" s="55"/>
      <c r="S78" s="55"/>
      <c r="T78" s="55"/>
      <c r="U78" s="55"/>
      <c r="V78" s="55"/>
      <c r="W78" s="55"/>
      <c r="X78" s="55"/>
      <c r="Y78" s="55"/>
      <c r="Z78" s="55"/>
      <c r="AA78" s="55"/>
      <c r="AB78" s="55"/>
      <c r="AC78" s="55"/>
      <c r="AD78" s="55"/>
      <c r="AE78" s="55"/>
      <c r="AF78" s="55"/>
    </row>
    <row r="79" spans="1:32" s="72" customFormat="1">
      <c r="A79" s="61">
        <v>1</v>
      </c>
      <c r="B79" s="60" t="s">
        <v>391</v>
      </c>
      <c r="C79" s="58">
        <v>1.5</v>
      </c>
      <c r="D79" s="63"/>
      <c r="E79" s="1">
        <v>1.5</v>
      </c>
      <c r="F79" s="79" t="s">
        <v>397</v>
      </c>
      <c r="G79" s="61" t="s">
        <v>105</v>
      </c>
      <c r="H79" s="91"/>
    </row>
    <row r="80" spans="1:32" s="72" customFormat="1">
      <c r="A80" s="61">
        <v>2</v>
      </c>
      <c r="B80" s="60" t="s">
        <v>392</v>
      </c>
      <c r="C80" s="58">
        <v>2</v>
      </c>
      <c r="D80" s="63"/>
      <c r="E80" s="1">
        <v>2</v>
      </c>
      <c r="F80" s="79" t="s">
        <v>131</v>
      </c>
      <c r="G80" s="61" t="s">
        <v>105</v>
      </c>
      <c r="H80" s="91"/>
      <c r="K80" s="72" t="s">
        <v>166</v>
      </c>
    </row>
    <row r="81" spans="1:32" s="2" customFormat="1">
      <c r="A81" s="24" t="s">
        <v>188</v>
      </c>
      <c r="B81" s="25" t="s">
        <v>65</v>
      </c>
      <c r="C81" s="15">
        <v>0</v>
      </c>
      <c r="D81" s="16"/>
      <c r="E81" s="18">
        <v>0</v>
      </c>
      <c r="F81" s="9"/>
      <c r="G81" s="24"/>
      <c r="H81" s="86"/>
      <c r="I81" s="55"/>
      <c r="J81" s="55"/>
      <c r="K81" s="55"/>
      <c r="L81" s="55"/>
      <c r="M81" s="55"/>
      <c r="N81" s="55"/>
      <c r="O81" s="55"/>
      <c r="P81" s="55"/>
      <c r="Q81" s="55"/>
      <c r="R81" s="55"/>
      <c r="S81" s="55"/>
      <c r="T81" s="55"/>
      <c r="U81" s="55"/>
      <c r="V81" s="55"/>
      <c r="W81" s="55"/>
      <c r="X81" s="55"/>
      <c r="Y81" s="55"/>
      <c r="Z81" s="55"/>
      <c r="AA81" s="55"/>
      <c r="AB81" s="55"/>
      <c r="AC81" s="55"/>
      <c r="AD81" s="55"/>
      <c r="AE81" s="55"/>
      <c r="AF81" s="55"/>
    </row>
    <row r="82" spans="1:32" s="2" customFormat="1">
      <c r="A82" s="24" t="s">
        <v>189</v>
      </c>
      <c r="B82" s="25" t="s">
        <v>66</v>
      </c>
      <c r="C82" s="15">
        <v>0</v>
      </c>
      <c r="D82" s="16"/>
      <c r="E82" s="18">
        <v>0</v>
      </c>
      <c r="F82" s="9"/>
      <c r="G82" s="24"/>
      <c r="H82" s="86"/>
      <c r="I82" s="55"/>
      <c r="J82" s="55"/>
      <c r="K82" s="55"/>
      <c r="L82" s="55"/>
      <c r="M82" s="55"/>
      <c r="N82" s="55"/>
      <c r="O82" s="55"/>
      <c r="P82" s="55"/>
      <c r="Q82" s="55"/>
      <c r="R82" s="55"/>
      <c r="S82" s="55"/>
      <c r="T82" s="55"/>
      <c r="U82" s="55"/>
      <c r="V82" s="55"/>
      <c r="W82" s="55"/>
      <c r="X82" s="55"/>
      <c r="Y82" s="55"/>
      <c r="Z82" s="55"/>
      <c r="AA82" s="55"/>
      <c r="AB82" s="55"/>
      <c r="AC82" s="55"/>
      <c r="AD82" s="55"/>
      <c r="AE82" s="55"/>
      <c r="AF82" s="55"/>
    </row>
    <row r="83" spans="1:32" s="2" customFormat="1">
      <c r="A83" s="24" t="s">
        <v>190</v>
      </c>
      <c r="B83" s="25" t="s">
        <v>67</v>
      </c>
      <c r="C83" s="15">
        <v>0.83</v>
      </c>
      <c r="D83" s="15">
        <v>0</v>
      </c>
      <c r="E83" s="15">
        <v>0.83</v>
      </c>
      <c r="F83" s="9"/>
      <c r="G83" s="24"/>
      <c r="H83" s="129"/>
      <c r="I83" s="55"/>
      <c r="J83" s="55"/>
      <c r="K83" s="55"/>
      <c r="L83" s="55"/>
      <c r="M83" s="55"/>
      <c r="N83" s="55"/>
      <c r="O83" s="55"/>
      <c r="P83" s="55"/>
      <c r="Q83" s="55"/>
      <c r="R83" s="55"/>
      <c r="S83" s="55"/>
      <c r="T83" s="55"/>
      <c r="U83" s="55"/>
      <c r="V83" s="55"/>
      <c r="W83" s="55"/>
      <c r="X83" s="55"/>
      <c r="Y83" s="55"/>
      <c r="Z83" s="55"/>
      <c r="AA83" s="55"/>
      <c r="AB83" s="55"/>
      <c r="AC83" s="55"/>
      <c r="AD83" s="55"/>
      <c r="AE83" s="55"/>
      <c r="AF83" s="55"/>
    </row>
    <row r="84" spans="1:32" s="72" customFormat="1" ht="56.25">
      <c r="A84" s="61">
        <v>1</v>
      </c>
      <c r="B84" s="66" t="s">
        <v>307</v>
      </c>
      <c r="C84" s="58">
        <v>0.83</v>
      </c>
      <c r="D84" s="58"/>
      <c r="E84" s="1">
        <v>0.83</v>
      </c>
      <c r="F84" s="61" t="s">
        <v>396</v>
      </c>
      <c r="G84" s="61" t="s">
        <v>108</v>
      </c>
      <c r="H84" s="128" t="s">
        <v>370</v>
      </c>
      <c r="K84" s="72" t="s">
        <v>166</v>
      </c>
    </row>
    <row r="85" spans="1:32" s="2" customFormat="1">
      <c r="A85" s="9" t="s">
        <v>235</v>
      </c>
      <c r="B85" s="84" t="s">
        <v>30</v>
      </c>
      <c r="C85" s="15">
        <v>0</v>
      </c>
      <c r="D85" s="16"/>
      <c r="E85" s="18">
        <v>0</v>
      </c>
      <c r="F85" s="9"/>
      <c r="G85" s="9"/>
      <c r="H85" s="86"/>
      <c r="I85" s="55"/>
      <c r="J85" s="55"/>
      <c r="K85" s="55"/>
      <c r="L85" s="55"/>
      <c r="M85" s="55"/>
      <c r="N85" s="55"/>
      <c r="O85" s="55"/>
      <c r="P85" s="55"/>
      <c r="Q85" s="55"/>
      <c r="R85" s="55"/>
      <c r="S85" s="55"/>
      <c r="T85" s="55"/>
      <c r="U85" s="55"/>
      <c r="V85" s="55"/>
      <c r="W85" s="55"/>
      <c r="X85" s="55"/>
      <c r="Y85" s="55"/>
      <c r="Z85" s="55"/>
      <c r="AA85" s="55"/>
      <c r="AB85" s="55"/>
      <c r="AC85" s="55"/>
      <c r="AD85" s="55"/>
      <c r="AE85" s="55"/>
      <c r="AF85" s="55"/>
    </row>
    <row r="86" spans="1:32" s="2" customFormat="1">
      <c r="A86" s="9" t="s">
        <v>236</v>
      </c>
      <c r="B86" s="84" t="s">
        <v>31</v>
      </c>
      <c r="C86" s="15"/>
      <c r="D86" s="15"/>
      <c r="E86" s="15"/>
      <c r="F86" s="9"/>
      <c r="G86" s="9"/>
      <c r="H86" s="86"/>
      <c r="I86" s="55"/>
      <c r="J86" s="55"/>
      <c r="K86" s="55"/>
      <c r="L86" s="55"/>
      <c r="M86" s="55"/>
      <c r="N86" s="55"/>
      <c r="O86" s="55"/>
      <c r="P86" s="55"/>
      <c r="Q86" s="55"/>
      <c r="R86" s="55"/>
      <c r="S86" s="55"/>
      <c r="T86" s="55"/>
      <c r="U86" s="55"/>
      <c r="V86" s="55"/>
      <c r="W86" s="55"/>
      <c r="X86" s="55"/>
      <c r="Y86" s="55"/>
      <c r="Z86" s="55"/>
      <c r="AA86" s="55"/>
      <c r="AB86" s="55"/>
      <c r="AC86" s="55"/>
      <c r="AD86" s="55"/>
      <c r="AE86" s="55"/>
      <c r="AF86" s="55"/>
    </row>
    <row r="87" spans="1:32" s="2" customFormat="1">
      <c r="A87" s="9" t="s">
        <v>237</v>
      </c>
      <c r="B87" s="84" t="s">
        <v>32</v>
      </c>
      <c r="C87" s="15"/>
      <c r="D87" s="15"/>
      <c r="E87" s="15"/>
      <c r="F87" s="9"/>
      <c r="G87" s="9"/>
      <c r="H87" s="86"/>
      <c r="I87" s="55"/>
      <c r="J87" s="55"/>
      <c r="K87" s="55"/>
      <c r="L87" s="55"/>
      <c r="M87" s="55"/>
      <c r="N87" s="55"/>
      <c r="O87" s="55"/>
      <c r="P87" s="55"/>
      <c r="Q87" s="55"/>
      <c r="R87" s="55"/>
      <c r="S87" s="55"/>
      <c r="T87" s="55"/>
      <c r="U87" s="55"/>
      <c r="V87" s="55"/>
      <c r="W87" s="55"/>
      <c r="X87" s="55"/>
      <c r="Y87" s="55"/>
      <c r="Z87" s="55"/>
      <c r="AA87" s="55"/>
      <c r="AB87" s="55"/>
      <c r="AC87" s="55"/>
      <c r="AD87" s="55"/>
      <c r="AE87" s="55"/>
      <c r="AF87" s="55"/>
    </row>
    <row r="88" spans="1:32" s="2" customFormat="1">
      <c r="A88" s="9" t="s">
        <v>238</v>
      </c>
      <c r="B88" s="84" t="s">
        <v>33</v>
      </c>
      <c r="C88" s="15"/>
      <c r="D88" s="15"/>
      <c r="E88" s="15"/>
      <c r="F88" s="9"/>
      <c r="G88" s="9"/>
      <c r="H88" s="86"/>
      <c r="I88" s="55"/>
      <c r="J88" s="55"/>
      <c r="K88" s="55"/>
      <c r="L88" s="55"/>
      <c r="M88" s="55"/>
      <c r="N88" s="55"/>
      <c r="O88" s="55"/>
      <c r="P88" s="55"/>
      <c r="Q88" s="55"/>
      <c r="R88" s="55"/>
      <c r="S88" s="55"/>
      <c r="T88" s="55"/>
      <c r="U88" s="55"/>
      <c r="V88" s="55"/>
      <c r="W88" s="55"/>
      <c r="X88" s="55"/>
      <c r="Y88" s="55"/>
      <c r="Z88" s="55"/>
      <c r="AA88" s="55"/>
      <c r="AB88" s="55"/>
      <c r="AC88" s="55"/>
      <c r="AD88" s="55"/>
      <c r="AE88" s="55"/>
      <c r="AF88" s="55"/>
    </row>
    <row r="89" spans="1:32" s="2" customFormat="1">
      <c r="A89" s="9" t="s">
        <v>239</v>
      </c>
      <c r="B89" s="84" t="s">
        <v>34</v>
      </c>
      <c r="C89" s="15">
        <v>10.199999999999999</v>
      </c>
      <c r="D89" s="15">
        <v>0</v>
      </c>
      <c r="E89" s="15">
        <v>10.199999999999999</v>
      </c>
      <c r="F89" s="15"/>
      <c r="G89" s="9"/>
      <c r="H89" s="86"/>
      <c r="I89" s="55"/>
      <c r="J89" s="55"/>
      <c r="K89" s="55"/>
      <c r="L89" s="55"/>
      <c r="M89" s="55"/>
      <c r="N89" s="55"/>
      <c r="O89" s="55"/>
      <c r="P89" s="55"/>
      <c r="Q89" s="55"/>
      <c r="R89" s="55"/>
      <c r="S89" s="55"/>
      <c r="T89" s="55"/>
      <c r="U89" s="55"/>
      <c r="V89" s="55"/>
      <c r="W89" s="55"/>
      <c r="X89" s="55"/>
      <c r="Y89" s="55"/>
      <c r="Z89" s="55"/>
      <c r="AA89" s="55"/>
      <c r="AB89" s="55"/>
      <c r="AC89" s="55"/>
      <c r="AD89" s="55"/>
      <c r="AE89" s="55"/>
      <c r="AF89" s="55"/>
    </row>
    <row r="90" spans="1:32" s="146" customFormat="1" ht="75">
      <c r="A90" s="27">
        <v>1</v>
      </c>
      <c r="B90" s="65" t="s">
        <v>194</v>
      </c>
      <c r="C90" s="1">
        <v>9</v>
      </c>
      <c r="D90" s="26"/>
      <c r="E90" s="1">
        <v>9</v>
      </c>
      <c r="F90" s="70" t="s">
        <v>396</v>
      </c>
      <c r="G90" s="27" t="s">
        <v>480</v>
      </c>
      <c r="H90" s="128" t="s">
        <v>369</v>
      </c>
      <c r="I90" s="81"/>
      <c r="J90" s="81"/>
      <c r="K90" s="81" t="s">
        <v>166</v>
      </c>
      <c r="L90" s="81"/>
      <c r="M90" s="81"/>
      <c r="N90" s="81"/>
      <c r="O90" s="81"/>
      <c r="P90" s="81"/>
      <c r="Q90" s="81"/>
      <c r="R90" s="81"/>
      <c r="S90" s="81"/>
      <c r="T90" s="81"/>
      <c r="U90" s="81"/>
      <c r="V90" s="81"/>
      <c r="W90" s="81"/>
      <c r="X90" s="81"/>
      <c r="Y90" s="81"/>
    </row>
    <row r="91" spans="1:32" s="146" customFormat="1" ht="56.25">
      <c r="A91" s="27">
        <v>2</v>
      </c>
      <c r="B91" s="148" t="s">
        <v>296</v>
      </c>
      <c r="C91" s="1">
        <v>1.2</v>
      </c>
      <c r="D91" s="26"/>
      <c r="E91" s="1">
        <v>1.2</v>
      </c>
      <c r="F91" s="70" t="s">
        <v>399</v>
      </c>
      <c r="G91" s="27" t="s">
        <v>113</v>
      </c>
      <c r="H91" s="128" t="s">
        <v>370</v>
      </c>
      <c r="I91" s="81"/>
      <c r="J91" s="81"/>
      <c r="K91" s="81" t="s">
        <v>166</v>
      </c>
      <c r="L91" s="81"/>
      <c r="M91" s="81"/>
      <c r="N91" s="81"/>
      <c r="O91" s="81"/>
      <c r="P91" s="81"/>
      <c r="Q91" s="81"/>
      <c r="R91" s="81"/>
      <c r="S91" s="81"/>
      <c r="T91" s="81"/>
      <c r="U91" s="81"/>
      <c r="V91" s="81"/>
      <c r="W91" s="81"/>
      <c r="X91" s="81"/>
      <c r="Y91" s="81"/>
    </row>
    <row r="92" spans="1:32" s="2" customFormat="1">
      <c r="A92" s="9" t="s">
        <v>240</v>
      </c>
      <c r="B92" s="84" t="s">
        <v>35</v>
      </c>
      <c r="C92" s="15"/>
      <c r="D92" s="15"/>
      <c r="E92" s="15"/>
      <c r="F92" s="9"/>
      <c r="G92" s="9"/>
      <c r="H92" s="86"/>
      <c r="I92" s="55"/>
      <c r="J92" s="55"/>
      <c r="K92" s="55"/>
      <c r="L92" s="55"/>
      <c r="M92" s="55"/>
      <c r="N92" s="55"/>
      <c r="O92" s="55"/>
      <c r="P92" s="55"/>
      <c r="Q92" s="55"/>
      <c r="R92" s="55"/>
      <c r="S92" s="55"/>
      <c r="T92" s="55"/>
      <c r="U92" s="55"/>
      <c r="V92" s="55"/>
      <c r="W92" s="55"/>
      <c r="X92" s="55"/>
      <c r="Y92" s="55"/>
      <c r="Z92" s="55"/>
      <c r="AA92" s="55"/>
      <c r="AB92" s="55"/>
      <c r="AC92" s="55"/>
      <c r="AD92" s="55"/>
      <c r="AE92" s="55"/>
      <c r="AF92" s="55"/>
    </row>
    <row r="93" spans="1:32" s="2" customFormat="1" ht="37.5">
      <c r="A93" s="9" t="s">
        <v>241</v>
      </c>
      <c r="B93" s="84" t="s">
        <v>308</v>
      </c>
      <c r="C93" s="15">
        <v>0.78</v>
      </c>
      <c r="D93" s="15">
        <v>0</v>
      </c>
      <c r="E93" s="15">
        <v>0.78</v>
      </c>
      <c r="F93" s="9"/>
      <c r="G93" s="9"/>
      <c r="H93" s="86"/>
      <c r="I93" s="55"/>
      <c r="J93" s="55"/>
      <c r="K93" s="55"/>
      <c r="L93" s="55"/>
      <c r="M93" s="55"/>
      <c r="N93" s="55"/>
      <c r="O93" s="55"/>
      <c r="P93" s="55"/>
      <c r="Q93" s="55"/>
      <c r="R93" s="55"/>
      <c r="S93" s="55"/>
      <c r="T93" s="55"/>
      <c r="U93" s="55"/>
      <c r="V93" s="55"/>
      <c r="W93" s="55"/>
      <c r="X93" s="55"/>
      <c r="Y93" s="55"/>
      <c r="Z93" s="55"/>
      <c r="AA93" s="55"/>
      <c r="AB93" s="55"/>
      <c r="AC93" s="55"/>
      <c r="AD93" s="55"/>
      <c r="AE93" s="55"/>
      <c r="AF93" s="55"/>
    </row>
    <row r="94" spans="1:32" s="81" customFormat="1" ht="56.25">
      <c r="A94" s="27">
        <v>1</v>
      </c>
      <c r="B94" s="67" t="s">
        <v>192</v>
      </c>
      <c r="C94" s="62">
        <v>0.78</v>
      </c>
      <c r="D94" s="63"/>
      <c r="E94" s="1">
        <v>0.78</v>
      </c>
      <c r="F94" s="70" t="s">
        <v>396</v>
      </c>
      <c r="G94" s="61" t="s">
        <v>115</v>
      </c>
      <c r="H94" s="90"/>
    </row>
    <row r="95" spans="1:32" s="2" customFormat="1">
      <c r="A95" s="9" t="s">
        <v>242</v>
      </c>
      <c r="B95" s="74" t="s">
        <v>37</v>
      </c>
      <c r="C95" s="15">
        <v>0</v>
      </c>
      <c r="D95" s="16"/>
      <c r="E95" s="18">
        <v>0</v>
      </c>
      <c r="F95" s="9"/>
      <c r="G95" s="9"/>
      <c r="H95" s="86"/>
      <c r="I95" s="55"/>
      <c r="J95" s="55"/>
      <c r="K95" s="55"/>
      <c r="L95" s="55"/>
      <c r="M95" s="55"/>
      <c r="N95" s="55"/>
      <c r="O95" s="55"/>
      <c r="P95" s="55"/>
      <c r="Q95" s="55"/>
      <c r="R95" s="55"/>
      <c r="S95" s="55"/>
      <c r="T95" s="55"/>
      <c r="U95" s="55"/>
      <c r="V95" s="55"/>
      <c r="W95" s="55"/>
      <c r="X95" s="55"/>
      <c r="Y95" s="55"/>
      <c r="Z95" s="55"/>
      <c r="AA95" s="55"/>
      <c r="AB95" s="55"/>
      <c r="AC95" s="55"/>
      <c r="AD95" s="55"/>
      <c r="AE95" s="55"/>
      <c r="AF95" s="55"/>
    </row>
    <row r="96" spans="1:32" s="2" customFormat="1">
      <c r="A96" s="9" t="s">
        <v>243</v>
      </c>
      <c r="B96" s="84" t="s">
        <v>38</v>
      </c>
      <c r="C96" s="15">
        <v>0</v>
      </c>
      <c r="D96" s="16"/>
      <c r="E96" s="18">
        <v>0</v>
      </c>
      <c r="F96" s="9"/>
      <c r="G96" s="9"/>
      <c r="H96" s="86"/>
      <c r="I96" s="55"/>
      <c r="J96" s="55"/>
      <c r="K96" s="55"/>
      <c r="L96" s="55"/>
      <c r="M96" s="55"/>
      <c r="N96" s="55"/>
      <c r="O96" s="55"/>
      <c r="P96" s="55"/>
      <c r="Q96" s="55"/>
      <c r="R96" s="55"/>
      <c r="S96" s="55"/>
      <c r="T96" s="55"/>
      <c r="U96" s="55"/>
      <c r="V96" s="55"/>
      <c r="W96" s="55"/>
      <c r="X96" s="55"/>
      <c r="Y96" s="55"/>
      <c r="Z96" s="55"/>
      <c r="AA96" s="55"/>
      <c r="AB96" s="55"/>
      <c r="AC96" s="55"/>
      <c r="AD96" s="55"/>
      <c r="AE96" s="55"/>
      <c r="AF96" s="55"/>
    </row>
    <row r="97" spans="1:32" s="2" customFormat="1">
      <c r="A97" s="9" t="s">
        <v>244</v>
      </c>
      <c r="B97" s="84" t="s">
        <v>39</v>
      </c>
      <c r="C97" s="15">
        <v>0</v>
      </c>
      <c r="D97" s="16"/>
      <c r="E97" s="18">
        <v>0</v>
      </c>
      <c r="F97" s="9"/>
      <c r="G97" s="9"/>
      <c r="H97" s="86"/>
      <c r="I97" s="55"/>
      <c r="J97" s="55"/>
      <c r="K97" s="55"/>
      <c r="L97" s="55"/>
      <c r="M97" s="55"/>
      <c r="N97" s="55"/>
      <c r="O97" s="55"/>
      <c r="P97" s="55"/>
      <c r="Q97" s="55"/>
      <c r="R97" s="55"/>
      <c r="S97" s="55"/>
      <c r="T97" s="55"/>
      <c r="U97" s="55"/>
      <c r="V97" s="55"/>
      <c r="W97" s="55"/>
      <c r="X97" s="55"/>
      <c r="Y97" s="55"/>
      <c r="Z97" s="55"/>
      <c r="AA97" s="55"/>
      <c r="AB97" s="55"/>
      <c r="AC97" s="55"/>
      <c r="AD97" s="55"/>
      <c r="AE97" s="55"/>
      <c r="AF97" s="55"/>
    </row>
    <row r="98" spans="1:32" s="2" customFormat="1">
      <c r="A98" s="16" t="s">
        <v>245</v>
      </c>
      <c r="B98" s="84" t="s">
        <v>41</v>
      </c>
      <c r="C98" s="15">
        <v>1.794</v>
      </c>
      <c r="D98" s="15">
        <v>0</v>
      </c>
      <c r="E98" s="15">
        <v>1.794</v>
      </c>
      <c r="F98" s="9"/>
      <c r="G98" s="16"/>
      <c r="H98" s="86"/>
      <c r="I98" s="55"/>
      <c r="J98" s="55"/>
      <c r="K98" s="55"/>
      <c r="L98" s="55"/>
      <c r="M98" s="55"/>
      <c r="N98" s="55"/>
      <c r="O98" s="55"/>
      <c r="P98" s="55"/>
      <c r="Q98" s="55"/>
      <c r="R98" s="55"/>
      <c r="S98" s="55"/>
      <c r="T98" s="55"/>
      <c r="U98" s="55"/>
      <c r="V98" s="55"/>
      <c r="W98" s="55"/>
      <c r="X98" s="55"/>
      <c r="Y98" s="55"/>
      <c r="Z98" s="55"/>
      <c r="AA98" s="55"/>
      <c r="AB98" s="55"/>
      <c r="AC98" s="55"/>
      <c r="AD98" s="55"/>
      <c r="AE98" s="55"/>
      <c r="AF98" s="55"/>
    </row>
    <row r="99" spans="1:32" s="72" customFormat="1">
      <c r="A99" s="781">
        <v>1</v>
      </c>
      <c r="B99" s="776" t="s">
        <v>395</v>
      </c>
      <c r="C99" s="62">
        <v>0.32</v>
      </c>
      <c r="D99" s="58"/>
      <c r="E99" s="1">
        <v>0.32</v>
      </c>
      <c r="F99" s="79" t="s">
        <v>131</v>
      </c>
      <c r="G99" s="63" t="s">
        <v>120</v>
      </c>
      <c r="H99" s="92"/>
    </row>
    <row r="100" spans="1:32" s="72" customFormat="1">
      <c r="A100" s="781"/>
      <c r="B100" s="776"/>
      <c r="C100" s="62">
        <v>0.9</v>
      </c>
      <c r="D100" s="58"/>
      <c r="E100" s="1">
        <v>0.9</v>
      </c>
      <c r="F100" s="61" t="s">
        <v>402</v>
      </c>
      <c r="G100" s="63" t="s">
        <v>120</v>
      </c>
      <c r="H100" s="92"/>
      <c r="J100" s="72" t="s">
        <v>499</v>
      </c>
    </row>
    <row r="101" spans="1:32" s="77" customFormat="1">
      <c r="A101" s="27">
        <v>3</v>
      </c>
      <c r="B101" s="60" t="s">
        <v>413</v>
      </c>
      <c r="C101" s="62">
        <v>1.4E-2</v>
      </c>
      <c r="D101" s="63"/>
      <c r="E101" s="1">
        <v>1.4E-2</v>
      </c>
      <c r="F101" s="58" t="s">
        <v>131</v>
      </c>
      <c r="G101" s="61" t="s">
        <v>120</v>
      </c>
      <c r="H101" s="89"/>
      <c r="K101" s="77" t="s">
        <v>166</v>
      </c>
    </row>
    <row r="102" spans="1:32" s="77" customFormat="1" ht="37.5">
      <c r="A102" s="27">
        <v>4</v>
      </c>
      <c r="B102" s="67" t="s">
        <v>414</v>
      </c>
      <c r="C102" s="62">
        <v>0.53</v>
      </c>
      <c r="D102" s="63"/>
      <c r="E102" s="1">
        <v>0.53</v>
      </c>
      <c r="F102" s="58" t="s">
        <v>399</v>
      </c>
      <c r="G102" s="61" t="s">
        <v>120</v>
      </c>
      <c r="H102" s="89"/>
    </row>
    <row r="103" spans="1:32" s="72" customFormat="1" ht="56.25">
      <c r="A103" s="61">
        <v>5</v>
      </c>
      <c r="B103" s="65" t="s">
        <v>380</v>
      </c>
      <c r="C103" s="1">
        <v>0.03</v>
      </c>
      <c r="D103" s="26"/>
      <c r="E103" s="1">
        <v>0.03</v>
      </c>
      <c r="F103" s="79" t="s">
        <v>131</v>
      </c>
      <c r="G103" s="61" t="s">
        <v>120</v>
      </c>
      <c r="H103" s="128" t="s">
        <v>369</v>
      </c>
    </row>
    <row r="104" spans="1:32" s="2" customFormat="1" ht="37.5">
      <c r="A104" s="16" t="s">
        <v>226</v>
      </c>
      <c r="B104" s="28" t="s">
        <v>332</v>
      </c>
      <c r="C104" s="15">
        <v>687.42070999999987</v>
      </c>
      <c r="D104" s="15">
        <v>92.79</v>
      </c>
      <c r="E104" s="15">
        <v>594.63070999999991</v>
      </c>
      <c r="F104" s="9"/>
      <c r="G104" s="16"/>
      <c r="H104" s="130"/>
    </row>
    <row r="105" spans="1:32" s="2" customFormat="1">
      <c r="A105" s="16" t="s">
        <v>155</v>
      </c>
      <c r="B105" s="28" t="s">
        <v>10</v>
      </c>
      <c r="C105" s="15">
        <v>526.83999999999992</v>
      </c>
      <c r="D105" s="15">
        <v>0</v>
      </c>
      <c r="E105" s="15">
        <v>526.83999999999992</v>
      </c>
      <c r="F105" s="9"/>
      <c r="G105" s="16"/>
      <c r="H105" s="130"/>
    </row>
    <row r="106" spans="1:32" s="2" customFormat="1">
      <c r="A106" s="16" t="s">
        <v>227</v>
      </c>
      <c r="B106" s="23" t="s">
        <v>16</v>
      </c>
      <c r="C106" s="15">
        <v>526.83999999999992</v>
      </c>
      <c r="D106" s="15">
        <v>0</v>
      </c>
      <c r="E106" s="15">
        <v>526.83999999999992</v>
      </c>
      <c r="F106" s="15"/>
      <c r="G106" s="16"/>
      <c r="H106" s="129"/>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row>
    <row r="107" spans="1:32" s="81" customFormat="1" ht="93.75">
      <c r="A107" s="61">
        <v>1</v>
      </c>
      <c r="B107" s="196" t="s">
        <v>360</v>
      </c>
      <c r="C107" s="58">
        <v>526.83999999999992</v>
      </c>
      <c r="D107" s="63"/>
      <c r="E107" s="58">
        <v>526.83999999999992</v>
      </c>
      <c r="F107" s="79" t="s">
        <v>316</v>
      </c>
      <c r="G107" s="61" t="s">
        <v>74</v>
      </c>
      <c r="H107" s="128" t="s">
        <v>369</v>
      </c>
      <c r="K107" s="81" t="s">
        <v>166</v>
      </c>
    </row>
    <row r="108" spans="1:32" s="3" customFormat="1">
      <c r="A108" s="16" t="s">
        <v>156</v>
      </c>
      <c r="B108" s="14" t="s">
        <v>11</v>
      </c>
      <c r="C108" s="15">
        <v>160.58071000000001</v>
      </c>
      <c r="D108" s="18">
        <v>92.79</v>
      </c>
      <c r="E108" s="18">
        <v>67.790710000000004</v>
      </c>
      <c r="F108" s="9"/>
      <c r="G108" s="16"/>
      <c r="H108" s="93"/>
    </row>
    <row r="109" spans="1:32" s="2" customFormat="1" ht="37.5">
      <c r="A109" s="16" t="s">
        <v>228</v>
      </c>
      <c r="B109" s="23" t="s">
        <v>198</v>
      </c>
      <c r="C109" s="15">
        <v>9</v>
      </c>
      <c r="D109" s="15">
        <v>0</v>
      </c>
      <c r="E109" s="15">
        <v>9</v>
      </c>
      <c r="F109" s="9"/>
      <c r="G109" s="16"/>
      <c r="H109" s="86"/>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row>
    <row r="110" spans="1:32" s="81" customFormat="1" ht="56.25">
      <c r="A110" s="61">
        <v>1</v>
      </c>
      <c r="B110" s="64" t="s">
        <v>328</v>
      </c>
      <c r="C110" s="62">
        <v>2</v>
      </c>
      <c r="D110" s="63"/>
      <c r="E110" s="1">
        <v>2</v>
      </c>
      <c r="F110" s="79" t="s">
        <v>131</v>
      </c>
      <c r="G110" s="61" t="s">
        <v>112</v>
      </c>
      <c r="H110" s="90"/>
      <c r="I110" s="81">
        <v>0.43</v>
      </c>
    </row>
    <row r="111" spans="1:32" s="81" customFormat="1" ht="56.25">
      <c r="A111" s="61">
        <v>2</v>
      </c>
      <c r="B111" s="64" t="s">
        <v>328</v>
      </c>
      <c r="C111" s="62">
        <v>2</v>
      </c>
      <c r="D111" s="63"/>
      <c r="E111" s="1">
        <v>2</v>
      </c>
      <c r="F111" s="70" t="s">
        <v>396</v>
      </c>
      <c r="G111" s="61" t="s">
        <v>112</v>
      </c>
      <c r="H111" s="90"/>
      <c r="I111" s="81">
        <v>0.13</v>
      </c>
    </row>
    <row r="112" spans="1:32" s="81" customFormat="1" ht="56.25">
      <c r="A112" s="61">
        <v>3</v>
      </c>
      <c r="B112" s="64" t="s">
        <v>328</v>
      </c>
      <c r="C112" s="62">
        <v>1.5</v>
      </c>
      <c r="D112" s="63"/>
      <c r="E112" s="1">
        <v>1.5</v>
      </c>
      <c r="F112" s="79" t="s">
        <v>316</v>
      </c>
      <c r="G112" s="61" t="s">
        <v>112</v>
      </c>
      <c r="H112" s="90"/>
    </row>
    <row r="113" spans="1:33" s="81" customFormat="1" ht="56.25">
      <c r="A113" s="61">
        <v>4</v>
      </c>
      <c r="B113" s="64" t="s">
        <v>328</v>
      </c>
      <c r="C113" s="62">
        <v>1.5</v>
      </c>
      <c r="D113" s="63"/>
      <c r="E113" s="1">
        <v>1.5</v>
      </c>
      <c r="F113" s="70" t="s">
        <v>397</v>
      </c>
      <c r="G113" s="61" t="s">
        <v>112</v>
      </c>
      <c r="H113" s="90"/>
      <c r="I113" s="81">
        <v>0.04</v>
      </c>
    </row>
    <row r="114" spans="1:33" s="81" customFormat="1" ht="56.25">
      <c r="A114" s="61">
        <v>5</v>
      </c>
      <c r="B114" s="64" t="s">
        <v>328</v>
      </c>
      <c r="C114" s="62">
        <v>1</v>
      </c>
      <c r="D114" s="63"/>
      <c r="E114" s="1">
        <v>1</v>
      </c>
      <c r="F114" s="79" t="s">
        <v>400</v>
      </c>
      <c r="G114" s="61" t="s">
        <v>112</v>
      </c>
      <c r="H114" s="90"/>
    </row>
    <row r="115" spans="1:33" s="81" customFormat="1" ht="56.25">
      <c r="A115" s="61">
        <v>6</v>
      </c>
      <c r="B115" s="64" t="s">
        <v>328</v>
      </c>
      <c r="C115" s="62">
        <v>1</v>
      </c>
      <c r="D115" s="63"/>
      <c r="E115" s="1">
        <v>1</v>
      </c>
      <c r="F115" s="78" t="s">
        <v>398</v>
      </c>
      <c r="G115" s="61" t="s">
        <v>112</v>
      </c>
      <c r="H115" s="90"/>
    </row>
    <row r="116" spans="1:33" s="2" customFormat="1" ht="37.5">
      <c r="A116" s="16" t="s">
        <v>229</v>
      </c>
      <c r="B116" s="23" t="s">
        <v>205</v>
      </c>
      <c r="C116" s="15">
        <v>1</v>
      </c>
      <c r="D116" s="15">
        <v>0</v>
      </c>
      <c r="E116" s="15">
        <v>1</v>
      </c>
      <c r="F116" s="9"/>
      <c r="G116" s="16"/>
      <c r="H116" s="86"/>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row>
    <row r="117" spans="1:33" s="81" customFormat="1" ht="56.25">
      <c r="A117" s="61">
        <v>1</v>
      </c>
      <c r="B117" s="64" t="s">
        <v>328</v>
      </c>
      <c r="C117" s="62">
        <v>1</v>
      </c>
      <c r="D117" s="63"/>
      <c r="E117" s="1">
        <v>1</v>
      </c>
      <c r="F117" s="79" t="s">
        <v>399</v>
      </c>
      <c r="G117" s="61" t="s">
        <v>113</v>
      </c>
      <c r="H117" s="90"/>
      <c r="I117" s="81">
        <v>7.0000000000000007E-2</v>
      </c>
    </row>
    <row r="118" spans="1:33" s="2" customFormat="1">
      <c r="A118" s="16" t="s">
        <v>230</v>
      </c>
      <c r="B118" s="23" t="s">
        <v>207</v>
      </c>
      <c r="C118" s="15"/>
      <c r="D118" s="15"/>
      <c r="E118" s="15"/>
      <c r="F118" s="9"/>
      <c r="G118" s="16"/>
      <c r="H118" s="86"/>
      <c r="I118" s="55"/>
      <c r="J118" s="55"/>
      <c r="K118" s="55"/>
      <c r="L118" s="55"/>
      <c r="M118" s="55"/>
      <c r="N118" s="55"/>
      <c r="O118" s="55"/>
      <c r="P118" s="55"/>
      <c r="Q118" s="55"/>
      <c r="R118" s="55"/>
      <c r="S118" s="55"/>
      <c r="T118" s="55"/>
      <c r="U118" s="55"/>
      <c r="V118" s="55"/>
      <c r="W118" s="55"/>
      <c r="X118" s="55"/>
      <c r="Y118" s="55"/>
      <c r="Z118" s="55"/>
      <c r="AA118" s="55"/>
      <c r="AB118" s="55"/>
      <c r="AC118" s="55"/>
      <c r="AD118" s="55"/>
      <c r="AE118" s="197"/>
      <c r="AF118" s="55"/>
      <c r="AG118" s="55"/>
    </row>
    <row r="119" spans="1:33" s="2" customFormat="1">
      <c r="A119" s="16" t="s">
        <v>231</v>
      </c>
      <c r="B119" s="23" t="s">
        <v>26</v>
      </c>
      <c r="C119" s="15">
        <v>25.51071</v>
      </c>
      <c r="D119" s="15">
        <v>0</v>
      </c>
      <c r="E119" s="15">
        <v>25.51071</v>
      </c>
      <c r="F119" s="9"/>
      <c r="G119" s="16"/>
      <c r="H119" s="86"/>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row>
    <row r="120" spans="1:33" s="81" customFormat="1">
      <c r="A120" s="61">
        <v>1</v>
      </c>
      <c r="B120" s="65" t="s">
        <v>208</v>
      </c>
      <c r="C120" s="62">
        <v>3</v>
      </c>
      <c r="D120" s="63"/>
      <c r="E120" s="1">
        <v>3</v>
      </c>
      <c r="F120" s="79" t="s">
        <v>131</v>
      </c>
      <c r="G120" s="61" t="s">
        <v>89</v>
      </c>
      <c r="H120" s="90"/>
    </row>
    <row r="121" spans="1:33" s="81" customFormat="1">
      <c r="A121" s="61">
        <v>2</v>
      </c>
      <c r="B121" s="65" t="s">
        <v>208</v>
      </c>
      <c r="C121" s="62">
        <v>2</v>
      </c>
      <c r="D121" s="63"/>
      <c r="E121" s="1">
        <v>2</v>
      </c>
      <c r="F121" s="70" t="s">
        <v>396</v>
      </c>
      <c r="G121" s="61" t="s">
        <v>89</v>
      </c>
      <c r="H121" s="90"/>
    </row>
    <row r="122" spans="1:33" s="81" customFormat="1" ht="37.5">
      <c r="A122" s="61">
        <v>3</v>
      </c>
      <c r="B122" s="65" t="s">
        <v>208</v>
      </c>
      <c r="C122" s="62">
        <v>4</v>
      </c>
      <c r="D122" s="63"/>
      <c r="E122" s="1">
        <v>4</v>
      </c>
      <c r="F122" s="79" t="s">
        <v>316</v>
      </c>
      <c r="G122" s="61" t="s">
        <v>89</v>
      </c>
      <c r="H122" s="90"/>
    </row>
    <row r="123" spans="1:33" s="81" customFormat="1">
      <c r="A123" s="61">
        <v>4</v>
      </c>
      <c r="B123" s="65" t="s">
        <v>208</v>
      </c>
      <c r="C123" s="62">
        <v>4.7007099999999999</v>
      </c>
      <c r="D123" s="63"/>
      <c r="E123" s="1">
        <v>4.7007099999999999</v>
      </c>
      <c r="F123" s="70" t="s">
        <v>397</v>
      </c>
      <c r="G123" s="61" t="s">
        <v>89</v>
      </c>
      <c r="H123" s="90"/>
      <c r="I123" s="81">
        <v>0.1</v>
      </c>
    </row>
    <row r="124" spans="1:33" s="81" customFormat="1">
      <c r="A124" s="61">
        <v>5</v>
      </c>
      <c r="B124" s="60" t="s">
        <v>208</v>
      </c>
      <c r="C124" s="62">
        <v>0.71</v>
      </c>
      <c r="D124" s="63"/>
      <c r="E124" s="1">
        <v>0.71</v>
      </c>
      <c r="F124" s="78" t="s">
        <v>398</v>
      </c>
      <c r="G124" s="61" t="s">
        <v>89</v>
      </c>
      <c r="H124" s="90"/>
    </row>
    <row r="125" spans="1:33" s="81" customFormat="1">
      <c r="A125" s="61">
        <v>6</v>
      </c>
      <c r="B125" s="60" t="s">
        <v>208</v>
      </c>
      <c r="C125" s="62">
        <v>0.9</v>
      </c>
      <c r="D125" s="63"/>
      <c r="E125" s="1">
        <v>0.9</v>
      </c>
      <c r="F125" s="79" t="s">
        <v>400</v>
      </c>
      <c r="G125" s="61" t="s">
        <v>89</v>
      </c>
      <c r="H125" s="90"/>
    </row>
    <row r="126" spans="1:33" s="81" customFormat="1">
      <c r="A126" s="61">
        <v>7</v>
      </c>
      <c r="B126" s="60" t="s">
        <v>208</v>
      </c>
      <c r="C126" s="62">
        <v>0.8</v>
      </c>
      <c r="D126" s="63"/>
      <c r="E126" s="1">
        <v>0.8</v>
      </c>
      <c r="F126" s="79" t="s">
        <v>399</v>
      </c>
      <c r="G126" s="61" t="s">
        <v>89</v>
      </c>
      <c r="H126" s="90"/>
    </row>
    <row r="127" spans="1:33" s="72" customFormat="1" ht="37.5">
      <c r="A127" s="61">
        <v>8</v>
      </c>
      <c r="B127" s="60" t="s">
        <v>311</v>
      </c>
      <c r="C127" s="58">
        <v>5</v>
      </c>
      <c r="D127" s="58"/>
      <c r="E127" s="1">
        <v>5</v>
      </c>
      <c r="F127" s="79" t="s">
        <v>399</v>
      </c>
      <c r="G127" s="63" t="s">
        <v>89</v>
      </c>
      <c r="H127" s="63"/>
      <c r="K127" s="72" t="s">
        <v>166</v>
      </c>
    </row>
    <row r="128" spans="1:33" s="72" customFormat="1" ht="37.5">
      <c r="A128" s="63">
        <v>9</v>
      </c>
      <c r="B128" s="60" t="s">
        <v>327</v>
      </c>
      <c r="C128" s="62">
        <v>2</v>
      </c>
      <c r="D128" s="58"/>
      <c r="E128" s="1">
        <v>2</v>
      </c>
      <c r="F128" s="61" t="s">
        <v>396</v>
      </c>
      <c r="G128" s="63" t="s">
        <v>89</v>
      </c>
      <c r="H128" s="92"/>
    </row>
    <row r="129" spans="1:32" s="81" customFormat="1" ht="75">
      <c r="A129" s="61">
        <v>10</v>
      </c>
      <c r="B129" s="60" t="s">
        <v>213</v>
      </c>
      <c r="C129" s="62">
        <v>1.4</v>
      </c>
      <c r="D129" s="63"/>
      <c r="E129" s="1">
        <v>1.4</v>
      </c>
      <c r="F129" s="79" t="s">
        <v>131</v>
      </c>
      <c r="G129" s="61" t="s">
        <v>89</v>
      </c>
      <c r="H129" s="128" t="s">
        <v>370</v>
      </c>
    </row>
    <row r="130" spans="1:32" s="81" customFormat="1" ht="56.25">
      <c r="A130" s="61">
        <v>11</v>
      </c>
      <c r="B130" s="60" t="s">
        <v>211</v>
      </c>
      <c r="C130" s="58">
        <v>1</v>
      </c>
      <c r="D130" s="63"/>
      <c r="E130" s="1">
        <v>1</v>
      </c>
      <c r="F130" s="79" t="s">
        <v>316</v>
      </c>
      <c r="G130" s="61" t="s">
        <v>89</v>
      </c>
      <c r="H130" s="79" t="s">
        <v>369</v>
      </c>
      <c r="J130" s="81" t="s">
        <v>499</v>
      </c>
    </row>
    <row r="131" spans="1:32" s="2" customFormat="1" ht="37.5">
      <c r="A131" s="16" t="s">
        <v>232</v>
      </c>
      <c r="B131" s="23" t="s">
        <v>28</v>
      </c>
      <c r="C131" s="15">
        <v>125.07</v>
      </c>
      <c r="D131" s="15">
        <v>92.79</v>
      </c>
      <c r="E131" s="15">
        <v>32.28</v>
      </c>
      <c r="F131" s="9"/>
      <c r="G131" s="16"/>
      <c r="H131" s="86"/>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row>
    <row r="132" spans="1:32" s="81" customFormat="1" ht="56.25">
      <c r="A132" s="61">
        <v>1</v>
      </c>
      <c r="B132" s="60" t="s">
        <v>482</v>
      </c>
      <c r="C132" s="58">
        <v>2.9699999999999998</v>
      </c>
      <c r="D132" s="58">
        <v>0.49</v>
      </c>
      <c r="E132" s="1">
        <v>2.4799999999999995</v>
      </c>
      <c r="F132" s="79" t="s">
        <v>399</v>
      </c>
      <c r="G132" s="61" t="s">
        <v>481</v>
      </c>
      <c r="H132" s="128" t="s">
        <v>369</v>
      </c>
    </row>
    <row r="133" spans="1:32" s="81" customFormat="1">
      <c r="A133" s="775">
        <v>2</v>
      </c>
      <c r="B133" s="776" t="s">
        <v>483</v>
      </c>
      <c r="C133" s="58">
        <v>10.4</v>
      </c>
      <c r="D133" s="58">
        <v>10</v>
      </c>
      <c r="E133" s="1">
        <v>0.4</v>
      </c>
      <c r="F133" s="79" t="s">
        <v>399</v>
      </c>
      <c r="G133" s="61" t="s">
        <v>481</v>
      </c>
      <c r="H133" s="90"/>
    </row>
    <row r="134" spans="1:32" s="81" customFormat="1">
      <c r="A134" s="775"/>
      <c r="B134" s="776"/>
      <c r="C134" s="62">
        <v>20.399999999999999</v>
      </c>
      <c r="D134" s="58">
        <v>20</v>
      </c>
      <c r="E134" s="1">
        <v>0.4</v>
      </c>
      <c r="F134" s="79" t="s">
        <v>131</v>
      </c>
      <c r="G134" s="61" t="s">
        <v>481</v>
      </c>
      <c r="H134" s="90"/>
    </row>
    <row r="135" spans="1:32" s="81" customFormat="1" ht="56.25">
      <c r="A135" s="775">
        <v>3</v>
      </c>
      <c r="B135" s="776" t="s">
        <v>217</v>
      </c>
      <c r="C135" s="58">
        <v>1.5</v>
      </c>
      <c r="D135" s="58">
        <v>0.75</v>
      </c>
      <c r="E135" s="1">
        <v>0.75</v>
      </c>
      <c r="F135" s="79" t="s">
        <v>131</v>
      </c>
      <c r="G135" s="61" t="s">
        <v>481</v>
      </c>
      <c r="H135" s="128" t="s">
        <v>369</v>
      </c>
    </row>
    <row r="136" spans="1:32" s="81" customFormat="1" ht="56.25">
      <c r="A136" s="775"/>
      <c r="B136" s="776"/>
      <c r="C136" s="58">
        <v>1.47</v>
      </c>
      <c r="D136" s="58">
        <v>0.26</v>
      </c>
      <c r="E136" s="1">
        <v>1.21</v>
      </c>
      <c r="F136" s="79" t="s">
        <v>399</v>
      </c>
      <c r="G136" s="61" t="s">
        <v>481</v>
      </c>
      <c r="H136" s="128" t="s">
        <v>370</v>
      </c>
    </row>
    <row r="137" spans="1:32" s="81" customFormat="1" ht="131.25">
      <c r="A137" s="61">
        <v>4</v>
      </c>
      <c r="B137" s="68" t="s">
        <v>218</v>
      </c>
      <c r="C137" s="58">
        <v>2.73</v>
      </c>
      <c r="D137" s="58">
        <v>1</v>
      </c>
      <c r="E137" s="1">
        <v>1.73</v>
      </c>
      <c r="F137" s="79" t="s">
        <v>131</v>
      </c>
      <c r="G137" s="61" t="s">
        <v>481</v>
      </c>
      <c r="H137" s="128" t="s">
        <v>370</v>
      </c>
      <c r="K137" s="81" t="s">
        <v>166</v>
      </c>
    </row>
    <row r="138" spans="1:32" s="77" customFormat="1" ht="75">
      <c r="A138" s="61">
        <v>5</v>
      </c>
      <c r="B138" s="68" t="s">
        <v>219</v>
      </c>
      <c r="C138" s="62">
        <v>2.5</v>
      </c>
      <c r="D138" s="58">
        <v>2.29</v>
      </c>
      <c r="E138" s="1">
        <v>0.21000000000000002</v>
      </c>
      <c r="F138" s="79" t="s">
        <v>131</v>
      </c>
      <c r="G138" s="61" t="s">
        <v>481</v>
      </c>
      <c r="H138" s="128" t="s">
        <v>370</v>
      </c>
      <c r="K138" s="77" t="s">
        <v>166</v>
      </c>
    </row>
    <row r="139" spans="1:32" s="81" customFormat="1" ht="56.25">
      <c r="A139" s="61">
        <v>6</v>
      </c>
      <c r="B139" s="60" t="s">
        <v>484</v>
      </c>
      <c r="C139" s="62">
        <v>11.8</v>
      </c>
      <c r="D139" s="58">
        <v>11.3</v>
      </c>
      <c r="E139" s="1">
        <v>0.5</v>
      </c>
      <c r="F139" s="79" t="s">
        <v>131</v>
      </c>
      <c r="G139" s="61" t="s">
        <v>481</v>
      </c>
      <c r="H139" s="90"/>
      <c r="K139" s="81" t="s">
        <v>166</v>
      </c>
    </row>
    <row r="140" spans="1:32" s="81" customFormat="1" ht="56.25">
      <c r="A140" s="61">
        <v>7</v>
      </c>
      <c r="B140" s="149" t="s">
        <v>487</v>
      </c>
      <c r="C140" s="58">
        <v>11.3</v>
      </c>
      <c r="D140" s="58">
        <v>11</v>
      </c>
      <c r="E140" s="1">
        <v>0.3</v>
      </c>
      <c r="F140" s="79" t="s">
        <v>131</v>
      </c>
      <c r="G140" s="61" t="s">
        <v>481</v>
      </c>
      <c r="H140" s="128" t="s">
        <v>369</v>
      </c>
    </row>
    <row r="141" spans="1:32" s="81" customFormat="1" ht="131.25">
      <c r="A141" s="61">
        <v>8</v>
      </c>
      <c r="B141" s="149" t="s">
        <v>375</v>
      </c>
      <c r="C141" s="58">
        <v>2.31</v>
      </c>
      <c r="D141" s="58">
        <v>2.31</v>
      </c>
      <c r="E141" s="1">
        <v>0</v>
      </c>
      <c r="F141" s="79" t="s">
        <v>396</v>
      </c>
      <c r="G141" s="61" t="s">
        <v>481</v>
      </c>
      <c r="H141" s="128" t="s">
        <v>369</v>
      </c>
      <c r="J141" s="81" t="s">
        <v>499</v>
      </c>
    </row>
    <row r="142" spans="1:32" s="81" customFormat="1" ht="131.25">
      <c r="A142" s="61">
        <v>9</v>
      </c>
      <c r="B142" s="149" t="s">
        <v>375</v>
      </c>
      <c r="C142" s="58">
        <v>3.5</v>
      </c>
      <c r="D142" s="58">
        <v>3.5</v>
      </c>
      <c r="E142" s="1">
        <v>0</v>
      </c>
      <c r="F142" s="79" t="s">
        <v>131</v>
      </c>
      <c r="G142" s="61" t="s">
        <v>481</v>
      </c>
      <c r="H142" s="128" t="s">
        <v>369</v>
      </c>
    </row>
    <row r="143" spans="1:32" s="81" customFormat="1" ht="75">
      <c r="A143" s="61">
        <v>10</v>
      </c>
      <c r="B143" s="149" t="s">
        <v>381</v>
      </c>
      <c r="C143" s="58">
        <v>2.5</v>
      </c>
      <c r="D143" s="58">
        <v>2</v>
      </c>
      <c r="E143" s="1">
        <v>0.5</v>
      </c>
      <c r="F143" s="70" t="s">
        <v>397</v>
      </c>
      <c r="G143" s="61" t="s">
        <v>481</v>
      </c>
      <c r="H143" s="128"/>
      <c r="J143" s="81" t="s">
        <v>499</v>
      </c>
    </row>
    <row r="144" spans="1:32" s="81" customFormat="1" ht="75">
      <c r="A144" s="61">
        <v>11</v>
      </c>
      <c r="B144" s="149" t="s">
        <v>377</v>
      </c>
      <c r="C144" s="58">
        <v>0.7</v>
      </c>
      <c r="D144" s="58">
        <v>0.5</v>
      </c>
      <c r="E144" s="1">
        <v>0.2</v>
      </c>
      <c r="F144" s="79" t="s">
        <v>131</v>
      </c>
      <c r="G144" s="61" t="s">
        <v>481</v>
      </c>
      <c r="H144" s="128" t="s">
        <v>369</v>
      </c>
      <c r="K144" s="81" t="s">
        <v>166</v>
      </c>
    </row>
    <row r="145" spans="1:32" s="81" customFormat="1" ht="56.25">
      <c r="A145" s="61">
        <v>12</v>
      </c>
      <c r="B145" s="149" t="s">
        <v>486</v>
      </c>
      <c r="C145" s="58">
        <v>8.59</v>
      </c>
      <c r="D145" s="58">
        <v>8.59</v>
      </c>
      <c r="E145" s="1">
        <v>0</v>
      </c>
      <c r="F145" s="79" t="s">
        <v>396</v>
      </c>
      <c r="G145" s="61" t="s">
        <v>481</v>
      </c>
      <c r="H145" s="128" t="s">
        <v>369</v>
      </c>
    </row>
    <row r="146" spans="1:32" s="81" customFormat="1" ht="56.25">
      <c r="A146" s="61">
        <v>13</v>
      </c>
      <c r="B146" s="149" t="s">
        <v>485</v>
      </c>
      <c r="C146" s="58">
        <v>3.1</v>
      </c>
      <c r="D146" s="58"/>
      <c r="E146" s="1">
        <v>3.1</v>
      </c>
      <c r="F146" s="79" t="s">
        <v>396</v>
      </c>
      <c r="G146" s="61" t="s">
        <v>91</v>
      </c>
      <c r="H146" s="128" t="s">
        <v>369</v>
      </c>
      <c r="K146" s="81" t="s">
        <v>166</v>
      </c>
    </row>
    <row r="147" spans="1:32" s="81" customFormat="1" ht="75">
      <c r="A147" s="61">
        <v>14</v>
      </c>
      <c r="B147" s="60" t="s">
        <v>221</v>
      </c>
      <c r="C147" s="58">
        <v>10.3</v>
      </c>
      <c r="D147" s="58">
        <v>10.3</v>
      </c>
      <c r="E147" s="58">
        <v>0</v>
      </c>
      <c r="F147" s="79" t="s">
        <v>316</v>
      </c>
      <c r="G147" s="61" t="s">
        <v>481</v>
      </c>
      <c r="H147" s="90"/>
      <c r="K147" s="81" t="s">
        <v>166</v>
      </c>
    </row>
    <row r="148" spans="1:32" s="81" customFormat="1" ht="56.25">
      <c r="A148" s="61">
        <v>15</v>
      </c>
      <c r="B148" s="60" t="s">
        <v>223</v>
      </c>
      <c r="C148" s="58">
        <v>3.5</v>
      </c>
      <c r="D148" s="63"/>
      <c r="E148" s="58">
        <v>3.5</v>
      </c>
      <c r="F148" s="79" t="s">
        <v>397</v>
      </c>
      <c r="G148" s="61" t="s">
        <v>481</v>
      </c>
      <c r="H148" s="90"/>
      <c r="K148" s="81" t="s">
        <v>166</v>
      </c>
    </row>
    <row r="149" spans="1:32" s="81" customFormat="1" ht="37.5">
      <c r="A149" s="61">
        <v>16</v>
      </c>
      <c r="B149" s="60" t="s">
        <v>415</v>
      </c>
      <c r="C149" s="58">
        <v>11</v>
      </c>
      <c r="D149" s="63"/>
      <c r="E149" s="58">
        <v>11</v>
      </c>
      <c r="F149" s="79" t="s">
        <v>397</v>
      </c>
      <c r="G149" s="61" t="s">
        <v>481</v>
      </c>
      <c r="H149" s="90"/>
      <c r="K149" s="81" t="s">
        <v>166</v>
      </c>
    </row>
    <row r="150" spans="1:32" s="81" customFormat="1" ht="75">
      <c r="A150" s="61">
        <v>17</v>
      </c>
      <c r="B150" s="60" t="s">
        <v>393</v>
      </c>
      <c r="C150" s="58">
        <v>14.5</v>
      </c>
      <c r="D150" s="63">
        <v>8.5</v>
      </c>
      <c r="E150" s="58">
        <v>6</v>
      </c>
      <c r="F150" s="79" t="s">
        <v>397</v>
      </c>
      <c r="G150" s="61" t="s">
        <v>481</v>
      </c>
      <c r="H150" s="90"/>
    </row>
    <row r="151" spans="1:32" s="3" customFormat="1">
      <c r="A151" s="16" t="s">
        <v>196</v>
      </c>
      <c r="B151" s="23" t="s">
        <v>463</v>
      </c>
      <c r="C151" s="31">
        <v>1090.75</v>
      </c>
      <c r="D151" s="31">
        <v>0</v>
      </c>
      <c r="E151" s="31">
        <v>1090.75</v>
      </c>
      <c r="F151" s="9"/>
      <c r="G151" s="9"/>
      <c r="H151" s="128"/>
      <c r="I151" s="69"/>
      <c r="J151" s="69"/>
      <c r="K151" s="69"/>
      <c r="L151" s="69"/>
      <c r="M151" s="69"/>
      <c r="N151" s="69"/>
    </row>
    <row r="152" spans="1:32" s="2" customFormat="1">
      <c r="A152" s="16" t="s">
        <v>464</v>
      </c>
      <c r="B152" s="23" t="s">
        <v>197</v>
      </c>
      <c r="C152" s="15">
        <v>100</v>
      </c>
      <c r="D152" s="15">
        <v>0</v>
      </c>
      <c r="E152" s="15">
        <v>100</v>
      </c>
      <c r="F152" s="9"/>
      <c r="G152" s="16"/>
      <c r="H152" s="86"/>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row>
    <row r="153" spans="1:32" s="75" customFormat="1" ht="56.25">
      <c r="A153" s="27">
        <v>1</v>
      </c>
      <c r="B153" s="65" t="s">
        <v>146</v>
      </c>
      <c r="C153" s="1">
        <v>50</v>
      </c>
      <c r="D153" s="26"/>
      <c r="E153" s="1">
        <v>50</v>
      </c>
      <c r="F153" s="70" t="s">
        <v>396</v>
      </c>
      <c r="G153" s="27" t="s">
        <v>462</v>
      </c>
      <c r="H153" s="88"/>
    </row>
    <row r="154" spans="1:32" s="77" customFormat="1" ht="37.5">
      <c r="A154" s="27">
        <v>2</v>
      </c>
      <c r="B154" s="60" t="s">
        <v>290</v>
      </c>
      <c r="C154" s="62">
        <v>50</v>
      </c>
      <c r="D154" s="63"/>
      <c r="E154" s="1">
        <v>50</v>
      </c>
      <c r="F154" s="70" t="s">
        <v>397</v>
      </c>
      <c r="G154" s="61" t="s">
        <v>489</v>
      </c>
      <c r="H154" s="89"/>
      <c r="K154" s="77" t="s">
        <v>166</v>
      </c>
    </row>
    <row r="155" spans="1:32" s="2" customFormat="1">
      <c r="A155" s="16" t="s">
        <v>465</v>
      </c>
      <c r="B155" s="23" t="s">
        <v>17</v>
      </c>
      <c r="C155" s="15">
        <v>990.75</v>
      </c>
      <c r="D155" s="15">
        <v>0</v>
      </c>
      <c r="E155" s="15">
        <v>990.75</v>
      </c>
      <c r="F155" s="9"/>
      <c r="G155" s="16"/>
      <c r="H155" s="86"/>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row>
    <row r="156" spans="1:32" s="146" customFormat="1" ht="37.5">
      <c r="A156" s="27">
        <v>1</v>
      </c>
      <c r="B156" s="154" t="s">
        <v>292</v>
      </c>
      <c r="C156" s="1">
        <v>26</v>
      </c>
      <c r="D156" s="26"/>
      <c r="E156" s="1">
        <v>26</v>
      </c>
      <c r="F156" s="70" t="s">
        <v>400</v>
      </c>
      <c r="G156" s="27" t="s">
        <v>78</v>
      </c>
      <c r="H156" s="155"/>
      <c r="J156" s="146" t="s">
        <v>499</v>
      </c>
    </row>
    <row r="157" spans="1:32" s="146" customFormat="1" ht="37.5">
      <c r="A157" s="27">
        <v>2</v>
      </c>
      <c r="B157" s="154" t="s">
        <v>292</v>
      </c>
      <c r="C157" s="1">
        <v>59</v>
      </c>
      <c r="D157" s="26"/>
      <c r="E157" s="1">
        <v>59</v>
      </c>
      <c r="F157" s="79" t="s">
        <v>316</v>
      </c>
      <c r="G157" s="27" t="s">
        <v>78</v>
      </c>
      <c r="H157" s="155"/>
      <c r="J157" s="146" t="s">
        <v>499</v>
      </c>
    </row>
    <row r="158" spans="1:32" s="146" customFormat="1" ht="37.5">
      <c r="A158" s="27">
        <v>3</v>
      </c>
      <c r="B158" s="154" t="s">
        <v>292</v>
      </c>
      <c r="C158" s="1">
        <v>33.9</v>
      </c>
      <c r="D158" s="26"/>
      <c r="E158" s="1">
        <v>33.9</v>
      </c>
      <c r="F158" s="156" t="s">
        <v>398</v>
      </c>
      <c r="G158" s="27" t="s">
        <v>78</v>
      </c>
      <c r="H158" s="155"/>
      <c r="K158" s="146" t="s">
        <v>166</v>
      </c>
    </row>
    <row r="159" spans="1:32" s="146" customFormat="1" ht="37.5">
      <c r="A159" s="27">
        <v>4</v>
      </c>
      <c r="B159" s="154" t="s">
        <v>292</v>
      </c>
      <c r="C159" s="1">
        <v>250</v>
      </c>
      <c r="D159" s="26"/>
      <c r="E159" s="1">
        <v>250</v>
      </c>
      <c r="F159" s="156" t="s">
        <v>398</v>
      </c>
      <c r="G159" s="27" t="s">
        <v>78</v>
      </c>
      <c r="H159" s="155"/>
      <c r="I159" s="146">
        <v>48.7</v>
      </c>
    </row>
    <row r="160" spans="1:32" s="146" customFormat="1" ht="37.5">
      <c r="A160" s="27">
        <v>5</v>
      </c>
      <c r="B160" s="154" t="s">
        <v>292</v>
      </c>
      <c r="C160" s="1">
        <v>250</v>
      </c>
      <c r="D160" s="26"/>
      <c r="E160" s="1">
        <v>250</v>
      </c>
      <c r="F160" s="70" t="s">
        <v>399</v>
      </c>
      <c r="G160" s="27" t="s">
        <v>78</v>
      </c>
      <c r="H160" s="155"/>
      <c r="K160" s="146" t="s">
        <v>166</v>
      </c>
    </row>
    <row r="161" spans="1:32" s="146" customFormat="1" ht="37.5">
      <c r="A161" s="27">
        <v>6</v>
      </c>
      <c r="B161" s="154" t="s">
        <v>292</v>
      </c>
      <c r="C161" s="1">
        <v>30</v>
      </c>
      <c r="D161" s="26"/>
      <c r="E161" s="1">
        <v>30</v>
      </c>
      <c r="F161" s="70" t="s">
        <v>400</v>
      </c>
      <c r="G161" s="27" t="s">
        <v>78</v>
      </c>
      <c r="H161" s="155"/>
      <c r="J161" s="146" t="s">
        <v>499</v>
      </c>
    </row>
    <row r="162" spans="1:32" s="146" customFormat="1" ht="37.5">
      <c r="A162" s="27">
        <v>7</v>
      </c>
      <c r="B162" s="154" t="s">
        <v>292</v>
      </c>
      <c r="C162" s="1">
        <v>85</v>
      </c>
      <c r="D162" s="26"/>
      <c r="E162" s="1">
        <v>85</v>
      </c>
      <c r="F162" s="70" t="s">
        <v>399</v>
      </c>
      <c r="G162" s="27" t="s">
        <v>78</v>
      </c>
      <c r="H162" s="155"/>
      <c r="I162" s="146">
        <v>56.6</v>
      </c>
    </row>
    <row r="163" spans="1:32" s="146" customFormat="1" ht="37.5">
      <c r="A163" s="27">
        <v>8</v>
      </c>
      <c r="B163" s="154" t="s">
        <v>292</v>
      </c>
      <c r="C163" s="1">
        <v>34</v>
      </c>
      <c r="D163" s="26"/>
      <c r="E163" s="1">
        <v>34</v>
      </c>
      <c r="F163" s="70" t="s">
        <v>131</v>
      </c>
      <c r="G163" s="27" t="s">
        <v>78</v>
      </c>
      <c r="H163" s="155"/>
      <c r="J163" s="146" t="s">
        <v>499</v>
      </c>
    </row>
    <row r="164" spans="1:32" s="146" customFormat="1" ht="37.5">
      <c r="A164" s="27">
        <v>9</v>
      </c>
      <c r="B164" s="154" t="s">
        <v>292</v>
      </c>
      <c r="C164" s="1">
        <v>66.099999999999994</v>
      </c>
      <c r="D164" s="26"/>
      <c r="E164" s="1">
        <v>66.099999999999994</v>
      </c>
      <c r="F164" s="70" t="s">
        <v>396</v>
      </c>
      <c r="G164" s="27" t="s">
        <v>78</v>
      </c>
      <c r="H164" s="155"/>
      <c r="I164" s="146">
        <v>35.6</v>
      </c>
    </row>
    <row r="165" spans="1:32" s="146" customFormat="1" ht="37.5">
      <c r="A165" s="27">
        <v>10</v>
      </c>
      <c r="B165" s="154" t="s">
        <v>292</v>
      </c>
      <c r="C165" s="1">
        <v>156.75</v>
      </c>
      <c r="D165" s="26"/>
      <c r="E165" s="1">
        <v>156.75</v>
      </c>
      <c r="F165" s="70" t="s">
        <v>397</v>
      </c>
      <c r="G165" s="27" t="s">
        <v>78</v>
      </c>
      <c r="H165" s="155"/>
      <c r="J165" s="146" t="s">
        <v>499</v>
      </c>
    </row>
    <row r="166" spans="1:32" s="2" customFormat="1">
      <c r="A166" s="29"/>
      <c r="B166" s="30" t="s">
        <v>225</v>
      </c>
      <c r="C166" s="31">
        <v>2162.77819</v>
      </c>
      <c r="D166" s="31">
        <v>102.19000000000001</v>
      </c>
      <c r="E166" s="31">
        <v>2060.5881899999999</v>
      </c>
      <c r="F166" s="9"/>
      <c r="G166" s="29"/>
      <c r="H166" s="129"/>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row>
    <row r="169" spans="1:32">
      <c r="E169" s="55">
        <f>SUBTOTAL(9,E25:E164)</f>
        <v>6537.8687600000012</v>
      </c>
      <c r="I169" s="55">
        <f>SUBTOTAL(9,I25:I164)</f>
        <v>146.66999999999999</v>
      </c>
    </row>
  </sheetData>
  <autoFilter ref="A9:CR166"/>
  <mergeCells count="25">
    <mergeCell ref="A133:A134"/>
    <mergeCell ref="B133:B134"/>
    <mergeCell ref="A135:A136"/>
    <mergeCell ref="B135:B136"/>
    <mergeCell ref="A63:A64"/>
    <mergeCell ref="B63:B64"/>
    <mergeCell ref="A99:A100"/>
    <mergeCell ref="B99:B100"/>
    <mergeCell ref="A44:A45"/>
    <mergeCell ref="B44:B45"/>
    <mergeCell ref="A46:A48"/>
    <mergeCell ref="B46:B48"/>
    <mergeCell ref="A39:A40"/>
    <mergeCell ref="B39:B40"/>
    <mergeCell ref="F5:F8"/>
    <mergeCell ref="G5:G8"/>
    <mergeCell ref="A1:H1"/>
    <mergeCell ref="A2:H2"/>
    <mergeCell ref="A3:H3"/>
    <mergeCell ref="A4:H4"/>
    <mergeCell ref="A5:A8"/>
    <mergeCell ref="B5:B8"/>
    <mergeCell ref="C5:C8"/>
    <mergeCell ref="D5:D8"/>
    <mergeCell ref="E5:E8"/>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6"/>
  <sheetViews>
    <sheetView showZeros="0" zoomScale="70" zoomScaleNormal="70" zoomScaleSheetLayoutView="70" workbookViewId="0">
      <pane xSplit="5" ySplit="8" topLeftCell="F24" activePane="bottomRight" state="frozen"/>
      <selection pane="topRight" activeCell="F1" sqref="F1"/>
      <selection pane="bottomLeft" activeCell="A10" sqref="A10"/>
      <selection pane="bottomRight" activeCell="BP11" sqref="BP11:BP12"/>
    </sheetView>
  </sheetViews>
  <sheetFormatPr defaultColWidth="8.88671875" defaultRowHeight="18.75"/>
  <cols>
    <col min="1" max="1" width="7.21875" style="55" customWidth="1"/>
    <col min="2" max="2" width="27.21875" style="55" customWidth="1"/>
    <col min="3" max="3" width="9.33203125" style="55" customWidth="1"/>
    <col min="4" max="4" width="9.33203125" style="55" hidden="1" customWidth="1"/>
    <col min="5" max="5" width="10.109375" style="55" hidden="1" customWidth="1"/>
    <col min="6" max="6" width="10.77734375" style="55" hidden="1" customWidth="1"/>
    <col min="7" max="7" width="7.6640625" style="55" hidden="1" customWidth="1"/>
    <col min="8" max="8" width="9.5546875" style="55" hidden="1" customWidth="1"/>
    <col min="9" max="9" width="9.88671875" style="55" hidden="1" customWidth="1"/>
    <col min="10" max="10" width="9.109375" style="55" hidden="1" customWidth="1"/>
    <col min="11" max="11" width="10.33203125" style="55" hidden="1" customWidth="1"/>
    <col min="12" max="12" width="9.33203125" style="55" hidden="1" customWidth="1"/>
    <col min="13" max="16" width="7.6640625" style="55" hidden="1" customWidth="1"/>
    <col min="17" max="17" width="13.77734375" style="55" hidden="1" customWidth="1"/>
    <col min="18" max="20" width="7.6640625" style="55" hidden="1" customWidth="1"/>
    <col min="21" max="21" width="9.21875" style="55" hidden="1" customWidth="1"/>
    <col min="22" max="26" width="9" style="55" hidden="1" customWidth="1"/>
    <col min="27" max="27" width="10.109375" style="55" hidden="1" customWidth="1"/>
    <col min="28" max="28" width="11.21875" style="55" hidden="1" customWidth="1"/>
    <col min="29" max="29" width="12" style="55" hidden="1" customWidth="1"/>
    <col min="30" max="30" width="9.21875" style="55" hidden="1" customWidth="1"/>
    <col min="31" max="32" width="8.33203125" style="55" hidden="1" customWidth="1"/>
    <col min="33" max="37" width="9" style="55" hidden="1" customWidth="1"/>
    <col min="38" max="38" width="10.44140625" style="55" hidden="1" customWidth="1"/>
    <col min="39" max="42" width="9" style="55" hidden="1" customWidth="1"/>
    <col min="43" max="43" width="14.6640625" style="55" hidden="1" customWidth="1"/>
    <col min="44" max="44" width="10.44140625" style="55" hidden="1" customWidth="1"/>
    <col min="45" max="45" width="9" style="55" hidden="1" customWidth="1"/>
    <col min="46" max="46" width="7.44140625" style="55" hidden="1" customWidth="1"/>
    <col min="47" max="48" width="9" style="55" hidden="1" customWidth="1"/>
    <col min="49" max="49" width="10.109375" style="55" hidden="1" customWidth="1"/>
    <col min="50" max="50" width="8.6640625" style="55" hidden="1" customWidth="1"/>
    <col min="51" max="51" width="9" style="55" hidden="1" customWidth="1"/>
    <col min="52" max="52" width="8.44140625" style="55" hidden="1" customWidth="1"/>
    <col min="53" max="53" width="8.88671875" style="55" hidden="1" customWidth="1"/>
    <col min="54" max="54" width="10.6640625" style="55" hidden="1" customWidth="1"/>
    <col min="55" max="55" width="9.33203125" style="55" hidden="1" customWidth="1"/>
    <col min="56" max="56" width="10.6640625" style="55" hidden="1" customWidth="1"/>
    <col min="57" max="57" width="9.21875" style="55" hidden="1" customWidth="1"/>
    <col min="58" max="58" width="11" style="55" hidden="1" customWidth="1"/>
    <col min="59" max="59" width="8.44140625" style="55" hidden="1" customWidth="1"/>
    <col min="60" max="60" width="9.5546875" style="55" hidden="1" customWidth="1"/>
    <col min="61" max="61" width="8.6640625" style="55" hidden="1" customWidth="1"/>
    <col min="62" max="62" width="8.5546875" style="55" hidden="1" customWidth="1"/>
    <col min="63" max="63" width="13.44140625" style="55" hidden="1" customWidth="1"/>
    <col min="64" max="64" width="13.109375" style="55" customWidth="1"/>
    <col min="65" max="65" width="7.6640625" style="55" hidden="1" customWidth="1"/>
    <col min="66" max="66" width="10.21875" style="55" customWidth="1"/>
    <col min="67" max="67" width="13.21875" style="131" hidden="1" customWidth="1"/>
    <col min="68" max="68" width="42.5546875" style="302" customWidth="1"/>
    <col min="69" max="72" width="13.21875" style="55" hidden="1" customWidth="1"/>
    <col min="73" max="73" width="12" style="55" hidden="1" customWidth="1"/>
    <col min="74" max="74" width="18.6640625" style="55" customWidth="1"/>
    <col min="75" max="83" width="8.88671875" style="55" customWidth="1"/>
    <col min="84" max="84" width="19.77734375" style="55" customWidth="1"/>
    <col min="85" max="89" width="8.88671875" style="55" customWidth="1"/>
    <col min="90" max="90" width="20.77734375" style="55" customWidth="1"/>
    <col min="91" max="91" width="21.88671875" style="55" customWidth="1"/>
    <col min="92" max="16384" width="8.88671875" style="55"/>
  </cols>
  <sheetData>
    <row r="1" spans="1:73" ht="19.5" customHeight="1">
      <c r="A1" s="769" t="s">
        <v>286</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809"/>
      <c r="BP1" s="487"/>
      <c r="BQ1" s="487"/>
      <c r="BR1" s="487"/>
      <c r="BS1" s="302"/>
    </row>
    <row r="2" spans="1:73" ht="27.75" customHeight="1">
      <c r="A2" s="770" t="s">
        <v>929</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c r="AZ2" s="770"/>
      <c r="BA2" s="770"/>
      <c r="BB2" s="770"/>
      <c r="BC2" s="770"/>
      <c r="BD2" s="770"/>
      <c r="BE2" s="770"/>
      <c r="BF2" s="770"/>
      <c r="BG2" s="770"/>
      <c r="BH2" s="770"/>
      <c r="BI2" s="770"/>
      <c r="BJ2" s="770"/>
      <c r="BK2" s="770"/>
      <c r="BL2" s="770"/>
      <c r="BM2" s="770"/>
      <c r="BN2" s="770"/>
      <c r="BO2" s="770"/>
      <c r="BP2" s="770"/>
      <c r="BQ2" s="770"/>
      <c r="BR2" s="770"/>
      <c r="BS2" s="770"/>
      <c r="BT2" s="770"/>
    </row>
    <row r="3" spans="1:73" ht="24.75" customHeight="1">
      <c r="A3" s="771" t="s">
        <v>926</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771"/>
      <c r="AR3" s="771"/>
      <c r="AS3" s="771"/>
      <c r="AT3" s="771"/>
      <c r="AU3" s="771"/>
      <c r="AV3" s="771"/>
      <c r="AW3" s="771"/>
      <c r="AX3" s="771"/>
      <c r="AY3" s="771"/>
      <c r="AZ3" s="771"/>
      <c r="BA3" s="771"/>
      <c r="BB3" s="771"/>
      <c r="BC3" s="771"/>
      <c r="BD3" s="771"/>
      <c r="BE3" s="771"/>
      <c r="BF3" s="771"/>
      <c r="BG3" s="771"/>
      <c r="BH3" s="771"/>
      <c r="BI3" s="771"/>
      <c r="BJ3" s="771"/>
      <c r="BK3" s="771"/>
      <c r="BL3" s="771"/>
      <c r="BM3" s="771"/>
      <c r="BN3" s="771"/>
      <c r="BO3" s="771"/>
      <c r="BP3" s="771"/>
      <c r="BQ3" s="771"/>
      <c r="BR3" s="771"/>
      <c r="BS3" s="771"/>
      <c r="BT3" s="771"/>
    </row>
    <row r="4" spans="1:73" ht="19.5" customHeight="1">
      <c r="A4" s="772" t="s">
        <v>330</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2"/>
      <c r="BO4" s="772"/>
      <c r="BP4" s="772"/>
      <c r="BQ4" s="772"/>
      <c r="BR4" s="772"/>
      <c r="BS4" s="772"/>
      <c r="BT4" s="772"/>
    </row>
    <row r="5" spans="1:73" ht="26.25" customHeight="1">
      <c r="A5" s="765" t="s">
        <v>1</v>
      </c>
      <c r="B5" s="773" t="s">
        <v>2</v>
      </c>
      <c r="C5" s="765" t="s">
        <v>408</v>
      </c>
      <c r="D5" s="765" t="s">
        <v>4</v>
      </c>
      <c r="E5" s="765" t="s">
        <v>5</v>
      </c>
      <c r="F5" s="765" t="s">
        <v>6</v>
      </c>
      <c r="G5" s="774"/>
      <c r="H5" s="774"/>
      <c r="I5" s="774"/>
      <c r="J5" s="774"/>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c r="AL5" s="765"/>
      <c r="AM5" s="765"/>
      <c r="AN5" s="765"/>
      <c r="AO5" s="765"/>
      <c r="AP5" s="765"/>
      <c r="AQ5" s="765"/>
      <c r="AR5" s="765"/>
      <c r="AS5" s="765"/>
      <c r="AT5" s="765"/>
      <c r="AU5" s="765"/>
      <c r="AV5" s="765"/>
      <c r="AW5" s="765"/>
      <c r="AX5" s="765"/>
      <c r="AY5" s="765"/>
      <c r="AZ5" s="765"/>
      <c r="BA5" s="765"/>
      <c r="BB5" s="765"/>
      <c r="BC5" s="765"/>
      <c r="BD5" s="765"/>
      <c r="BE5" s="765"/>
      <c r="BF5" s="765"/>
      <c r="BG5" s="765"/>
      <c r="BH5" s="765"/>
      <c r="BI5" s="765"/>
      <c r="BJ5" s="765"/>
      <c r="BK5" s="765" t="s">
        <v>329</v>
      </c>
      <c r="BL5" s="765" t="s">
        <v>7</v>
      </c>
      <c r="BM5" s="765" t="s">
        <v>9</v>
      </c>
      <c r="BN5" s="765" t="s">
        <v>8</v>
      </c>
      <c r="BO5" s="39"/>
      <c r="BP5" s="765" t="s">
        <v>339</v>
      </c>
      <c r="BQ5" s="765" t="s">
        <v>372</v>
      </c>
      <c r="BR5" s="765" t="s">
        <v>828</v>
      </c>
      <c r="BS5" s="765"/>
      <c r="BT5" s="765"/>
    </row>
    <row r="6" spans="1:73" ht="20.100000000000001" hidden="1" customHeight="1">
      <c r="A6" s="765"/>
      <c r="B6" s="773"/>
      <c r="C6" s="765"/>
      <c r="D6" s="765"/>
      <c r="E6" s="765"/>
      <c r="F6" s="765" t="s">
        <v>10</v>
      </c>
      <c r="G6" s="774"/>
      <c r="H6" s="765"/>
      <c r="I6" s="765"/>
      <c r="J6" s="765"/>
      <c r="K6" s="765"/>
      <c r="L6" s="765"/>
      <c r="M6" s="765"/>
      <c r="N6" s="765"/>
      <c r="O6" s="765"/>
      <c r="P6" s="765"/>
      <c r="Q6" s="765"/>
      <c r="R6" s="765"/>
      <c r="S6" s="765"/>
      <c r="T6" s="765"/>
      <c r="U6" s="765" t="s">
        <v>11</v>
      </c>
      <c r="V6" s="765"/>
      <c r="W6" s="765"/>
      <c r="X6" s="765"/>
      <c r="Y6" s="765"/>
      <c r="Z6" s="765"/>
      <c r="AA6" s="765"/>
      <c r="AB6" s="765"/>
      <c r="AC6" s="765"/>
      <c r="AD6" s="765"/>
      <c r="AE6" s="765"/>
      <c r="AF6" s="765"/>
      <c r="AG6" s="765"/>
      <c r="AH6" s="765"/>
      <c r="AI6" s="765"/>
      <c r="AJ6" s="765"/>
      <c r="AK6" s="765"/>
      <c r="AL6" s="765"/>
      <c r="AM6" s="765"/>
      <c r="AN6" s="765"/>
      <c r="AO6" s="765"/>
      <c r="AP6" s="765"/>
      <c r="AQ6" s="765"/>
      <c r="AR6" s="765"/>
      <c r="AS6" s="765"/>
      <c r="AT6" s="765"/>
      <c r="AU6" s="765"/>
      <c r="AV6" s="765"/>
      <c r="AW6" s="765"/>
      <c r="AX6" s="765"/>
      <c r="AY6" s="765"/>
      <c r="AZ6" s="765"/>
      <c r="BA6" s="765"/>
      <c r="BB6" s="765"/>
      <c r="BC6" s="765"/>
      <c r="BD6" s="765"/>
      <c r="BE6" s="765"/>
      <c r="BF6" s="765"/>
      <c r="BG6" s="765" t="s">
        <v>12</v>
      </c>
      <c r="BH6" s="765"/>
      <c r="BI6" s="765"/>
      <c r="BJ6" s="765"/>
      <c r="BK6" s="765"/>
      <c r="BL6" s="765"/>
      <c r="BM6" s="765"/>
      <c r="BN6" s="765"/>
      <c r="BO6" s="439"/>
      <c r="BP6" s="765"/>
      <c r="BQ6" s="765"/>
      <c r="BR6" s="9"/>
      <c r="BS6" s="9"/>
      <c r="BT6" s="211"/>
    </row>
    <row r="7" spans="1:73" ht="20.100000000000001" hidden="1" customHeight="1">
      <c r="A7" s="765"/>
      <c r="B7" s="773"/>
      <c r="C7" s="765"/>
      <c r="D7" s="765"/>
      <c r="E7" s="765"/>
      <c r="F7" s="765" t="s">
        <v>10</v>
      </c>
      <c r="G7" s="774" t="s">
        <v>14</v>
      </c>
      <c r="H7" s="765"/>
      <c r="I7" s="765"/>
      <c r="J7" s="765"/>
      <c r="K7" s="765" t="s">
        <v>15</v>
      </c>
      <c r="L7" s="765" t="s">
        <v>16</v>
      </c>
      <c r="M7" s="765" t="s">
        <v>17</v>
      </c>
      <c r="N7" s="765"/>
      <c r="O7" s="765"/>
      <c r="P7" s="765"/>
      <c r="Q7" s="765"/>
      <c r="R7" s="765" t="s">
        <v>18</v>
      </c>
      <c r="S7" s="765" t="s">
        <v>19</v>
      </c>
      <c r="T7" s="765" t="s">
        <v>20</v>
      </c>
      <c r="U7" s="765" t="s">
        <v>11</v>
      </c>
      <c r="V7" s="765" t="s">
        <v>21</v>
      </c>
      <c r="W7" s="765" t="s">
        <v>22</v>
      </c>
      <c r="X7" s="765" t="s">
        <v>23</v>
      </c>
      <c r="Y7" s="765" t="s">
        <v>24</v>
      </c>
      <c r="Z7" s="765" t="s">
        <v>25</v>
      </c>
      <c r="AA7" s="765" t="s">
        <v>26</v>
      </c>
      <c r="AB7" s="765" t="s">
        <v>27</v>
      </c>
      <c r="AC7" s="760" t="s">
        <v>28</v>
      </c>
      <c r="AD7" s="765" t="s">
        <v>158</v>
      </c>
      <c r="AE7" s="765" t="s">
        <v>29</v>
      </c>
      <c r="AF7" s="765"/>
      <c r="AG7" s="765"/>
      <c r="AH7" s="765"/>
      <c r="AI7" s="765"/>
      <c r="AJ7" s="765"/>
      <c r="AK7" s="765"/>
      <c r="AL7" s="765"/>
      <c r="AM7" s="765"/>
      <c r="AN7" s="765"/>
      <c r="AO7" s="765"/>
      <c r="AP7" s="765"/>
      <c r="AQ7" s="765"/>
      <c r="AR7" s="765"/>
      <c r="AS7" s="765"/>
      <c r="AT7" s="765"/>
      <c r="AU7" s="760" t="s">
        <v>30</v>
      </c>
      <c r="AV7" s="765" t="s">
        <v>31</v>
      </c>
      <c r="AW7" s="765" t="s">
        <v>32</v>
      </c>
      <c r="AX7" s="765" t="s">
        <v>33</v>
      </c>
      <c r="AY7" s="765" t="s">
        <v>34</v>
      </c>
      <c r="AZ7" s="765" t="s">
        <v>35</v>
      </c>
      <c r="BA7" s="765" t="s">
        <v>36</v>
      </c>
      <c r="BB7" s="765" t="s">
        <v>37</v>
      </c>
      <c r="BC7" s="765" t="s">
        <v>38</v>
      </c>
      <c r="BD7" s="765" t="s">
        <v>39</v>
      </c>
      <c r="BE7" s="765" t="s">
        <v>40</v>
      </c>
      <c r="BF7" s="765" t="s">
        <v>41</v>
      </c>
      <c r="BG7" s="765" t="s">
        <v>12</v>
      </c>
      <c r="BH7" s="765" t="s">
        <v>42</v>
      </c>
      <c r="BI7" s="765" t="s">
        <v>43</v>
      </c>
      <c r="BJ7" s="765" t="s">
        <v>44</v>
      </c>
      <c r="BK7" s="765"/>
      <c r="BL7" s="765"/>
      <c r="BM7" s="765"/>
      <c r="BN7" s="765"/>
      <c r="BO7" s="439"/>
      <c r="BP7" s="765"/>
      <c r="BQ7" s="765"/>
      <c r="BR7" s="9"/>
      <c r="BS7" s="9"/>
      <c r="BT7" s="211"/>
    </row>
    <row r="8" spans="1:73" ht="78.599999999999994" customHeight="1">
      <c r="A8" s="765"/>
      <c r="B8" s="773"/>
      <c r="C8" s="765"/>
      <c r="D8" s="765"/>
      <c r="E8" s="765"/>
      <c r="F8" s="765"/>
      <c r="G8" s="83" t="s">
        <v>14</v>
      </c>
      <c r="H8" s="83" t="s">
        <v>45</v>
      </c>
      <c r="I8" s="83" t="s">
        <v>46</v>
      </c>
      <c r="J8" s="83" t="s">
        <v>47</v>
      </c>
      <c r="K8" s="765"/>
      <c r="L8" s="765"/>
      <c r="M8" s="9" t="s">
        <v>13</v>
      </c>
      <c r="N8" s="9" t="s">
        <v>48</v>
      </c>
      <c r="O8" s="9" t="s">
        <v>49</v>
      </c>
      <c r="P8" s="9" t="s">
        <v>50</v>
      </c>
      <c r="Q8" s="438" t="s">
        <v>51</v>
      </c>
      <c r="R8" s="765"/>
      <c r="S8" s="765"/>
      <c r="T8" s="765"/>
      <c r="U8" s="765"/>
      <c r="V8" s="765"/>
      <c r="W8" s="765"/>
      <c r="X8" s="765"/>
      <c r="Y8" s="765"/>
      <c r="Z8" s="765"/>
      <c r="AA8" s="765"/>
      <c r="AB8" s="765"/>
      <c r="AC8" s="760"/>
      <c r="AD8" s="765"/>
      <c r="AE8" s="9" t="s">
        <v>52</v>
      </c>
      <c r="AF8" s="9" t="s">
        <v>53</v>
      </c>
      <c r="AG8" s="9" t="s">
        <v>54</v>
      </c>
      <c r="AH8" s="9" t="s">
        <v>55</v>
      </c>
      <c r="AI8" s="9" t="s">
        <v>56</v>
      </c>
      <c r="AJ8" s="9" t="s">
        <v>57</v>
      </c>
      <c r="AK8" s="9" t="s">
        <v>58</v>
      </c>
      <c r="AL8" s="9" t="s">
        <v>59</v>
      </c>
      <c r="AM8" s="438" t="s">
        <v>60</v>
      </c>
      <c r="AN8" s="9" t="s">
        <v>61</v>
      </c>
      <c r="AO8" s="9" t="s">
        <v>62</v>
      </c>
      <c r="AP8" s="9" t="s">
        <v>63</v>
      </c>
      <c r="AQ8" s="9" t="s">
        <v>64</v>
      </c>
      <c r="AR8" s="9" t="s">
        <v>65</v>
      </c>
      <c r="AS8" s="9" t="s">
        <v>66</v>
      </c>
      <c r="AT8" s="9" t="s">
        <v>67</v>
      </c>
      <c r="AU8" s="760"/>
      <c r="AV8" s="765"/>
      <c r="AW8" s="765"/>
      <c r="AX8" s="765"/>
      <c r="AY8" s="765"/>
      <c r="AZ8" s="765"/>
      <c r="BA8" s="765"/>
      <c r="BB8" s="765"/>
      <c r="BC8" s="765"/>
      <c r="BD8" s="765"/>
      <c r="BE8" s="765"/>
      <c r="BF8" s="765"/>
      <c r="BG8" s="765"/>
      <c r="BH8" s="765"/>
      <c r="BI8" s="765"/>
      <c r="BJ8" s="765"/>
      <c r="BK8" s="765"/>
      <c r="BL8" s="765"/>
      <c r="BM8" s="765"/>
      <c r="BN8" s="765"/>
      <c r="BO8" s="39"/>
      <c r="BP8" s="765"/>
      <c r="BQ8" s="765"/>
      <c r="BR8" s="9" t="s">
        <v>829</v>
      </c>
      <c r="BS8" s="9" t="s">
        <v>830</v>
      </c>
      <c r="BT8" s="9" t="s">
        <v>831</v>
      </c>
      <c r="BU8" s="9" t="s">
        <v>927</v>
      </c>
    </row>
    <row r="9" spans="1:73" s="81" customFormat="1" ht="75">
      <c r="A9" s="150">
        <v>1</v>
      </c>
      <c r="B9" s="202" t="s">
        <v>246</v>
      </c>
      <c r="C9" s="471">
        <f t="shared" ref="C9:C18" si="0">D9+E9</f>
        <v>2.5</v>
      </c>
      <c r="D9" s="61">
        <v>0.5</v>
      </c>
      <c r="E9" s="1">
        <f t="shared" ref="E9:E13" si="1">F9+U9+BG9</f>
        <v>2</v>
      </c>
      <c r="F9" s="1">
        <f t="shared" ref="F9" si="2">G9+K9+L9+M9+R9+S9+T9</f>
        <v>1.95</v>
      </c>
      <c r="G9" s="58">
        <f t="shared" ref="G9:G13" si="3">H9+I9+J9</f>
        <v>0</v>
      </c>
      <c r="H9" s="57"/>
      <c r="I9" s="57"/>
      <c r="J9" s="57"/>
      <c r="K9" s="57">
        <v>1.8</v>
      </c>
      <c r="L9" s="57">
        <v>0.15</v>
      </c>
      <c r="M9" s="58">
        <f t="shared" ref="M9:M13" si="4">+N9+O9+P9</f>
        <v>0</v>
      </c>
      <c r="N9" s="57"/>
      <c r="O9" s="57"/>
      <c r="P9" s="57"/>
      <c r="Q9" s="57"/>
      <c r="R9" s="57"/>
      <c r="S9" s="57"/>
      <c r="T9" s="57"/>
      <c r="U9" s="58">
        <f t="shared" ref="U9:U13" si="5">V9+W9+X9+Y9+Z9+AA9+AB9+AC9+AD9+AU9+AV9+AW9+AX9+AY9+AZ9+BA9+BB9+BC9+BD9+BE9+BF9</f>
        <v>0</v>
      </c>
      <c r="V9" s="57"/>
      <c r="W9" s="57"/>
      <c r="X9" s="57"/>
      <c r="Y9" s="57"/>
      <c r="Z9" s="57"/>
      <c r="AA9" s="57"/>
      <c r="AB9" s="57"/>
      <c r="AC9" s="57"/>
      <c r="AD9" s="58">
        <f t="shared" ref="AD9:AD13" si="6">SUM(AE9:AT9)</f>
        <v>0</v>
      </c>
      <c r="AE9" s="57"/>
      <c r="AF9" s="57"/>
      <c r="AG9" s="57"/>
      <c r="AH9" s="57"/>
      <c r="AI9" s="57"/>
      <c r="AJ9" s="57"/>
      <c r="AK9" s="57"/>
      <c r="AL9" s="57"/>
      <c r="AM9" s="57"/>
      <c r="AN9" s="57"/>
      <c r="AO9" s="57"/>
      <c r="AP9" s="57"/>
      <c r="AQ9" s="57"/>
      <c r="AR9" s="57"/>
      <c r="AS9" s="57">
        <f>AT9+AU9</f>
        <v>0</v>
      </c>
      <c r="AT9" s="57"/>
      <c r="AU9" s="57"/>
      <c r="AV9" s="57"/>
      <c r="AW9" s="57"/>
      <c r="AX9" s="57"/>
      <c r="AY9" s="57"/>
      <c r="AZ9" s="57"/>
      <c r="BA9" s="57"/>
      <c r="BB9" s="57"/>
      <c r="BC9" s="57"/>
      <c r="BD9" s="57"/>
      <c r="BE9" s="57"/>
      <c r="BF9" s="57"/>
      <c r="BG9" s="1">
        <f t="shared" ref="BG9:BG13" si="7">BH9+BI9+BJ9</f>
        <v>0.05</v>
      </c>
      <c r="BH9" s="57"/>
      <c r="BI9" s="57">
        <v>0.05</v>
      </c>
      <c r="BJ9" s="57"/>
      <c r="BK9" s="61" t="s">
        <v>130</v>
      </c>
      <c r="BL9" s="79" t="s">
        <v>396</v>
      </c>
      <c r="BM9" s="79" t="s">
        <v>160</v>
      </c>
      <c r="BN9" s="79" t="s">
        <v>93</v>
      </c>
      <c r="BO9" s="128" t="s">
        <v>369</v>
      </c>
      <c r="BP9" s="164" t="s">
        <v>763</v>
      </c>
      <c r="BQ9" s="63" t="s">
        <v>576</v>
      </c>
      <c r="BR9" s="136"/>
      <c r="BS9" s="136" t="s">
        <v>834</v>
      </c>
      <c r="BT9" s="136"/>
      <c r="BU9" s="81" t="s">
        <v>928</v>
      </c>
    </row>
    <row r="10" spans="1:73" s="146" customFormat="1" ht="187.5">
      <c r="A10" s="150">
        <v>2</v>
      </c>
      <c r="B10" s="201" t="s">
        <v>872</v>
      </c>
      <c r="C10" s="471">
        <f t="shared" si="0"/>
        <v>12.51</v>
      </c>
      <c r="D10" s="58"/>
      <c r="E10" s="1">
        <f t="shared" si="1"/>
        <v>12.51</v>
      </c>
      <c r="F10" s="1">
        <f>G10+K10+L10+M10+R10+S10+T10</f>
        <v>12.51</v>
      </c>
      <c r="G10" s="58">
        <f t="shared" si="3"/>
        <v>0</v>
      </c>
      <c r="H10" s="58"/>
      <c r="I10" s="58"/>
      <c r="J10" s="58"/>
      <c r="K10" s="58">
        <v>12.51</v>
      </c>
      <c r="L10" s="58"/>
      <c r="M10" s="58">
        <f t="shared" si="4"/>
        <v>0</v>
      </c>
      <c r="N10" s="58"/>
      <c r="O10" s="58"/>
      <c r="P10" s="58"/>
      <c r="Q10" s="58"/>
      <c r="R10" s="58"/>
      <c r="S10" s="58"/>
      <c r="T10" s="58"/>
      <c r="U10" s="58">
        <f t="shared" si="5"/>
        <v>0</v>
      </c>
      <c r="V10" s="58"/>
      <c r="W10" s="58"/>
      <c r="X10" s="58"/>
      <c r="Y10" s="58"/>
      <c r="Z10" s="58"/>
      <c r="AA10" s="58"/>
      <c r="AB10" s="58"/>
      <c r="AC10" s="58"/>
      <c r="AD10" s="58">
        <f t="shared" si="6"/>
        <v>0</v>
      </c>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f t="shared" si="7"/>
        <v>0</v>
      </c>
      <c r="BH10" s="58"/>
      <c r="BI10" s="58"/>
      <c r="BJ10" s="58"/>
      <c r="BK10" s="61" t="s">
        <v>130</v>
      </c>
      <c r="BL10" s="79" t="s">
        <v>396</v>
      </c>
      <c r="BM10" s="27"/>
      <c r="BN10" s="27" t="s">
        <v>94</v>
      </c>
      <c r="BO10" s="61" t="s">
        <v>866</v>
      </c>
      <c r="BP10" s="147" t="s">
        <v>871</v>
      </c>
      <c r="BQ10" s="596"/>
      <c r="BR10" s="146" t="s">
        <v>873</v>
      </c>
      <c r="BU10" s="81" t="s">
        <v>928</v>
      </c>
    </row>
    <row r="11" spans="1:73" s="146" customFormat="1" ht="48.6" customHeight="1">
      <c r="A11" s="761">
        <v>3</v>
      </c>
      <c r="B11" s="782" t="s">
        <v>867</v>
      </c>
      <c r="C11" s="471">
        <f t="shared" si="0"/>
        <v>10.989999999999998</v>
      </c>
      <c r="D11" s="58">
        <v>0.02</v>
      </c>
      <c r="E11" s="1">
        <f t="shared" si="1"/>
        <v>10.969999999999999</v>
      </c>
      <c r="F11" s="1">
        <f>G11+K11+L11+M11+R11+S11+T11</f>
        <v>10.02</v>
      </c>
      <c r="G11" s="58">
        <f t="shared" si="3"/>
        <v>0.27</v>
      </c>
      <c r="H11" s="58"/>
      <c r="I11" s="58">
        <v>0.27</v>
      </c>
      <c r="J11" s="58"/>
      <c r="K11" s="58">
        <v>7.25</v>
      </c>
      <c r="L11" s="58">
        <v>2.5</v>
      </c>
      <c r="M11" s="58">
        <f t="shared" si="4"/>
        <v>0</v>
      </c>
      <c r="N11" s="58"/>
      <c r="O11" s="58"/>
      <c r="P11" s="58"/>
      <c r="Q11" s="58"/>
      <c r="R11" s="58"/>
      <c r="S11" s="58"/>
      <c r="T11" s="58"/>
      <c r="U11" s="58">
        <f t="shared" si="5"/>
        <v>0.95000000000000018</v>
      </c>
      <c r="V11" s="58"/>
      <c r="W11" s="58"/>
      <c r="X11" s="58"/>
      <c r="Y11" s="58"/>
      <c r="Z11" s="58"/>
      <c r="AA11" s="58"/>
      <c r="AB11" s="58"/>
      <c r="AC11" s="58"/>
      <c r="AD11" s="58">
        <f t="shared" si="6"/>
        <v>0.55000000000000004</v>
      </c>
      <c r="AE11" s="58">
        <v>0.55000000000000004</v>
      </c>
      <c r="AF11" s="58"/>
      <c r="AG11" s="58"/>
      <c r="AH11" s="58"/>
      <c r="AI11" s="58"/>
      <c r="AJ11" s="58"/>
      <c r="AK11" s="58"/>
      <c r="AL11" s="58"/>
      <c r="AM11" s="58"/>
      <c r="AN11" s="58"/>
      <c r="AO11" s="58"/>
      <c r="AP11" s="58"/>
      <c r="AQ11" s="58"/>
      <c r="AR11" s="58"/>
      <c r="AS11" s="58"/>
      <c r="AT11" s="58"/>
      <c r="AU11" s="58"/>
      <c r="AV11" s="58"/>
      <c r="AW11" s="58"/>
      <c r="AX11" s="58">
        <v>7.0000000000000007E-2</v>
      </c>
      <c r="AY11" s="58"/>
      <c r="AZ11" s="58"/>
      <c r="BA11" s="58"/>
      <c r="BB11" s="58"/>
      <c r="BC11" s="58"/>
      <c r="BD11" s="58">
        <v>0.33</v>
      </c>
      <c r="BE11" s="58"/>
      <c r="BF11" s="58"/>
      <c r="BG11" s="58">
        <f t="shared" si="7"/>
        <v>0</v>
      </c>
      <c r="BH11" s="58"/>
      <c r="BI11" s="58"/>
      <c r="BJ11" s="58"/>
      <c r="BK11" s="61" t="s">
        <v>130</v>
      </c>
      <c r="BL11" s="79" t="s">
        <v>396</v>
      </c>
      <c r="BM11" s="27" t="s">
        <v>317</v>
      </c>
      <c r="BN11" s="27" t="s">
        <v>94</v>
      </c>
      <c r="BO11" s="61" t="s">
        <v>866</v>
      </c>
      <c r="BP11" s="830" t="s">
        <v>863</v>
      </c>
      <c r="BQ11" s="781" t="s">
        <v>576</v>
      </c>
      <c r="BR11" s="146" t="s">
        <v>864</v>
      </c>
      <c r="BU11" s="81" t="s">
        <v>928</v>
      </c>
    </row>
    <row r="12" spans="1:73" s="146" customFormat="1" ht="46.9" customHeight="1">
      <c r="A12" s="761"/>
      <c r="B12" s="782"/>
      <c r="C12" s="471">
        <f t="shared" si="0"/>
        <v>2.0099999999999998</v>
      </c>
      <c r="D12" s="58"/>
      <c r="E12" s="1">
        <f t="shared" si="1"/>
        <v>2.0099999999999998</v>
      </c>
      <c r="F12" s="1">
        <f>G12+K12+L12+M12+R12+S12+T12</f>
        <v>1.98</v>
      </c>
      <c r="G12" s="58">
        <f t="shared" si="3"/>
        <v>0</v>
      </c>
      <c r="H12" s="58"/>
      <c r="I12" s="58"/>
      <c r="J12" s="58"/>
      <c r="K12" s="58">
        <v>1.78</v>
      </c>
      <c r="L12" s="58">
        <v>0.2</v>
      </c>
      <c r="M12" s="58">
        <f t="shared" si="4"/>
        <v>0</v>
      </c>
      <c r="N12" s="58"/>
      <c r="O12" s="58"/>
      <c r="P12" s="58"/>
      <c r="Q12" s="58"/>
      <c r="R12" s="58"/>
      <c r="S12" s="58"/>
      <c r="T12" s="58"/>
      <c r="U12" s="58">
        <f t="shared" si="5"/>
        <v>0.03</v>
      </c>
      <c r="V12" s="58"/>
      <c r="W12" s="58"/>
      <c r="X12" s="58"/>
      <c r="Y12" s="58"/>
      <c r="Z12" s="58"/>
      <c r="AA12" s="58"/>
      <c r="AB12" s="58"/>
      <c r="AC12" s="58"/>
      <c r="AD12" s="58">
        <f t="shared" si="6"/>
        <v>0</v>
      </c>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v>0.03</v>
      </c>
      <c r="BE12" s="58"/>
      <c r="BF12" s="58"/>
      <c r="BG12" s="58">
        <f t="shared" si="7"/>
        <v>0</v>
      </c>
      <c r="BH12" s="58"/>
      <c r="BI12" s="58"/>
      <c r="BJ12" s="58"/>
      <c r="BK12" s="61" t="s">
        <v>130</v>
      </c>
      <c r="BL12" s="79" t="s">
        <v>397</v>
      </c>
      <c r="BM12" s="27" t="s">
        <v>319</v>
      </c>
      <c r="BN12" s="27" t="s">
        <v>94</v>
      </c>
      <c r="BO12" s="61" t="s">
        <v>866</v>
      </c>
      <c r="BP12" s="830"/>
      <c r="BQ12" s="781"/>
      <c r="BR12" s="146" t="s">
        <v>864</v>
      </c>
      <c r="BU12" s="81" t="s">
        <v>928</v>
      </c>
    </row>
    <row r="13" spans="1:73" s="146" customFormat="1" ht="187.5">
      <c r="A13" s="27">
        <v>4</v>
      </c>
      <c r="B13" s="201" t="s">
        <v>870</v>
      </c>
      <c r="C13" s="471">
        <f t="shared" si="0"/>
        <v>0.49</v>
      </c>
      <c r="D13" s="58"/>
      <c r="E13" s="1">
        <f t="shared" si="1"/>
        <v>0.49</v>
      </c>
      <c r="F13" s="1">
        <f>G13+K13+L13+M13+R13+S13+T13</f>
        <v>0.49</v>
      </c>
      <c r="G13" s="58">
        <f t="shared" si="3"/>
        <v>0.49</v>
      </c>
      <c r="H13" s="58">
        <v>0.49</v>
      </c>
      <c r="I13" s="58"/>
      <c r="J13" s="58"/>
      <c r="K13" s="58"/>
      <c r="L13" s="58"/>
      <c r="M13" s="58">
        <f t="shared" si="4"/>
        <v>0</v>
      </c>
      <c r="N13" s="58"/>
      <c r="O13" s="58"/>
      <c r="P13" s="58"/>
      <c r="Q13" s="58"/>
      <c r="R13" s="58"/>
      <c r="S13" s="58"/>
      <c r="T13" s="58"/>
      <c r="U13" s="58">
        <f t="shared" si="5"/>
        <v>0</v>
      </c>
      <c r="V13" s="58"/>
      <c r="W13" s="58"/>
      <c r="X13" s="58"/>
      <c r="Y13" s="58"/>
      <c r="Z13" s="58"/>
      <c r="AA13" s="58"/>
      <c r="AB13" s="58"/>
      <c r="AC13" s="58"/>
      <c r="AD13" s="58">
        <f t="shared" si="6"/>
        <v>0</v>
      </c>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f t="shared" si="7"/>
        <v>0</v>
      </c>
      <c r="BH13" s="58"/>
      <c r="BI13" s="58"/>
      <c r="BJ13" s="58"/>
      <c r="BK13" s="61" t="s">
        <v>130</v>
      </c>
      <c r="BL13" s="79" t="s">
        <v>396</v>
      </c>
      <c r="BM13" s="27"/>
      <c r="BN13" s="27" t="s">
        <v>94</v>
      </c>
      <c r="BO13" s="61" t="s">
        <v>866</v>
      </c>
      <c r="BP13" s="147" t="s">
        <v>871</v>
      </c>
      <c r="BQ13" s="596"/>
      <c r="BR13" s="146" t="s">
        <v>873</v>
      </c>
      <c r="BU13" s="81" t="s">
        <v>928</v>
      </c>
    </row>
    <row r="14" spans="1:73" s="81" customFormat="1" ht="56.25">
      <c r="A14" s="61">
        <v>5</v>
      </c>
      <c r="B14" s="298" t="s">
        <v>297</v>
      </c>
      <c r="C14" s="471">
        <f t="shared" si="0"/>
        <v>9.42</v>
      </c>
      <c r="D14" s="61">
        <v>5.4</v>
      </c>
      <c r="E14" s="58">
        <f t="shared" ref="E14" si="8">F14+U14+BG14</f>
        <v>4.0199999999999996</v>
      </c>
      <c r="F14" s="58">
        <f>K14+L14+M14+R14+S14+T14</f>
        <v>3.32</v>
      </c>
      <c r="G14" s="58">
        <f t="shared" ref="G14" si="9">H14+I14+J14</f>
        <v>7.3000000000000001E-3</v>
      </c>
      <c r="H14" s="57"/>
      <c r="I14" s="57">
        <v>7.3000000000000001E-3</v>
      </c>
      <c r="J14" s="57"/>
      <c r="K14" s="57">
        <v>3.3</v>
      </c>
      <c r="L14" s="57">
        <v>0.02</v>
      </c>
      <c r="M14" s="58">
        <f t="shared" ref="M14" si="10">+N14+O14+P14</f>
        <v>0</v>
      </c>
      <c r="N14" s="57"/>
      <c r="O14" s="57"/>
      <c r="P14" s="57"/>
      <c r="Q14" s="57"/>
      <c r="R14" s="57"/>
      <c r="S14" s="57"/>
      <c r="T14" s="57"/>
      <c r="U14" s="58">
        <f t="shared" ref="U14:U18" si="11">V14+W14+X14+Y14+Z14+AA14+AB14+AC14+AD14+AU14+AV14+AW14+AX14+AY14+AZ14+BA14+BB14+BC14+BD14+BE14+BF14</f>
        <v>0.7</v>
      </c>
      <c r="V14" s="57"/>
      <c r="W14" s="57"/>
      <c r="X14" s="57"/>
      <c r="Y14" s="57"/>
      <c r="Z14" s="57"/>
      <c r="AA14" s="57"/>
      <c r="AB14" s="57"/>
      <c r="AC14" s="57"/>
      <c r="AD14" s="58"/>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v>0.7</v>
      </c>
      <c r="BE14" s="57"/>
      <c r="BF14" s="57"/>
      <c r="BG14" s="58">
        <f t="shared" ref="BG14" si="12">BH14+BI14+BJ14</f>
        <v>0</v>
      </c>
      <c r="BH14" s="57"/>
      <c r="BI14" s="57"/>
      <c r="BJ14" s="57"/>
      <c r="BK14" s="61" t="s">
        <v>130</v>
      </c>
      <c r="BL14" s="79" t="s">
        <v>713</v>
      </c>
      <c r="BM14" s="79" t="s">
        <v>313</v>
      </c>
      <c r="BN14" s="79" t="s">
        <v>93</v>
      </c>
      <c r="BO14" s="90" t="s">
        <v>369</v>
      </c>
      <c r="BP14" s="492" t="s">
        <v>403</v>
      </c>
      <c r="BQ14" s="63" t="s">
        <v>576</v>
      </c>
      <c r="BR14" s="136"/>
      <c r="BS14" s="136" t="s">
        <v>834</v>
      </c>
      <c r="BT14" s="136"/>
      <c r="BU14" s="81" t="s">
        <v>928</v>
      </c>
    </row>
    <row r="15" spans="1:73" s="77" customFormat="1" ht="75">
      <c r="A15" s="61">
        <v>6</v>
      </c>
      <c r="B15" s="85" t="s">
        <v>302</v>
      </c>
      <c r="C15" s="471">
        <f t="shared" si="0"/>
        <v>1.4</v>
      </c>
      <c r="D15" s="63"/>
      <c r="E15" s="1">
        <f>F15+U15+BG15</f>
        <v>1.4</v>
      </c>
      <c r="F15" s="1">
        <f>G15+K15+L15+M15+R15+S15+T15</f>
        <v>1.4</v>
      </c>
      <c r="G15" s="58">
        <f>H15+I15+J15</f>
        <v>0</v>
      </c>
      <c r="H15" s="58"/>
      <c r="I15" s="58"/>
      <c r="J15" s="58"/>
      <c r="K15" s="58"/>
      <c r="L15" s="58"/>
      <c r="M15" s="58">
        <f>+N15+O15+P15</f>
        <v>1.4</v>
      </c>
      <c r="N15" s="58">
        <v>1.4</v>
      </c>
      <c r="O15" s="58"/>
      <c r="P15" s="58"/>
      <c r="Q15" s="58"/>
      <c r="R15" s="58"/>
      <c r="S15" s="58"/>
      <c r="T15" s="58"/>
      <c r="U15" s="58">
        <f t="shared" si="11"/>
        <v>0</v>
      </c>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1">
        <f>BH15+BI15+BJ15</f>
        <v>0</v>
      </c>
      <c r="BH15" s="58"/>
      <c r="BI15" s="58"/>
      <c r="BJ15" s="58"/>
      <c r="BK15" s="61" t="s">
        <v>130</v>
      </c>
      <c r="BL15" s="58" t="s">
        <v>400</v>
      </c>
      <c r="BM15" s="61" t="s">
        <v>321</v>
      </c>
      <c r="BN15" s="61" t="s">
        <v>99</v>
      </c>
      <c r="BO15" s="128" t="s">
        <v>370</v>
      </c>
      <c r="BP15" s="94" t="s">
        <v>768</v>
      </c>
      <c r="BQ15" s="63" t="s">
        <v>576</v>
      </c>
      <c r="BR15" s="140"/>
      <c r="BS15" s="140" t="s">
        <v>834</v>
      </c>
      <c r="BT15" s="140"/>
      <c r="BU15" s="77" t="s">
        <v>928</v>
      </c>
    </row>
    <row r="16" spans="1:73" s="72" customFormat="1" ht="75">
      <c r="A16" s="61">
        <v>7</v>
      </c>
      <c r="B16" s="66" t="s">
        <v>307</v>
      </c>
      <c r="C16" s="471">
        <f t="shared" si="0"/>
        <v>0.83</v>
      </c>
      <c r="D16" s="58"/>
      <c r="E16" s="1">
        <f>F16+U16+BG16</f>
        <v>0.83</v>
      </c>
      <c r="F16" s="1">
        <f>G16+K16+L16+M16+R16+S16+T16</f>
        <v>0.83</v>
      </c>
      <c r="G16" s="58">
        <f t="shared" ref="G16:G25" si="13">H16+I16+J16</f>
        <v>0.1</v>
      </c>
      <c r="H16" s="58">
        <v>0.1</v>
      </c>
      <c r="I16" s="5"/>
      <c r="J16" s="5"/>
      <c r="K16" s="58">
        <v>0.73</v>
      </c>
      <c r="L16" s="58"/>
      <c r="M16" s="58">
        <f t="shared" ref="M16:M25" si="14">+N16+O16+P16</f>
        <v>0</v>
      </c>
      <c r="N16" s="58"/>
      <c r="O16" s="5"/>
      <c r="P16" s="58"/>
      <c r="Q16" s="5"/>
      <c r="R16" s="58"/>
      <c r="S16" s="5"/>
      <c r="T16" s="5"/>
      <c r="U16" s="58">
        <f t="shared" si="11"/>
        <v>0</v>
      </c>
      <c r="V16" s="5"/>
      <c r="W16" s="5"/>
      <c r="X16" s="5"/>
      <c r="Y16" s="5"/>
      <c r="Z16" s="5"/>
      <c r="AA16" s="5"/>
      <c r="AB16" s="5"/>
      <c r="AC16" s="5"/>
      <c r="AD16" s="58"/>
      <c r="AE16" s="5"/>
      <c r="AF16" s="5"/>
      <c r="AG16" s="5"/>
      <c r="AH16" s="5"/>
      <c r="AI16" s="5"/>
      <c r="AJ16" s="5"/>
      <c r="AK16" s="5"/>
      <c r="AL16" s="5"/>
      <c r="AM16" s="5"/>
      <c r="AN16" s="5"/>
      <c r="AO16" s="5"/>
      <c r="AP16" s="5"/>
      <c r="AQ16" s="5"/>
      <c r="AR16" s="5"/>
      <c r="AS16" s="5"/>
      <c r="AT16" s="5"/>
      <c r="AU16" s="5"/>
      <c r="AV16" s="5"/>
      <c r="AW16" s="5"/>
      <c r="AX16" s="58"/>
      <c r="AY16" s="5"/>
      <c r="AZ16" s="58"/>
      <c r="BA16" s="58"/>
      <c r="BB16" s="5"/>
      <c r="BC16" s="5"/>
      <c r="BD16" s="58"/>
      <c r="BE16" s="58"/>
      <c r="BF16" s="5"/>
      <c r="BG16" s="1">
        <f t="shared" ref="BG16:BG25" si="15">BH16+BI16+BJ16</f>
        <v>0</v>
      </c>
      <c r="BH16" s="5"/>
      <c r="BI16" s="5"/>
      <c r="BJ16" s="5"/>
      <c r="BK16" s="61" t="s">
        <v>130</v>
      </c>
      <c r="BL16" s="79" t="s">
        <v>396</v>
      </c>
      <c r="BM16" s="79" t="s">
        <v>324</v>
      </c>
      <c r="BN16" s="61" t="s">
        <v>108</v>
      </c>
      <c r="BO16" s="128" t="s">
        <v>370</v>
      </c>
      <c r="BP16" s="169" t="s">
        <v>802</v>
      </c>
      <c r="BQ16" s="63" t="s">
        <v>576</v>
      </c>
      <c r="BR16" s="71"/>
      <c r="BS16" s="71" t="s">
        <v>834</v>
      </c>
      <c r="BT16" s="71"/>
      <c r="BU16" s="81" t="s">
        <v>928</v>
      </c>
    </row>
    <row r="17" spans="1:73" s="146" customFormat="1" ht="93.75">
      <c r="A17" s="61">
        <v>8</v>
      </c>
      <c r="B17" s="65" t="s">
        <v>194</v>
      </c>
      <c r="C17" s="471">
        <f t="shared" si="0"/>
        <v>9</v>
      </c>
      <c r="D17" s="26"/>
      <c r="E17" s="1">
        <f>F17+U17+BG17</f>
        <v>9</v>
      </c>
      <c r="F17" s="1">
        <f>G17+K17+L17+M17+R17+S17+T17</f>
        <v>9</v>
      </c>
      <c r="G17" s="58">
        <f>H17+I17+J17</f>
        <v>0</v>
      </c>
      <c r="H17" s="58"/>
      <c r="I17" s="58"/>
      <c r="J17" s="58"/>
      <c r="K17" s="58">
        <v>8</v>
      </c>
      <c r="L17" s="58">
        <v>1</v>
      </c>
      <c r="M17" s="58">
        <f>+N17+O17+P17</f>
        <v>0</v>
      </c>
      <c r="N17" s="58"/>
      <c r="O17" s="58"/>
      <c r="P17" s="58"/>
      <c r="Q17" s="58"/>
      <c r="R17" s="58"/>
      <c r="S17" s="58"/>
      <c r="T17" s="58"/>
      <c r="U17" s="58">
        <f>V17+W17+X17+Y17+Z17+AA17+AB17+AC17+AD17+AU17+AV17+AW17+AX17+AY17+AZ17+BA17+BB17+BC17+BD17+BE17+BF17</f>
        <v>0</v>
      </c>
      <c r="V17" s="58"/>
      <c r="W17" s="58"/>
      <c r="X17" s="58"/>
      <c r="Y17" s="58"/>
      <c r="Z17" s="58"/>
      <c r="AA17" s="58"/>
      <c r="AB17" s="58"/>
      <c r="AC17" s="58"/>
      <c r="AD17" s="58">
        <f>SUM(AE17:AT17)</f>
        <v>0</v>
      </c>
      <c r="AE17" s="58"/>
      <c r="AF17" s="58"/>
      <c r="AG17" s="58"/>
      <c r="AH17" s="58"/>
      <c r="AI17" s="58"/>
      <c r="AJ17" s="58"/>
      <c r="AK17" s="58"/>
      <c r="AL17" s="58"/>
      <c r="AM17" s="58"/>
      <c r="AN17" s="58"/>
      <c r="AO17" s="58"/>
      <c r="AP17" s="58"/>
      <c r="AQ17" s="58"/>
      <c r="AR17" s="58"/>
      <c r="AS17" s="58">
        <v>0</v>
      </c>
      <c r="AT17" s="58"/>
      <c r="AU17" s="58"/>
      <c r="AV17" s="58"/>
      <c r="AW17" s="58"/>
      <c r="AX17" s="58"/>
      <c r="AY17" s="58"/>
      <c r="AZ17" s="58"/>
      <c r="BA17" s="58"/>
      <c r="BB17" s="58"/>
      <c r="BC17" s="58"/>
      <c r="BD17" s="58"/>
      <c r="BE17" s="58"/>
      <c r="BF17" s="58"/>
      <c r="BG17" s="1">
        <f>BH17+BI17+BJ17</f>
        <v>0</v>
      </c>
      <c r="BH17" s="58"/>
      <c r="BI17" s="58"/>
      <c r="BJ17" s="58"/>
      <c r="BK17" s="61" t="s">
        <v>130</v>
      </c>
      <c r="BL17" s="79" t="s">
        <v>396</v>
      </c>
      <c r="BM17" s="61" t="s">
        <v>195</v>
      </c>
      <c r="BN17" s="27" t="s">
        <v>480</v>
      </c>
      <c r="BO17" s="128" t="s">
        <v>369</v>
      </c>
      <c r="BP17" s="170" t="s">
        <v>692</v>
      </c>
      <c r="BQ17" s="63" t="s">
        <v>576</v>
      </c>
      <c r="BR17" s="136"/>
      <c r="BS17" s="136" t="s">
        <v>834</v>
      </c>
      <c r="BT17" s="136"/>
      <c r="BU17" s="81" t="s">
        <v>928</v>
      </c>
    </row>
    <row r="18" spans="1:73" s="81" customFormat="1" ht="112.5">
      <c r="A18" s="61">
        <v>9</v>
      </c>
      <c r="B18" s="196" t="s">
        <v>360</v>
      </c>
      <c r="C18" s="471">
        <f t="shared" si="0"/>
        <v>480.29</v>
      </c>
      <c r="D18" s="58"/>
      <c r="E18" s="58">
        <f>F18+U18+BG18</f>
        <v>480.29</v>
      </c>
      <c r="F18" s="58">
        <f t="shared" ref="F18" si="16">G18+K18+L18+M18+R18+S18+T18</f>
        <v>461.12</v>
      </c>
      <c r="G18" s="58">
        <f t="shared" si="13"/>
        <v>1.44</v>
      </c>
      <c r="H18" s="58"/>
      <c r="I18" s="58">
        <v>1.44</v>
      </c>
      <c r="J18" s="58"/>
      <c r="K18" s="57">
        <v>387.09</v>
      </c>
      <c r="L18" s="58">
        <v>72.59</v>
      </c>
      <c r="M18" s="58">
        <f t="shared" si="14"/>
        <v>0</v>
      </c>
      <c r="N18" s="58"/>
      <c r="O18" s="58"/>
      <c r="P18" s="58"/>
      <c r="Q18" s="58"/>
      <c r="R18" s="58"/>
      <c r="S18" s="58"/>
      <c r="T18" s="58"/>
      <c r="U18" s="58">
        <f t="shared" si="11"/>
        <v>12.75</v>
      </c>
      <c r="V18" s="58"/>
      <c r="W18" s="58"/>
      <c r="X18" s="58"/>
      <c r="Y18" s="58"/>
      <c r="Z18" s="58"/>
      <c r="AA18" s="58"/>
      <c r="AB18" s="58"/>
      <c r="AC18" s="58"/>
      <c r="AD18" s="58">
        <v>3.82</v>
      </c>
      <c r="AE18" s="58">
        <v>3.82</v>
      </c>
      <c r="AF18" s="58"/>
      <c r="AG18" s="58"/>
      <c r="AH18" s="58"/>
      <c r="AI18" s="58"/>
      <c r="AJ18" s="58"/>
      <c r="AK18" s="58"/>
      <c r="AL18" s="58"/>
      <c r="AM18" s="58"/>
      <c r="AN18" s="58"/>
      <c r="AO18" s="58"/>
      <c r="AP18" s="58"/>
      <c r="AQ18" s="58"/>
      <c r="AR18" s="58"/>
      <c r="AS18" s="58">
        <v>0</v>
      </c>
      <c r="AT18" s="58"/>
      <c r="AU18" s="58"/>
      <c r="AV18" s="58"/>
      <c r="AW18" s="58"/>
      <c r="AX18" s="58"/>
      <c r="AY18" s="58"/>
      <c r="AZ18" s="58"/>
      <c r="BA18" s="58"/>
      <c r="BB18" s="58"/>
      <c r="BC18" s="58"/>
      <c r="BD18" s="58">
        <v>8.93</v>
      </c>
      <c r="BE18" s="58"/>
      <c r="BF18" s="58"/>
      <c r="BG18" s="58">
        <f t="shared" si="15"/>
        <v>6.42</v>
      </c>
      <c r="BH18" s="58"/>
      <c r="BI18" s="58">
        <v>6.42</v>
      </c>
      <c r="BJ18" s="58"/>
      <c r="BK18" s="61" t="s">
        <v>130</v>
      </c>
      <c r="BL18" s="78" t="s">
        <v>677</v>
      </c>
      <c r="BM18" s="61" t="s">
        <v>744</v>
      </c>
      <c r="BN18" s="61" t="s">
        <v>74</v>
      </c>
      <c r="BO18" s="128" t="s">
        <v>369</v>
      </c>
      <c r="BP18" s="168" t="s">
        <v>837</v>
      </c>
      <c r="BQ18" s="63" t="s">
        <v>576</v>
      </c>
      <c r="BR18" s="136"/>
      <c r="BS18" s="136" t="s">
        <v>834</v>
      </c>
      <c r="BT18" s="136"/>
      <c r="BU18" s="81" t="s">
        <v>928</v>
      </c>
    </row>
    <row r="19" spans="1:73" s="81" customFormat="1" ht="75">
      <c r="A19" s="61">
        <v>10</v>
      </c>
      <c r="B19" s="82" t="s">
        <v>690</v>
      </c>
      <c r="C19" s="471">
        <f t="shared" ref="C19:C25" si="17">D19+E19</f>
        <v>0.17510000000000001</v>
      </c>
      <c r="D19" s="63"/>
      <c r="E19" s="58">
        <f t="shared" ref="E19:E21" si="18">F19+U19+BG19</f>
        <v>0.17510000000000001</v>
      </c>
      <c r="F19" s="58">
        <f t="shared" ref="F19:F21" si="19">G19+K19+L19+M19+R19+S19+T19</f>
        <v>0</v>
      </c>
      <c r="G19" s="58">
        <f t="shared" ref="G19:G21" si="20">H19+I19+J19</f>
        <v>0</v>
      </c>
      <c r="H19" s="59"/>
      <c r="I19" s="58"/>
      <c r="J19" s="58"/>
      <c r="K19" s="59"/>
      <c r="L19" s="59"/>
      <c r="M19" s="58">
        <f t="shared" ref="M19:M21" si="21">+N19+O19+P19</f>
        <v>0</v>
      </c>
      <c r="N19" s="59"/>
      <c r="O19" s="58"/>
      <c r="P19" s="59"/>
      <c r="Q19" s="58"/>
      <c r="R19" s="58"/>
      <c r="S19" s="58"/>
      <c r="T19" s="58"/>
      <c r="U19" s="58">
        <f t="shared" ref="U19:U25" si="22">V19+W19+X19+Y19+Z19+AA19+AB19+AC19+AD19+AU19+AV19+AW19+AX19+AY19+AZ19+BA19+BB19+BC19+BD19+BE19+BF19</f>
        <v>0.17510000000000001</v>
      </c>
      <c r="V19" s="58"/>
      <c r="W19" s="58"/>
      <c r="X19" s="58"/>
      <c r="Y19" s="58"/>
      <c r="Z19" s="58"/>
      <c r="AA19" s="58"/>
      <c r="AB19" s="58"/>
      <c r="AC19" s="58"/>
      <c r="AD19" s="58">
        <f t="shared" ref="AD19:AD21" si="23">SUM(AE19:AT19)</f>
        <v>0</v>
      </c>
      <c r="AE19" s="59"/>
      <c r="AF19" s="59"/>
      <c r="AG19" s="58"/>
      <c r="AH19" s="58"/>
      <c r="AI19" s="58"/>
      <c r="AJ19" s="58"/>
      <c r="AK19" s="58"/>
      <c r="AL19" s="58"/>
      <c r="AM19" s="58"/>
      <c r="AN19" s="58"/>
      <c r="AO19" s="58"/>
      <c r="AP19" s="58"/>
      <c r="AQ19" s="58"/>
      <c r="AR19" s="58"/>
      <c r="AS19" s="58">
        <v>0</v>
      </c>
      <c r="AT19" s="58"/>
      <c r="AU19" s="58"/>
      <c r="AV19" s="58"/>
      <c r="AW19" s="58"/>
      <c r="AX19" s="58"/>
      <c r="AY19" s="58"/>
      <c r="AZ19" s="58">
        <v>0.17510000000000001</v>
      </c>
      <c r="BA19" s="58"/>
      <c r="BB19" s="58"/>
      <c r="BC19" s="58"/>
      <c r="BD19" s="59"/>
      <c r="BE19" s="58"/>
      <c r="BF19" s="58"/>
      <c r="BG19" s="58">
        <f t="shared" ref="BG19:BG21" si="24">BH19+BI19+BJ19</f>
        <v>0</v>
      </c>
      <c r="BH19" s="58"/>
      <c r="BI19" s="59"/>
      <c r="BJ19" s="58"/>
      <c r="BK19" s="61" t="s">
        <v>130</v>
      </c>
      <c r="BL19" s="70" t="s">
        <v>399</v>
      </c>
      <c r="BM19" s="61" t="s">
        <v>742</v>
      </c>
      <c r="BN19" s="61" t="s">
        <v>113</v>
      </c>
      <c r="BO19" s="128" t="s">
        <v>370</v>
      </c>
      <c r="BP19" s="79" t="s">
        <v>361</v>
      </c>
      <c r="BQ19" s="781"/>
      <c r="BR19" s="136"/>
      <c r="BS19" s="136" t="s">
        <v>834</v>
      </c>
      <c r="BT19" s="136"/>
      <c r="BU19" s="81" t="s">
        <v>928</v>
      </c>
    </row>
    <row r="20" spans="1:73" s="81" customFormat="1" ht="75">
      <c r="A20" s="61">
        <v>11</v>
      </c>
      <c r="B20" s="82" t="s">
        <v>689</v>
      </c>
      <c r="C20" s="471">
        <f t="shared" si="17"/>
        <v>6.8199999999999997E-2</v>
      </c>
      <c r="D20" s="63"/>
      <c r="E20" s="58">
        <f t="shared" si="18"/>
        <v>6.8199999999999997E-2</v>
      </c>
      <c r="F20" s="58">
        <f t="shared" si="19"/>
        <v>0</v>
      </c>
      <c r="G20" s="58">
        <f t="shared" si="20"/>
        <v>0</v>
      </c>
      <c r="H20" s="59"/>
      <c r="I20" s="58"/>
      <c r="J20" s="58"/>
      <c r="K20" s="59"/>
      <c r="L20" s="59"/>
      <c r="M20" s="58">
        <f t="shared" si="21"/>
        <v>0</v>
      </c>
      <c r="N20" s="59"/>
      <c r="O20" s="58"/>
      <c r="P20" s="59"/>
      <c r="Q20" s="58"/>
      <c r="R20" s="58"/>
      <c r="S20" s="58"/>
      <c r="T20" s="58"/>
      <c r="U20" s="58">
        <f t="shared" si="22"/>
        <v>6.8199999999999997E-2</v>
      </c>
      <c r="V20" s="58"/>
      <c r="W20" s="58"/>
      <c r="X20" s="58"/>
      <c r="Y20" s="58"/>
      <c r="Z20" s="58"/>
      <c r="AA20" s="58"/>
      <c r="AB20" s="58"/>
      <c r="AC20" s="58"/>
      <c r="AD20" s="58">
        <f t="shared" si="23"/>
        <v>0</v>
      </c>
      <c r="AE20" s="59"/>
      <c r="AF20" s="59"/>
      <c r="AG20" s="58"/>
      <c r="AH20" s="58"/>
      <c r="AI20" s="58"/>
      <c r="AJ20" s="58"/>
      <c r="AK20" s="58"/>
      <c r="AL20" s="58"/>
      <c r="AM20" s="58"/>
      <c r="AN20" s="58"/>
      <c r="AO20" s="58"/>
      <c r="AP20" s="58"/>
      <c r="AQ20" s="58"/>
      <c r="AR20" s="58"/>
      <c r="AS20" s="58">
        <v>0</v>
      </c>
      <c r="AT20" s="58"/>
      <c r="AU20" s="58"/>
      <c r="AV20" s="58"/>
      <c r="AW20" s="58"/>
      <c r="AX20" s="58"/>
      <c r="AY20" s="58"/>
      <c r="AZ20" s="58">
        <v>6.8199999999999997E-2</v>
      </c>
      <c r="BA20" s="58"/>
      <c r="BB20" s="58"/>
      <c r="BC20" s="58"/>
      <c r="BD20" s="59"/>
      <c r="BE20" s="58"/>
      <c r="BF20" s="58"/>
      <c r="BG20" s="58">
        <f t="shared" si="24"/>
        <v>0</v>
      </c>
      <c r="BH20" s="58"/>
      <c r="BI20" s="59"/>
      <c r="BJ20" s="58"/>
      <c r="BK20" s="61" t="s">
        <v>130</v>
      </c>
      <c r="BL20" s="70" t="s">
        <v>399</v>
      </c>
      <c r="BM20" s="61" t="s">
        <v>742</v>
      </c>
      <c r="BN20" s="61" t="s">
        <v>113</v>
      </c>
      <c r="BO20" s="128" t="s">
        <v>370</v>
      </c>
      <c r="BP20" s="79" t="s">
        <v>361</v>
      </c>
      <c r="BQ20" s="781"/>
      <c r="BR20" s="136"/>
      <c r="BS20" s="136" t="s">
        <v>834</v>
      </c>
      <c r="BT20" s="136"/>
      <c r="BU20" s="81" t="s">
        <v>928</v>
      </c>
    </row>
    <row r="21" spans="1:73" s="81" customFormat="1" ht="75">
      <c r="A21" s="61">
        <v>12</v>
      </c>
      <c r="B21" s="82" t="s">
        <v>688</v>
      </c>
      <c r="C21" s="471">
        <f t="shared" si="17"/>
        <v>0.15859999999999999</v>
      </c>
      <c r="D21" s="63"/>
      <c r="E21" s="58">
        <f t="shared" si="18"/>
        <v>0.15859999999999999</v>
      </c>
      <c r="F21" s="58">
        <f t="shared" si="19"/>
        <v>0</v>
      </c>
      <c r="G21" s="58">
        <f t="shared" si="20"/>
        <v>0</v>
      </c>
      <c r="H21" s="59"/>
      <c r="I21" s="58"/>
      <c r="J21" s="58"/>
      <c r="K21" s="59"/>
      <c r="L21" s="59"/>
      <c r="M21" s="58">
        <f t="shared" si="21"/>
        <v>0</v>
      </c>
      <c r="N21" s="59"/>
      <c r="O21" s="58"/>
      <c r="P21" s="59"/>
      <c r="Q21" s="58"/>
      <c r="R21" s="58"/>
      <c r="S21" s="58"/>
      <c r="T21" s="58"/>
      <c r="U21" s="58">
        <f t="shared" si="22"/>
        <v>0.15859999999999999</v>
      </c>
      <c r="V21" s="58"/>
      <c r="W21" s="58"/>
      <c r="X21" s="58"/>
      <c r="Y21" s="58"/>
      <c r="Z21" s="58"/>
      <c r="AA21" s="58"/>
      <c r="AB21" s="58"/>
      <c r="AC21" s="58"/>
      <c r="AD21" s="58">
        <f t="shared" si="23"/>
        <v>0</v>
      </c>
      <c r="AE21" s="59"/>
      <c r="AF21" s="59"/>
      <c r="AG21" s="58"/>
      <c r="AH21" s="58"/>
      <c r="AI21" s="58"/>
      <c r="AJ21" s="58"/>
      <c r="AK21" s="58"/>
      <c r="AL21" s="58"/>
      <c r="AM21" s="58"/>
      <c r="AN21" s="58"/>
      <c r="AO21" s="58"/>
      <c r="AP21" s="58"/>
      <c r="AQ21" s="58"/>
      <c r="AR21" s="58"/>
      <c r="AS21" s="58">
        <v>0</v>
      </c>
      <c r="AT21" s="58"/>
      <c r="AU21" s="58"/>
      <c r="AV21" s="58"/>
      <c r="AW21" s="58"/>
      <c r="AX21" s="58"/>
      <c r="AY21" s="58"/>
      <c r="AZ21" s="58">
        <v>0.15859999999999999</v>
      </c>
      <c r="BA21" s="58"/>
      <c r="BB21" s="58"/>
      <c r="BC21" s="58"/>
      <c r="BD21" s="59"/>
      <c r="BE21" s="58"/>
      <c r="BF21" s="58"/>
      <c r="BG21" s="58">
        <f t="shared" si="24"/>
        <v>0</v>
      </c>
      <c r="BH21" s="58"/>
      <c r="BI21" s="59"/>
      <c r="BJ21" s="58"/>
      <c r="BK21" s="61" t="s">
        <v>130</v>
      </c>
      <c r="BL21" s="70" t="s">
        <v>399</v>
      </c>
      <c r="BM21" s="61" t="s">
        <v>742</v>
      </c>
      <c r="BN21" s="61" t="s">
        <v>113</v>
      </c>
      <c r="BO21" s="128" t="s">
        <v>370</v>
      </c>
      <c r="BP21" s="79" t="s">
        <v>361</v>
      </c>
      <c r="BQ21" s="781"/>
      <c r="BR21" s="136"/>
      <c r="BS21" s="136" t="s">
        <v>834</v>
      </c>
      <c r="BT21" s="136"/>
      <c r="BU21" s="81" t="s">
        <v>928</v>
      </c>
    </row>
    <row r="22" spans="1:73" s="81" customFormat="1" ht="168.75">
      <c r="A22" s="61">
        <v>13</v>
      </c>
      <c r="B22" s="68" t="s">
        <v>707</v>
      </c>
      <c r="C22" s="471">
        <f t="shared" si="17"/>
        <v>1.1732</v>
      </c>
      <c r="D22" s="58">
        <v>1</v>
      </c>
      <c r="E22" s="1">
        <f t="shared" ref="E22:E25" si="25">F22+U22+BG22</f>
        <v>0.17319999999999999</v>
      </c>
      <c r="F22" s="1">
        <f t="shared" ref="F22:F25" si="26">G22+K22+L22+M22+R22+S22+T22</f>
        <v>0.17319999999999999</v>
      </c>
      <c r="G22" s="58">
        <f t="shared" si="13"/>
        <v>0</v>
      </c>
      <c r="H22" s="58"/>
      <c r="I22" s="58"/>
      <c r="J22" s="58"/>
      <c r="K22" s="58">
        <v>0.17319999999999999</v>
      </c>
      <c r="L22" s="58"/>
      <c r="M22" s="58">
        <f t="shared" si="14"/>
        <v>0</v>
      </c>
      <c r="N22" s="58"/>
      <c r="O22" s="58"/>
      <c r="P22" s="58"/>
      <c r="Q22" s="58"/>
      <c r="R22" s="58"/>
      <c r="S22" s="58"/>
      <c r="T22" s="58"/>
      <c r="U22" s="58">
        <f t="shared" si="22"/>
        <v>0</v>
      </c>
      <c r="V22" s="58"/>
      <c r="W22" s="58"/>
      <c r="X22" s="58"/>
      <c r="Y22" s="58"/>
      <c r="Z22" s="58"/>
      <c r="AA22" s="58"/>
      <c r="AB22" s="58"/>
      <c r="AC22" s="58"/>
      <c r="AD22" s="58">
        <f t="shared" ref="AD22:AD25" si="27">SUM(AE22:AT22)</f>
        <v>0</v>
      </c>
      <c r="AE22" s="58"/>
      <c r="AF22" s="58"/>
      <c r="AG22" s="58"/>
      <c r="AH22" s="58"/>
      <c r="AI22" s="58"/>
      <c r="AJ22" s="58"/>
      <c r="AK22" s="58"/>
      <c r="AL22" s="58"/>
      <c r="AM22" s="58"/>
      <c r="AN22" s="58"/>
      <c r="AO22" s="58"/>
      <c r="AP22" s="58"/>
      <c r="AQ22" s="58"/>
      <c r="AR22" s="58"/>
      <c r="AS22" s="58">
        <v>0</v>
      </c>
      <c r="AT22" s="58"/>
      <c r="AU22" s="58"/>
      <c r="AV22" s="58"/>
      <c r="AW22" s="58"/>
      <c r="AX22" s="58"/>
      <c r="AY22" s="58"/>
      <c r="AZ22" s="58"/>
      <c r="BA22" s="58"/>
      <c r="BB22" s="58"/>
      <c r="BC22" s="58"/>
      <c r="BD22" s="58"/>
      <c r="BE22" s="58"/>
      <c r="BF22" s="58"/>
      <c r="BG22" s="1">
        <f t="shared" si="15"/>
        <v>0</v>
      </c>
      <c r="BH22" s="58"/>
      <c r="BI22" s="58"/>
      <c r="BJ22" s="58"/>
      <c r="BK22" s="61" t="s">
        <v>130</v>
      </c>
      <c r="BL22" s="79" t="s">
        <v>131</v>
      </c>
      <c r="BM22" s="61" t="s">
        <v>747</v>
      </c>
      <c r="BN22" s="61" t="s">
        <v>481</v>
      </c>
      <c r="BO22" s="128" t="s">
        <v>370</v>
      </c>
      <c r="BP22" s="79" t="s">
        <v>708</v>
      </c>
      <c r="BQ22" s="63" t="s">
        <v>576</v>
      </c>
      <c r="BR22" s="136"/>
      <c r="BS22" s="136" t="s">
        <v>834</v>
      </c>
      <c r="BT22" s="136"/>
      <c r="BU22" s="81" t="s">
        <v>928</v>
      </c>
    </row>
    <row r="23" spans="1:73" s="77" customFormat="1" ht="131.25">
      <c r="A23" s="61">
        <v>14</v>
      </c>
      <c r="B23" s="68" t="s">
        <v>705</v>
      </c>
      <c r="C23" s="471">
        <f t="shared" si="17"/>
        <v>1.9</v>
      </c>
      <c r="D23" s="58">
        <v>1.5</v>
      </c>
      <c r="E23" s="1">
        <f t="shared" si="25"/>
        <v>0.4</v>
      </c>
      <c r="F23" s="1">
        <f t="shared" si="26"/>
        <v>0.39</v>
      </c>
      <c r="G23" s="58">
        <f t="shared" si="13"/>
        <v>0</v>
      </c>
      <c r="H23" s="58"/>
      <c r="I23" s="58"/>
      <c r="J23" s="58"/>
      <c r="K23" s="58">
        <v>0.2</v>
      </c>
      <c r="L23" s="58">
        <v>0.19</v>
      </c>
      <c r="M23" s="58">
        <f t="shared" si="14"/>
        <v>0</v>
      </c>
      <c r="N23" s="58"/>
      <c r="O23" s="58"/>
      <c r="P23" s="58"/>
      <c r="Q23" s="58"/>
      <c r="R23" s="58"/>
      <c r="S23" s="58"/>
      <c r="T23" s="58"/>
      <c r="U23" s="58">
        <f t="shared" si="22"/>
        <v>0</v>
      </c>
      <c r="V23" s="58"/>
      <c r="W23" s="58"/>
      <c r="X23" s="58"/>
      <c r="Y23" s="58"/>
      <c r="Z23" s="58"/>
      <c r="AA23" s="58"/>
      <c r="AB23" s="58"/>
      <c r="AC23" s="58"/>
      <c r="AD23" s="58">
        <f t="shared" si="27"/>
        <v>0</v>
      </c>
      <c r="AE23" s="58"/>
      <c r="AF23" s="58"/>
      <c r="AG23" s="58"/>
      <c r="AH23" s="58"/>
      <c r="AI23" s="58"/>
      <c r="AJ23" s="58"/>
      <c r="AK23" s="58"/>
      <c r="AL23" s="58"/>
      <c r="AM23" s="58"/>
      <c r="AN23" s="58"/>
      <c r="AO23" s="58"/>
      <c r="AP23" s="58"/>
      <c r="AQ23" s="58"/>
      <c r="AR23" s="58"/>
      <c r="AS23" s="58">
        <v>0</v>
      </c>
      <c r="AT23" s="58"/>
      <c r="AU23" s="58"/>
      <c r="AV23" s="58"/>
      <c r="AW23" s="58"/>
      <c r="AX23" s="58"/>
      <c r="AY23" s="58"/>
      <c r="AZ23" s="58"/>
      <c r="BA23" s="58"/>
      <c r="BB23" s="58"/>
      <c r="BC23" s="58"/>
      <c r="BD23" s="58"/>
      <c r="BE23" s="58"/>
      <c r="BF23" s="58"/>
      <c r="BG23" s="1">
        <f t="shared" si="15"/>
        <v>0.01</v>
      </c>
      <c r="BH23" s="58"/>
      <c r="BI23" s="58">
        <v>0.01</v>
      </c>
      <c r="BJ23" s="58"/>
      <c r="BK23" s="61" t="s">
        <v>130</v>
      </c>
      <c r="BL23" s="79" t="s">
        <v>131</v>
      </c>
      <c r="BM23" s="61" t="s">
        <v>216</v>
      </c>
      <c r="BN23" s="61" t="s">
        <v>481</v>
      </c>
      <c r="BO23" s="128" t="s">
        <v>370</v>
      </c>
      <c r="BP23" s="79" t="s">
        <v>704</v>
      </c>
      <c r="BQ23" s="63" t="s">
        <v>576</v>
      </c>
      <c r="BR23" s="140"/>
      <c r="BS23" s="140" t="s">
        <v>834</v>
      </c>
      <c r="BT23" s="140"/>
      <c r="BU23" s="81" t="s">
        <v>928</v>
      </c>
    </row>
    <row r="24" spans="1:73" s="81" customFormat="1" ht="150">
      <c r="A24" s="61">
        <v>15</v>
      </c>
      <c r="B24" s="149" t="s">
        <v>709</v>
      </c>
      <c r="C24" s="471">
        <f t="shared" si="17"/>
        <v>1.6</v>
      </c>
      <c r="D24" s="58">
        <v>0.9</v>
      </c>
      <c r="E24" s="58">
        <f t="shared" si="25"/>
        <v>0.7</v>
      </c>
      <c r="F24" s="58">
        <f t="shared" si="26"/>
        <v>0.7</v>
      </c>
      <c r="G24" s="58">
        <f t="shared" si="13"/>
        <v>0</v>
      </c>
      <c r="H24" s="58"/>
      <c r="I24" s="58"/>
      <c r="J24" s="58"/>
      <c r="K24" s="58">
        <v>0.3</v>
      </c>
      <c r="L24" s="58">
        <v>0.4</v>
      </c>
      <c r="M24" s="58">
        <f t="shared" si="14"/>
        <v>0</v>
      </c>
      <c r="N24" s="58"/>
      <c r="O24" s="58"/>
      <c r="P24" s="58"/>
      <c r="Q24" s="58"/>
      <c r="R24" s="58"/>
      <c r="S24" s="58"/>
      <c r="T24" s="58"/>
      <c r="U24" s="58">
        <f t="shared" si="22"/>
        <v>0</v>
      </c>
      <c r="V24" s="58"/>
      <c r="W24" s="58"/>
      <c r="X24" s="58"/>
      <c r="Y24" s="58"/>
      <c r="Z24" s="58"/>
      <c r="AA24" s="58"/>
      <c r="AB24" s="58"/>
      <c r="AC24" s="58"/>
      <c r="AD24" s="58">
        <f t="shared" si="27"/>
        <v>0</v>
      </c>
      <c r="AE24" s="58"/>
      <c r="AF24" s="58"/>
      <c r="AG24" s="58"/>
      <c r="AH24" s="58"/>
      <c r="AI24" s="58"/>
      <c r="AJ24" s="58"/>
      <c r="AK24" s="58"/>
      <c r="AL24" s="58"/>
      <c r="AM24" s="58"/>
      <c r="AN24" s="58"/>
      <c r="AO24" s="58"/>
      <c r="AP24" s="58"/>
      <c r="AQ24" s="58"/>
      <c r="AR24" s="58"/>
      <c r="AS24" s="58">
        <v>0</v>
      </c>
      <c r="AT24" s="58"/>
      <c r="AU24" s="58"/>
      <c r="AV24" s="58"/>
      <c r="AW24" s="58"/>
      <c r="AX24" s="58"/>
      <c r="AY24" s="58"/>
      <c r="AZ24" s="58"/>
      <c r="BA24" s="58"/>
      <c r="BB24" s="58"/>
      <c r="BC24" s="58"/>
      <c r="BD24" s="58"/>
      <c r="BE24" s="58"/>
      <c r="BF24" s="58"/>
      <c r="BG24" s="58">
        <f t="shared" si="15"/>
        <v>0</v>
      </c>
      <c r="BH24" s="58"/>
      <c r="BI24" s="58"/>
      <c r="BJ24" s="58"/>
      <c r="BK24" s="61" t="s">
        <v>130</v>
      </c>
      <c r="BL24" s="79" t="s">
        <v>131</v>
      </c>
      <c r="BM24" s="61" t="s">
        <v>748</v>
      </c>
      <c r="BN24" s="61" t="s">
        <v>481</v>
      </c>
      <c r="BO24" s="128" t="s">
        <v>369</v>
      </c>
      <c r="BP24" s="79" t="s">
        <v>706</v>
      </c>
      <c r="BQ24" s="63" t="s">
        <v>576</v>
      </c>
      <c r="BR24" s="136"/>
      <c r="BS24" s="136" t="s">
        <v>834</v>
      </c>
      <c r="BT24" s="136"/>
      <c r="BU24" s="81" t="s">
        <v>928</v>
      </c>
    </row>
    <row r="25" spans="1:73" s="81" customFormat="1" ht="112.5">
      <c r="A25" s="61">
        <v>16</v>
      </c>
      <c r="B25" s="60" t="s">
        <v>824</v>
      </c>
      <c r="C25" s="471">
        <f t="shared" si="17"/>
        <v>0.97</v>
      </c>
      <c r="D25" s="58">
        <v>0.97</v>
      </c>
      <c r="E25" s="58">
        <f t="shared" si="25"/>
        <v>0</v>
      </c>
      <c r="F25" s="58">
        <f t="shared" si="26"/>
        <v>0</v>
      </c>
      <c r="G25" s="58">
        <f t="shared" si="13"/>
        <v>0</v>
      </c>
      <c r="H25" s="58"/>
      <c r="I25" s="58"/>
      <c r="J25" s="58"/>
      <c r="K25" s="58"/>
      <c r="L25" s="58"/>
      <c r="M25" s="58">
        <f t="shared" si="14"/>
        <v>0</v>
      </c>
      <c r="N25" s="58"/>
      <c r="O25" s="58"/>
      <c r="P25" s="58"/>
      <c r="Q25" s="58"/>
      <c r="R25" s="58"/>
      <c r="S25" s="58"/>
      <c r="T25" s="58"/>
      <c r="U25" s="58">
        <f t="shared" si="22"/>
        <v>0</v>
      </c>
      <c r="V25" s="58"/>
      <c r="W25" s="58"/>
      <c r="X25" s="58"/>
      <c r="Y25" s="58"/>
      <c r="Z25" s="58"/>
      <c r="AA25" s="58"/>
      <c r="AB25" s="58"/>
      <c r="AC25" s="58"/>
      <c r="AD25" s="58">
        <f t="shared" si="27"/>
        <v>0</v>
      </c>
      <c r="AE25" s="58"/>
      <c r="AF25" s="58"/>
      <c r="AG25" s="58"/>
      <c r="AH25" s="58"/>
      <c r="AI25" s="58"/>
      <c r="AJ25" s="58"/>
      <c r="AK25" s="58"/>
      <c r="AL25" s="58"/>
      <c r="AM25" s="58"/>
      <c r="AN25" s="58"/>
      <c r="AO25" s="58"/>
      <c r="AP25" s="58"/>
      <c r="AQ25" s="58"/>
      <c r="AR25" s="58"/>
      <c r="AS25" s="58">
        <v>0</v>
      </c>
      <c r="AT25" s="58"/>
      <c r="AU25" s="58"/>
      <c r="AV25" s="58"/>
      <c r="AW25" s="58"/>
      <c r="AX25" s="58"/>
      <c r="AY25" s="58"/>
      <c r="AZ25" s="58"/>
      <c r="BA25" s="58"/>
      <c r="BB25" s="58"/>
      <c r="BC25" s="58"/>
      <c r="BD25" s="58"/>
      <c r="BE25" s="58"/>
      <c r="BF25" s="58"/>
      <c r="BG25" s="58">
        <f t="shared" si="15"/>
        <v>0</v>
      </c>
      <c r="BH25" s="58"/>
      <c r="BI25" s="58"/>
      <c r="BJ25" s="58"/>
      <c r="BK25" s="61" t="s">
        <v>130</v>
      </c>
      <c r="BL25" s="70" t="s">
        <v>399</v>
      </c>
      <c r="BM25" s="61" t="s">
        <v>822</v>
      </c>
      <c r="BN25" s="61" t="s">
        <v>481</v>
      </c>
      <c r="BO25" s="128" t="s">
        <v>369</v>
      </c>
      <c r="BP25" s="79" t="s">
        <v>812</v>
      </c>
      <c r="BQ25" s="63" t="s">
        <v>503</v>
      </c>
      <c r="BR25" s="136"/>
      <c r="BS25" s="136" t="s">
        <v>834</v>
      </c>
      <c r="BT25" s="136"/>
      <c r="BU25" s="81" t="s">
        <v>928</v>
      </c>
    </row>
    <row r="26" spans="1:73" s="2" customFormat="1">
      <c r="A26" s="29"/>
      <c r="B26" s="9" t="s">
        <v>225</v>
      </c>
      <c r="C26" s="31">
        <f t="shared" ref="C26:AH26" si="28">SUM(C9:C25)</f>
        <v>535.4851000000001</v>
      </c>
      <c r="D26" s="31">
        <f t="shared" si="28"/>
        <v>10.290000000000001</v>
      </c>
      <c r="E26" s="31">
        <f t="shared" si="28"/>
        <v>525.19510000000002</v>
      </c>
      <c r="F26" s="31">
        <f t="shared" si="28"/>
        <v>503.88319999999999</v>
      </c>
      <c r="G26" s="31">
        <f t="shared" si="28"/>
        <v>2.3072999999999997</v>
      </c>
      <c r="H26" s="31">
        <f t="shared" si="28"/>
        <v>0.59</v>
      </c>
      <c r="I26" s="31">
        <f t="shared" si="28"/>
        <v>1.7172999999999998</v>
      </c>
      <c r="J26" s="31">
        <f t="shared" si="28"/>
        <v>0</v>
      </c>
      <c r="K26" s="31">
        <f t="shared" si="28"/>
        <v>423.13319999999999</v>
      </c>
      <c r="L26" s="31">
        <f t="shared" si="28"/>
        <v>77.050000000000011</v>
      </c>
      <c r="M26" s="31">
        <f t="shared" si="28"/>
        <v>1.4</v>
      </c>
      <c r="N26" s="31">
        <f t="shared" si="28"/>
        <v>1.4</v>
      </c>
      <c r="O26" s="31">
        <f t="shared" si="28"/>
        <v>0</v>
      </c>
      <c r="P26" s="31">
        <f t="shared" si="28"/>
        <v>0</v>
      </c>
      <c r="Q26" s="31">
        <f t="shared" si="28"/>
        <v>0</v>
      </c>
      <c r="R26" s="31">
        <f t="shared" si="28"/>
        <v>0</v>
      </c>
      <c r="S26" s="31">
        <f t="shared" si="28"/>
        <v>0</v>
      </c>
      <c r="T26" s="31">
        <f t="shared" si="28"/>
        <v>0</v>
      </c>
      <c r="U26" s="31">
        <f t="shared" si="28"/>
        <v>14.831899999999999</v>
      </c>
      <c r="V26" s="31">
        <f t="shared" si="28"/>
        <v>0</v>
      </c>
      <c r="W26" s="31">
        <f t="shared" si="28"/>
        <v>0</v>
      </c>
      <c r="X26" s="31">
        <f t="shared" si="28"/>
        <v>0</v>
      </c>
      <c r="Y26" s="31">
        <f t="shared" si="28"/>
        <v>0</v>
      </c>
      <c r="Z26" s="31">
        <f t="shared" si="28"/>
        <v>0</v>
      </c>
      <c r="AA26" s="31">
        <f t="shared" si="28"/>
        <v>0</v>
      </c>
      <c r="AB26" s="31">
        <f t="shared" si="28"/>
        <v>0</v>
      </c>
      <c r="AC26" s="31">
        <f t="shared" si="28"/>
        <v>0</v>
      </c>
      <c r="AD26" s="31">
        <f t="shared" si="28"/>
        <v>4.37</v>
      </c>
      <c r="AE26" s="31">
        <f t="shared" si="28"/>
        <v>4.37</v>
      </c>
      <c r="AF26" s="31">
        <f t="shared" si="28"/>
        <v>0</v>
      </c>
      <c r="AG26" s="31">
        <f t="shared" si="28"/>
        <v>0</v>
      </c>
      <c r="AH26" s="31">
        <f t="shared" si="28"/>
        <v>0</v>
      </c>
      <c r="AI26" s="31">
        <f t="shared" ref="AI26:BN26" si="29">SUM(AI9:AI25)</f>
        <v>0</v>
      </c>
      <c r="AJ26" s="31">
        <f t="shared" si="29"/>
        <v>0</v>
      </c>
      <c r="AK26" s="31">
        <f t="shared" si="29"/>
        <v>0</v>
      </c>
      <c r="AL26" s="31">
        <f t="shared" si="29"/>
        <v>0</v>
      </c>
      <c r="AM26" s="31">
        <f t="shared" si="29"/>
        <v>0</v>
      </c>
      <c r="AN26" s="31">
        <f t="shared" si="29"/>
        <v>0</v>
      </c>
      <c r="AO26" s="31">
        <f t="shared" si="29"/>
        <v>0</v>
      </c>
      <c r="AP26" s="31">
        <f t="shared" si="29"/>
        <v>0</v>
      </c>
      <c r="AQ26" s="31">
        <f t="shared" si="29"/>
        <v>0</v>
      </c>
      <c r="AR26" s="31">
        <f t="shared" si="29"/>
        <v>0</v>
      </c>
      <c r="AS26" s="31">
        <f t="shared" si="29"/>
        <v>0</v>
      </c>
      <c r="AT26" s="31">
        <f t="shared" si="29"/>
        <v>0</v>
      </c>
      <c r="AU26" s="31">
        <f t="shared" si="29"/>
        <v>0</v>
      </c>
      <c r="AV26" s="31">
        <f t="shared" si="29"/>
        <v>0</v>
      </c>
      <c r="AW26" s="31">
        <f t="shared" si="29"/>
        <v>0</v>
      </c>
      <c r="AX26" s="31">
        <f t="shared" si="29"/>
        <v>7.0000000000000007E-2</v>
      </c>
      <c r="AY26" s="31">
        <f t="shared" si="29"/>
        <v>0</v>
      </c>
      <c r="AZ26" s="31">
        <f t="shared" si="29"/>
        <v>0.40190000000000003</v>
      </c>
      <c r="BA26" s="31">
        <f t="shared" si="29"/>
        <v>0</v>
      </c>
      <c r="BB26" s="31">
        <f t="shared" si="29"/>
        <v>0</v>
      </c>
      <c r="BC26" s="31">
        <f t="shared" si="29"/>
        <v>0</v>
      </c>
      <c r="BD26" s="31">
        <f t="shared" si="29"/>
        <v>9.99</v>
      </c>
      <c r="BE26" s="31">
        <f t="shared" si="29"/>
        <v>0</v>
      </c>
      <c r="BF26" s="31">
        <f t="shared" si="29"/>
        <v>0</v>
      </c>
      <c r="BG26" s="31">
        <f t="shared" si="29"/>
        <v>6.4799999999999995</v>
      </c>
      <c r="BH26" s="31">
        <f t="shared" si="29"/>
        <v>0</v>
      </c>
      <c r="BI26" s="31">
        <f t="shared" si="29"/>
        <v>6.4799999999999995</v>
      </c>
      <c r="BJ26" s="31">
        <f t="shared" si="29"/>
        <v>0</v>
      </c>
      <c r="BK26" s="31">
        <f t="shared" si="29"/>
        <v>0</v>
      </c>
      <c r="BL26" s="31">
        <f t="shared" si="29"/>
        <v>0</v>
      </c>
      <c r="BM26" s="31">
        <f t="shared" si="29"/>
        <v>0</v>
      </c>
      <c r="BN26" s="31">
        <f t="shared" si="29"/>
        <v>0</v>
      </c>
      <c r="BO26" s="129"/>
      <c r="BP26" s="303"/>
      <c r="BQ26" s="303"/>
      <c r="BR26" s="135"/>
      <c r="BS26" s="135"/>
      <c r="BT26" s="135"/>
    </row>
  </sheetData>
  <autoFilter ref="A8:CL26"/>
  <mergeCells count="60">
    <mergeCell ref="A1:BO1"/>
    <mergeCell ref="A2:BT2"/>
    <mergeCell ref="A3:BT3"/>
    <mergeCell ref="A4:BT4"/>
    <mergeCell ref="A5:A8"/>
    <mergeCell ref="B5:B8"/>
    <mergeCell ref="C5:C8"/>
    <mergeCell ref="D5:D8"/>
    <mergeCell ref="E5:E8"/>
    <mergeCell ref="F5:BJ5"/>
    <mergeCell ref="BR5:BT5"/>
    <mergeCell ref="F6:T6"/>
    <mergeCell ref="U6:BF6"/>
    <mergeCell ref="BG6:BJ6"/>
    <mergeCell ref="F7:F8"/>
    <mergeCell ref="G7:J7"/>
    <mergeCell ref="K7:K8"/>
    <mergeCell ref="L7:L8"/>
    <mergeCell ref="M7:Q7"/>
    <mergeCell ref="R7:R8"/>
    <mergeCell ref="BK5:BK8"/>
    <mergeCell ref="AD7:AD8"/>
    <mergeCell ref="S7:S8"/>
    <mergeCell ref="T7:T8"/>
    <mergeCell ref="U7:U8"/>
    <mergeCell ref="V7:V8"/>
    <mergeCell ref="W7:W8"/>
    <mergeCell ref="X7:X8"/>
    <mergeCell ref="Y7:Y8"/>
    <mergeCell ref="Z7:Z8"/>
    <mergeCell ref="AA7:AA8"/>
    <mergeCell ref="AB7:AB8"/>
    <mergeCell ref="BL5:BL8"/>
    <mergeCell ref="BM5:BM8"/>
    <mergeCell ref="BN5:BN8"/>
    <mergeCell ref="BP5:BP8"/>
    <mergeCell ref="BQ5:BQ8"/>
    <mergeCell ref="AC7:AC8"/>
    <mergeCell ref="BE7:BE8"/>
    <mergeCell ref="AE7:AT7"/>
    <mergeCell ref="AU7:AU8"/>
    <mergeCell ref="AV7:AV8"/>
    <mergeCell ref="AW7:AW8"/>
    <mergeCell ref="AX7:AX8"/>
    <mergeCell ref="AY7:AY8"/>
    <mergeCell ref="AZ7:AZ8"/>
    <mergeCell ref="BA7:BA8"/>
    <mergeCell ref="BB7:BB8"/>
    <mergeCell ref="BC7:BC8"/>
    <mergeCell ref="BD7:BD8"/>
    <mergeCell ref="BF7:BF8"/>
    <mergeCell ref="BG7:BG8"/>
    <mergeCell ref="BH7:BH8"/>
    <mergeCell ref="BI7:BI8"/>
    <mergeCell ref="BJ7:BJ8"/>
    <mergeCell ref="A11:A12"/>
    <mergeCell ref="B11:B12"/>
    <mergeCell ref="BP11:BP12"/>
    <mergeCell ref="BQ11:BQ12"/>
    <mergeCell ref="BQ19:BQ21"/>
  </mergeCells>
  <pageMargins left="0.61" right="0.2" top="0.43307086614173201" bottom="0.35433070866141703" header="0.31496062992126" footer="0.31496062992126"/>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39"/>
  <sheetViews>
    <sheetView workbookViewId="0">
      <selection activeCell="W20" sqref="W20"/>
    </sheetView>
  </sheetViews>
  <sheetFormatPr defaultRowHeight="12.75"/>
  <cols>
    <col min="1" max="1" width="7.88671875" style="584" customWidth="1"/>
    <col min="2" max="2" width="48.33203125" style="585" customWidth="1"/>
    <col min="3" max="3" width="36.109375" style="585" hidden="1" customWidth="1"/>
    <col min="4" max="4" width="6.21875" style="524" hidden="1" customWidth="1"/>
    <col min="5" max="5" width="5.6640625" style="524" customWidth="1"/>
    <col min="6" max="6" width="9.6640625" style="524" customWidth="1"/>
    <col min="7" max="7" width="6.33203125" style="593" hidden="1" customWidth="1"/>
    <col min="8" max="8" width="7.44140625" style="587" hidden="1" customWidth="1"/>
    <col min="9" max="9" width="6.44140625" style="588" hidden="1" customWidth="1"/>
    <col min="10" max="11" width="7.77734375" style="588" hidden="1" customWidth="1"/>
    <col min="12" max="12" width="6.88671875" style="588" hidden="1" customWidth="1"/>
    <col min="13" max="14" width="6.44140625" style="591" hidden="1" customWidth="1"/>
    <col min="15" max="15" width="6.21875" style="591" hidden="1" customWidth="1"/>
    <col min="16" max="16" width="5.33203125" style="591" hidden="1" customWidth="1"/>
    <col min="17" max="17" width="5.88671875" style="591" hidden="1" customWidth="1"/>
    <col min="18" max="19" width="6.109375" style="591" hidden="1" customWidth="1"/>
    <col min="20" max="20" width="6.77734375" style="591" hidden="1" customWidth="1"/>
    <col min="21" max="21" width="6.44140625" style="591" hidden="1" customWidth="1"/>
    <col min="22" max="22" width="6.109375" style="591" hidden="1" customWidth="1"/>
    <col min="23" max="23" width="15.33203125" style="524" customWidth="1"/>
    <col min="24" max="24" width="10.6640625" style="592" hidden="1" customWidth="1"/>
    <col min="25" max="25" width="12" style="524" hidden="1" customWidth="1"/>
    <col min="26" max="26" width="27.88671875" style="524" hidden="1" customWidth="1"/>
    <col min="27" max="27" width="11.5546875" style="518" customWidth="1"/>
    <col min="28" max="37" width="6.21875" style="518" customWidth="1"/>
    <col min="38" max="256" width="8.88671875" style="518"/>
    <col min="257" max="257" width="7.88671875" style="518" customWidth="1"/>
    <col min="258" max="258" width="48.33203125" style="518" customWidth="1"/>
    <col min="259" max="260" width="0" style="518" hidden="1" customWidth="1"/>
    <col min="261" max="261" width="5.6640625" style="518" customWidth="1"/>
    <col min="262" max="262" width="9.6640625" style="518" customWidth="1"/>
    <col min="263" max="278" width="0" style="518" hidden="1" customWidth="1"/>
    <col min="279" max="279" width="15.33203125" style="518" customWidth="1"/>
    <col min="280" max="282" width="0" style="518" hidden="1" customWidth="1"/>
    <col min="283" max="283" width="11.5546875" style="518" customWidth="1"/>
    <col min="284" max="293" width="6.21875" style="518" customWidth="1"/>
    <col min="294" max="512" width="8.88671875" style="518"/>
    <col min="513" max="513" width="7.88671875" style="518" customWidth="1"/>
    <col min="514" max="514" width="48.33203125" style="518" customWidth="1"/>
    <col min="515" max="516" width="0" style="518" hidden="1" customWidth="1"/>
    <col min="517" max="517" width="5.6640625" style="518" customWidth="1"/>
    <col min="518" max="518" width="9.6640625" style="518" customWidth="1"/>
    <col min="519" max="534" width="0" style="518" hidden="1" customWidth="1"/>
    <col min="535" max="535" width="15.33203125" style="518" customWidth="1"/>
    <col min="536" max="538" width="0" style="518" hidden="1" customWidth="1"/>
    <col min="539" max="539" width="11.5546875" style="518" customWidth="1"/>
    <col min="540" max="549" width="6.21875" style="518" customWidth="1"/>
    <col min="550" max="768" width="8.88671875" style="518"/>
    <col min="769" max="769" width="7.88671875" style="518" customWidth="1"/>
    <col min="770" max="770" width="48.33203125" style="518" customWidth="1"/>
    <col min="771" max="772" width="0" style="518" hidden="1" customWidth="1"/>
    <col min="773" max="773" width="5.6640625" style="518" customWidth="1"/>
    <col min="774" max="774" width="9.6640625" style="518" customWidth="1"/>
    <col min="775" max="790" width="0" style="518" hidden="1" customWidth="1"/>
    <col min="791" max="791" width="15.33203125" style="518" customWidth="1"/>
    <col min="792" max="794" width="0" style="518" hidden="1" customWidth="1"/>
    <col min="795" max="795" width="11.5546875" style="518" customWidth="1"/>
    <col min="796" max="805" width="6.21875" style="518" customWidth="1"/>
    <col min="806" max="1024" width="8.88671875" style="518"/>
    <col min="1025" max="1025" width="7.88671875" style="518" customWidth="1"/>
    <col min="1026" max="1026" width="48.33203125" style="518" customWidth="1"/>
    <col min="1027" max="1028" width="0" style="518" hidden="1" customWidth="1"/>
    <col min="1029" max="1029" width="5.6640625" style="518" customWidth="1"/>
    <col min="1030" max="1030" width="9.6640625" style="518" customWidth="1"/>
    <col min="1031" max="1046" width="0" style="518" hidden="1" customWidth="1"/>
    <col min="1047" max="1047" width="15.33203125" style="518" customWidth="1"/>
    <col min="1048" max="1050" width="0" style="518" hidden="1" customWidth="1"/>
    <col min="1051" max="1051" width="11.5546875" style="518" customWidth="1"/>
    <col min="1052" max="1061" width="6.21875" style="518" customWidth="1"/>
    <col min="1062" max="1280" width="8.88671875" style="518"/>
    <col min="1281" max="1281" width="7.88671875" style="518" customWidth="1"/>
    <col min="1282" max="1282" width="48.33203125" style="518" customWidth="1"/>
    <col min="1283" max="1284" width="0" style="518" hidden="1" customWidth="1"/>
    <col min="1285" max="1285" width="5.6640625" style="518" customWidth="1"/>
    <col min="1286" max="1286" width="9.6640625" style="518" customWidth="1"/>
    <col min="1287" max="1302" width="0" style="518" hidden="1" customWidth="1"/>
    <col min="1303" max="1303" width="15.33203125" style="518" customWidth="1"/>
    <col min="1304" max="1306" width="0" style="518" hidden="1" customWidth="1"/>
    <col min="1307" max="1307" width="11.5546875" style="518" customWidth="1"/>
    <col min="1308" max="1317" width="6.21875" style="518" customWidth="1"/>
    <col min="1318" max="1536" width="8.88671875" style="518"/>
    <col min="1537" max="1537" width="7.88671875" style="518" customWidth="1"/>
    <col min="1538" max="1538" width="48.33203125" style="518" customWidth="1"/>
    <col min="1539" max="1540" width="0" style="518" hidden="1" customWidth="1"/>
    <col min="1541" max="1541" width="5.6640625" style="518" customWidth="1"/>
    <col min="1542" max="1542" width="9.6640625" style="518" customWidth="1"/>
    <col min="1543" max="1558" width="0" style="518" hidden="1" customWidth="1"/>
    <col min="1559" max="1559" width="15.33203125" style="518" customWidth="1"/>
    <col min="1560" max="1562" width="0" style="518" hidden="1" customWidth="1"/>
    <col min="1563" max="1563" width="11.5546875" style="518" customWidth="1"/>
    <col min="1564" max="1573" width="6.21875" style="518" customWidth="1"/>
    <col min="1574" max="1792" width="8.88671875" style="518"/>
    <col min="1793" max="1793" width="7.88671875" style="518" customWidth="1"/>
    <col min="1794" max="1794" width="48.33203125" style="518" customWidth="1"/>
    <col min="1795" max="1796" width="0" style="518" hidden="1" customWidth="1"/>
    <col min="1797" max="1797" width="5.6640625" style="518" customWidth="1"/>
    <col min="1798" max="1798" width="9.6640625" style="518" customWidth="1"/>
    <col min="1799" max="1814" width="0" style="518" hidden="1" customWidth="1"/>
    <col min="1815" max="1815" width="15.33203125" style="518" customWidth="1"/>
    <col min="1816" max="1818" width="0" style="518" hidden="1" customWidth="1"/>
    <col min="1819" max="1819" width="11.5546875" style="518" customWidth="1"/>
    <col min="1820" max="1829" width="6.21875" style="518" customWidth="1"/>
    <col min="1830" max="2048" width="8.88671875" style="518"/>
    <col min="2049" max="2049" width="7.88671875" style="518" customWidth="1"/>
    <col min="2050" max="2050" width="48.33203125" style="518" customWidth="1"/>
    <col min="2051" max="2052" width="0" style="518" hidden="1" customWidth="1"/>
    <col min="2053" max="2053" width="5.6640625" style="518" customWidth="1"/>
    <col min="2054" max="2054" width="9.6640625" style="518" customWidth="1"/>
    <col min="2055" max="2070" width="0" style="518" hidden="1" customWidth="1"/>
    <col min="2071" max="2071" width="15.33203125" style="518" customWidth="1"/>
    <col min="2072" max="2074" width="0" style="518" hidden="1" customWidth="1"/>
    <col min="2075" max="2075" width="11.5546875" style="518" customWidth="1"/>
    <col min="2076" max="2085" width="6.21875" style="518" customWidth="1"/>
    <col min="2086" max="2304" width="8.88671875" style="518"/>
    <col min="2305" max="2305" width="7.88671875" style="518" customWidth="1"/>
    <col min="2306" max="2306" width="48.33203125" style="518" customWidth="1"/>
    <col min="2307" max="2308" width="0" style="518" hidden="1" customWidth="1"/>
    <col min="2309" max="2309" width="5.6640625" style="518" customWidth="1"/>
    <col min="2310" max="2310" width="9.6640625" style="518" customWidth="1"/>
    <col min="2311" max="2326" width="0" style="518" hidden="1" customWidth="1"/>
    <col min="2327" max="2327" width="15.33203125" style="518" customWidth="1"/>
    <col min="2328" max="2330" width="0" style="518" hidden="1" customWidth="1"/>
    <col min="2331" max="2331" width="11.5546875" style="518" customWidth="1"/>
    <col min="2332" max="2341" width="6.21875" style="518" customWidth="1"/>
    <col min="2342" max="2560" width="8.88671875" style="518"/>
    <col min="2561" max="2561" width="7.88671875" style="518" customWidth="1"/>
    <col min="2562" max="2562" width="48.33203125" style="518" customWidth="1"/>
    <col min="2563" max="2564" width="0" style="518" hidden="1" customWidth="1"/>
    <col min="2565" max="2565" width="5.6640625" style="518" customWidth="1"/>
    <col min="2566" max="2566" width="9.6640625" style="518" customWidth="1"/>
    <col min="2567" max="2582" width="0" style="518" hidden="1" customWidth="1"/>
    <col min="2583" max="2583" width="15.33203125" style="518" customWidth="1"/>
    <col min="2584" max="2586" width="0" style="518" hidden="1" customWidth="1"/>
    <col min="2587" max="2587" width="11.5546875" style="518" customWidth="1"/>
    <col min="2588" max="2597" width="6.21875" style="518" customWidth="1"/>
    <col min="2598" max="2816" width="8.88671875" style="518"/>
    <col min="2817" max="2817" width="7.88671875" style="518" customWidth="1"/>
    <col min="2818" max="2818" width="48.33203125" style="518" customWidth="1"/>
    <col min="2819" max="2820" width="0" style="518" hidden="1" customWidth="1"/>
    <col min="2821" max="2821" width="5.6640625" style="518" customWidth="1"/>
    <col min="2822" max="2822" width="9.6640625" style="518" customWidth="1"/>
    <col min="2823" max="2838" width="0" style="518" hidden="1" customWidth="1"/>
    <col min="2839" max="2839" width="15.33203125" style="518" customWidth="1"/>
    <col min="2840" max="2842" width="0" style="518" hidden="1" customWidth="1"/>
    <col min="2843" max="2843" width="11.5546875" style="518" customWidth="1"/>
    <col min="2844" max="2853" width="6.21875" style="518" customWidth="1"/>
    <col min="2854" max="3072" width="8.88671875" style="518"/>
    <col min="3073" max="3073" width="7.88671875" style="518" customWidth="1"/>
    <col min="3074" max="3074" width="48.33203125" style="518" customWidth="1"/>
    <col min="3075" max="3076" width="0" style="518" hidden="1" customWidth="1"/>
    <col min="3077" max="3077" width="5.6640625" style="518" customWidth="1"/>
    <col min="3078" max="3078" width="9.6640625" style="518" customWidth="1"/>
    <col min="3079" max="3094" width="0" style="518" hidden="1" customWidth="1"/>
    <col min="3095" max="3095" width="15.33203125" style="518" customWidth="1"/>
    <col min="3096" max="3098" width="0" style="518" hidden="1" customWidth="1"/>
    <col min="3099" max="3099" width="11.5546875" style="518" customWidth="1"/>
    <col min="3100" max="3109" width="6.21875" style="518" customWidth="1"/>
    <col min="3110" max="3328" width="8.88671875" style="518"/>
    <col min="3329" max="3329" width="7.88671875" style="518" customWidth="1"/>
    <col min="3330" max="3330" width="48.33203125" style="518" customWidth="1"/>
    <col min="3331" max="3332" width="0" style="518" hidden="1" customWidth="1"/>
    <col min="3333" max="3333" width="5.6640625" style="518" customWidth="1"/>
    <col min="3334" max="3334" width="9.6640625" style="518" customWidth="1"/>
    <col min="3335" max="3350" width="0" style="518" hidden="1" customWidth="1"/>
    <col min="3351" max="3351" width="15.33203125" style="518" customWidth="1"/>
    <col min="3352" max="3354" width="0" style="518" hidden="1" customWidth="1"/>
    <col min="3355" max="3355" width="11.5546875" style="518" customWidth="1"/>
    <col min="3356" max="3365" width="6.21875" style="518" customWidth="1"/>
    <col min="3366" max="3584" width="8.88671875" style="518"/>
    <col min="3585" max="3585" width="7.88671875" style="518" customWidth="1"/>
    <col min="3586" max="3586" width="48.33203125" style="518" customWidth="1"/>
    <col min="3587" max="3588" width="0" style="518" hidden="1" customWidth="1"/>
    <col min="3589" max="3589" width="5.6640625" style="518" customWidth="1"/>
    <col min="3590" max="3590" width="9.6640625" style="518" customWidth="1"/>
    <col min="3591" max="3606" width="0" style="518" hidden="1" customWidth="1"/>
    <col min="3607" max="3607" width="15.33203125" style="518" customWidth="1"/>
    <col min="3608" max="3610" width="0" style="518" hidden="1" customWidth="1"/>
    <col min="3611" max="3611" width="11.5546875" style="518" customWidth="1"/>
    <col min="3612" max="3621" width="6.21875" style="518" customWidth="1"/>
    <col min="3622" max="3840" width="8.88671875" style="518"/>
    <col min="3841" max="3841" width="7.88671875" style="518" customWidth="1"/>
    <col min="3842" max="3842" width="48.33203125" style="518" customWidth="1"/>
    <col min="3843" max="3844" width="0" style="518" hidden="1" customWidth="1"/>
    <col min="3845" max="3845" width="5.6640625" style="518" customWidth="1"/>
    <col min="3846" max="3846" width="9.6640625" style="518" customWidth="1"/>
    <col min="3847" max="3862" width="0" style="518" hidden="1" customWidth="1"/>
    <col min="3863" max="3863" width="15.33203125" style="518" customWidth="1"/>
    <col min="3864" max="3866" width="0" style="518" hidden="1" customWidth="1"/>
    <col min="3867" max="3867" width="11.5546875" style="518" customWidth="1"/>
    <col min="3868" max="3877" width="6.21875" style="518" customWidth="1"/>
    <col min="3878" max="4096" width="8.88671875" style="518"/>
    <col min="4097" max="4097" width="7.88671875" style="518" customWidth="1"/>
    <col min="4098" max="4098" width="48.33203125" style="518" customWidth="1"/>
    <col min="4099" max="4100" width="0" style="518" hidden="1" customWidth="1"/>
    <col min="4101" max="4101" width="5.6640625" style="518" customWidth="1"/>
    <col min="4102" max="4102" width="9.6640625" style="518" customWidth="1"/>
    <col min="4103" max="4118" width="0" style="518" hidden="1" customWidth="1"/>
    <col min="4119" max="4119" width="15.33203125" style="518" customWidth="1"/>
    <col min="4120" max="4122" width="0" style="518" hidden="1" customWidth="1"/>
    <col min="4123" max="4123" width="11.5546875" style="518" customWidth="1"/>
    <col min="4124" max="4133" width="6.21875" style="518" customWidth="1"/>
    <col min="4134" max="4352" width="8.88671875" style="518"/>
    <col min="4353" max="4353" width="7.88671875" style="518" customWidth="1"/>
    <col min="4354" max="4354" width="48.33203125" style="518" customWidth="1"/>
    <col min="4355" max="4356" width="0" style="518" hidden="1" customWidth="1"/>
    <col min="4357" max="4357" width="5.6640625" style="518" customWidth="1"/>
    <col min="4358" max="4358" width="9.6640625" style="518" customWidth="1"/>
    <col min="4359" max="4374" width="0" style="518" hidden="1" customWidth="1"/>
    <col min="4375" max="4375" width="15.33203125" style="518" customWidth="1"/>
    <col min="4376" max="4378" width="0" style="518" hidden="1" customWidth="1"/>
    <col min="4379" max="4379" width="11.5546875" style="518" customWidth="1"/>
    <col min="4380" max="4389" width="6.21875" style="518" customWidth="1"/>
    <col min="4390" max="4608" width="8.88671875" style="518"/>
    <col min="4609" max="4609" width="7.88671875" style="518" customWidth="1"/>
    <col min="4610" max="4610" width="48.33203125" style="518" customWidth="1"/>
    <col min="4611" max="4612" width="0" style="518" hidden="1" customWidth="1"/>
    <col min="4613" max="4613" width="5.6640625" style="518" customWidth="1"/>
    <col min="4614" max="4614" width="9.6640625" style="518" customWidth="1"/>
    <col min="4615" max="4630" width="0" style="518" hidden="1" customWidth="1"/>
    <col min="4631" max="4631" width="15.33203125" style="518" customWidth="1"/>
    <col min="4632" max="4634" width="0" style="518" hidden="1" customWidth="1"/>
    <col min="4635" max="4635" width="11.5546875" style="518" customWidth="1"/>
    <col min="4636" max="4645" width="6.21875" style="518" customWidth="1"/>
    <col min="4646" max="4864" width="8.88671875" style="518"/>
    <col min="4865" max="4865" width="7.88671875" style="518" customWidth="1"/>
    <col min="4866" max="4866" width="48.33203125" style="518" customWidth="1"/>
    <col min="4867" max="4868" width="0" style="518" hidden="1" customWidth="1"/>
    <col min="4869" max="4869" width="5.6640625" style="518" customWidth="1"/>
    <col min="4870" max="4870" width="9.6640625" style="518" customWidth="1"/>
    <col min="4871" max="4886" width="0" style="518" hidden="1" customWidth="1"/>
    <col min="4887" max="4887" width="15.33203125" style="518" customWidth="1"/>
    <col min="4888" max="4890" width="0" style="518" hidden="1" customWidth="1"/>
    <col min="4891" max="4891" width="11.5546875" style="518" customWidth="1"/>
    <col min="4892" max="4901" width="6.21875" style="518" customWidth="1"/>
    <col min="4902" max="5120" width="8.88671875" style="518"/>
    <col min="5121" max="5121" width="7.88671875" style="518" customWidth="1"/>
    <col min="5122" max="5122" width="48.33203125" style="518" customWidth="1"/>
    <col min="5123" max="5124" width="0" style="518" hidden="1" customWidth="1"/>
    <col min="5125" max="5125" width="5.6640625" style="518" customWidth="1"/>
    <col min="5126" max="5126" width="9.6640625" style="518" customWidth="1"/>
    <col min="5127" max="5142" width="0" style="518" hidden="1" customWidth="1"/>
    <col min="5143" max="5143" width="15.33203125" style="518" customWidth="1"/>
    <col min="5144" max="5146" width="0" style="518" hidden="1" customWidth="1"/>
    <col min="5147" max="5147" width="11.5546875" style="518" customWidth="1"/>
    <col min="5148" max="5157" width="6.21875" style="518" customWidth="1"/>
    <col min="5158" max="5376" width="8.88671875" style="518"/>
    <col min="5377" max="5377" width="7.88671875" style="518" customWidth="1"/>
    <col min="5378" max="5378" width="48.33203125" style="518" customWidth="1"/>
    <col min="5379" max="5380" width="0" style="518" hidden="1" customWidth="1"/>
    <col min="5381" max="5381" width="5.6640625" style="518" customWidth="1"/>
    <col min="5382" max="5382" width="9.6640625" style="518" customWidth="1"/>
    <col min="5383" max="5398" width="0" style="518" hidden="1" customWidth="1"/>
    <col min="5399" max="5399" width="15.33203125" style="518" customWidth="1"/>
    <col min="5400" max="5402" width="0" style="518" hidden="1" customWidth="1"/>
    <col min="5403" max="5403" width="11.5546875" style="518" customWidth="1"/>
    <col min="5404" max="5413" width="6.21875" style="518" customWidth="1"/>
    <col min="5414" max="5632" width="8.88671875" style="518"/>
    <col min="5633" max="5633" width="7.88671875" style="518" customWidth="1"/>
    <col min="5634" max="5634" width="48.33203125" style="518" customWidth="1"/>
    <col min="5635" max="5636" width="0" style="518" hidden="1" customWidth="1"/>
    <col min="5637" max="5637" width="5.6640625" style="518" customWidth="1"/>
    <col min="5638" max="5638" width="9.6640625" style="518" customWidth="1"/>
    <col min="5639" max="5654" width="0" style="518" hidden="1" customWidth="1"/>
    <col min="5655" max="5655" width="15.33203125" style="518" customWidth="1"/>
    <col min="5656" max="5658" width="0" style="518" hidden="1" customWidth="1"/>
    <col min="5659" max="5659" width="11.5546875" style="518" customWidth="1"/>
    <col min="5660" max="5669" width="6.21875" style="518" customWidth="1"/>
    <col min="5670" max="5888" width="8.88671875" style="518"/>
    <col min="5889" max="5889" width="7.88671875" style="518" customWidth="1"/>
    <col min="5890" max="5890" width="48.33203125" style="518" customWidth="1"/>
    <col min="5891" max="5892" width="0" style="518" hidden="1" customWidth="1"/>
    <col min="5893" max="5893" width="5.6640625" style="518" customWidth="1"/>
    <col min="5894" max="5894" width="9.6640625" style="518" customWidth="1"/>
    <col min="5895" max="5910" width="0" style="518" hidden="1" customWidth="1"/>
    <col min="5911" max="5911" width="15.33203125" style="518" customWidth="1"/>
    <col min="5912" max="5914" width="0" style="518" hidden="1" customWidth="1"/>
    <col min="5915" max="5915" width="11.5546875" style="518" customWidth="1"/>
    <col min="5916" max="5925" width="6.21875" style="518" customWidth="1"/>
    <col min="5926" max="6144" width="8.88671875" style="518"/>
    <col min="6145" max="6145" width="7.88671875" style="518" customWidth="1"/>
    <col min="6146" max="6146" width="48.33203125" style="518" customWidth="1"/>
    <col min="6147" max="6148" width="0" style="518" hidden="1" customWidth="1"/>
    <col min="6149" max="6149" width="5.6640625" style="518" customWidth="1"/>
    <col min="6150" max="6150" width="9.6640625" style="518" customWidth="1"/>
    <col min="6151" max="6166" width="0" style="518" hidden="1" customWidth="1"/>
    <col min="6167" max="6167" width="15.33203125" style="518" customWidth="1"/>
    <col min="6168" max="6170" width="0" style="518" hidden="1" customWidth="1"/>
    <col min="6171" max="6171" width="11.5546875" style="518" customWidth="1"/>
    <col min="6172" max="6181" width="6.21875" style="518" customWidth="1"/>
    <col min="6182" max="6400" width="8.88671875" style="518"/>
    <col min="6401" max="6401" width="7.88671875" style="518" customWidth="1"/>
    <col min="6402" max="6402" width="48.33203125" style="518" customWidth="1"/>
    <col min="6403" max="6404" width="0" style="518" hidden="1" customWidth="1"/>
    <col min="6405" max="6405" width="5.6640625" style="518" customWidth="1"/>
    <col min="6406" max="6406" width="9.6640625" style="518" customWidth="1"/>
    <col min="6407" max="6422" width="0" style="518" hidden="1" customWidth="1"/>
    <col min="6423" max="6423" width="15.33203125" style="518" customWidth="1"/>
    <col min="6424" max="6426" width="0" style="518" hidden="1" customWidth="1"/>
    <col min="6427" max="6427" width="11.5546875" style="518" customWidth="1"/>
    <col min="6428" max="6437" width="6.21875" style="518" customWidth="1"/>
    <col min="6438" max="6656" width="8.88671875" style="518"/>
    <col min="6657" max="6657" width="7.88671875" style="518" customWidth="1"/>
    <col min="6658" max="6658" width="48.33203125" style="518" customWidth="1"/>
    <col min="6659" max="6660" width="0" style="518" hidden="1" customWidth="1"/>
    <col min="6661" max="6661" width="5.6640625" style="518" customWidth="1"/>
    <col min="6662" max="6662" width="9.6640625" style="518" customWidth="1"/>
    <col min="6663" max="6678" width="0" style="518" hidden="1" customWidth="1"/>
    <col min="6679" max="6679" width="15.33203125" style="518" customWidth="1"/>
    <col min="6680" max="6682" width="0" style="518" hidden="1" customWidth="1"/>
    <col min="6683" max="6683" width="11.5546875" style="518" customWidth="1"/>
    <col min="6684" max="6693" width="6.21875" style="518" customWidth="1"/>
    <col min="6694" max="6912" width="8.88671875" style="518"/>
    <col min="6913" max="6913" width="7.88671875" style="518" customWidth="1"/>
    <col min="6914" max="6914" width="48.33203125" style="518" customWidth="1"/>
    <col min="6915" max="6916" width="0" style="518" hidden="1" customWidth="1"/>
    <col min="6917" max="6917" width="5.6640625" style="518" customWidth="1"/>
    <col min="6918" max="6918" width="9.6640625" style="518" customWidth="1"/>
    <col min="6919" max="6934" width="0" style="518" hidden="1" customWidth="1"/>
    <col min="6935" max="6935" width="15.33203125" style="518" customWidth="1"/>
    <col min="6936" max="6938" width="0" style="518" hidden="1" customWidth="1"/>
    <col min="6939" max="6939" width="11.5546875" style="518" customWidth="1"/>
    <col min="6940" max="6949" width="6.21875" style="518" customWidth="1"/>
    <col min="6950" max="7168" width="8.88671875" style="518"/>
    <col min="7169" max="7169" width="7.88671875" style="518" customWidth="1"/>
    <col min="7170" max="7170" width="48.33203125" style="518" customWidth="1"/>
    <col min="7171" max="7172" width="0" style="518" hidden="1" customWidth="1"/>
    <col min="7173" max="7173" width="5.6640625" style="518" customWidth="1"/>
    <col min="7174" max="7174" width="9.6640625" style="518" customWidth="1"/>
    <col min="7175" max="7190" width="0" style="518" hidden="1" customWidth="1"/>
    <col min="7191" max="7191" width="15.33203125" style="518" customWidth="1"/>
    <col min="7192" max="7194" width="0" style="518" hidden="1" customWidth="1"/>
    <col min="7195" max="7195" width="11.5546875" style="518" customWidth="1"/>
    <col min="7196" max="7205" width="6.21875" style="518" customWidth="1"/>
    <col min="7206" max="7424" width="8.88671875" style="518"/>
    <col min="7425" max="7425" width="7.88671875" style="518" customWidth="1"/>
    <col min="7426" max="7426" width="48.33203125" style="518" customWidth="1"/>
    <col min="7427" max="7428" width="0" style="518" hidden="1" customWidth="1"/>
    <col min="7429" max="7429" width="5.6640625" style="518" customWidth="1"/>
    <col min="7430" max="7430" width="9.6640625" style="518" customWidth="1"/>
    <col min="7431" max="7446" width="0" style="518" hidden="1" customWidth="1"/>
    <col min="7447" max="7447" width="15.33203125" style="518" customWidth="1"/>
    <col min="7448" max="7450" width="0" style="518" hidden="1" customWidth="1"/>
    <col min="7451" max="7451" width="11.5546875" style="518" customWidth="1"/>
    <col min="7452" max="7461" width="6.21875" style="518" customWidth="1"/>
    <col min="7462" max="7680" width="8.88671875" style="518"/>
    <col min="7681" max="7681" width="7.88671875" style="518" customWidth="1"/>
    <col min="7682" max="7682" width="48.33203125" style="518" customWidth="1"/>
    <col min="7683" max="7684" width="0" style="518" hidden="1" customWidth="1"/>
    <col min="7685" max="7685" width="5.6640625" style="518" customWidth="1"/>
    <col min="7686" max="7686" width="9.6640625" style="518" customWidth="1"/>
    <col min="7687" max="7702" width="0" style="518" hidden="1" customWidth="1"/>
    <col min="7703" max="7703" width="15.33203125" style="518" customWidth="1"/>
    <col min="7704" max="7706" width="0" style="518" hidden="1" customWidth="1"/>
    <col min="7707" max="7707" width="11.5546875" style="518" customWidth="1"/>
    <col min="7708" max="7717" width="6.21875" style="518" customWidth="1"/>
    <col min="7718" max="7936" width="8.88671875" style="518"/>
    <col min="7937" max="7937" width="7.88671875" style="518" customWidth="1"/>
    <col min="7938" max="7938" width="48.33203125" style="518" customWidth="1"/>
    <col min="7939" max="7940" width="0" style="518" hidden="1" customWidth="1"/>
    <col min="7941" max="7941" width="5.6640625" style="518" customWidth="1"/>
    <col min="7942" max="7942" width="9.6640625" style="518" customWidth="1"/>
    <col min="7943" max="7958" width="0" style="518" hidden="1" customWidth="1"/>
    <col min="7959" max="7959" width="15.33203125" style="518" customWidth="1"/>
    <col min="7960" max="7962" width="0" style="518" hidden="1" customWidth="1"/>
    <col min="7963" max="7963" width="11.5546875" style="518" customWidth="1"/>
    <col min="7964" max="7973" width="6.21875" style="518" customWidth="1"/>
    <col min="7974" max="8192" width="8.88671875" style="518"/>
    <col min="8193" max="8193" width="7.88671875" style="518" customWidth="1"/>
    <col min="8194" max="8194" width="48.33203125" style="518" customWidth="1"/>
    <col min="8195" max="8196" width="0" style="518" hidden="1" customWidth="1"/>
    <col min="8197" max="8197" width="5.6640625" style="518" customWidth="1"/>
    <col min="8198" max="8198" width="9.6640625" style="518" customWidth="1"/>
    <col min="8199" max="8214" width="0" style="518" hidden="1" customWidth="1"/>
    <col min="8215" max="8215" width="15.33203125" style="518" customWidth="1"/>
    <col min="8216" max="8218" width="0" style="518" hidden="1" customWidth="1"/>
    <col min="8219" max="8219" width="11.5546875" style="518" customWidth="1"/>
    <col min="8220" max="8229" width="6.21875" style="518" customWidth="1"/>
    <col min="8230" max="8448" width="8.88671875" style="518"/>
    <col min="8449" max="8449" width="7.88671875" style="518" customWidth="1"/>
    <col min="8450" max="8450" width="48.33203125" style="518" customWidth="1"/>
    <col min="8451" max="8452" width="0" style="518" hidden="1" customWidth="1"/>
    <col min="8453" max="8453" width="5.6640625" style="518" customWidth="1"/>
    <col min="8454" max="8454" width="9.6640625" style="518" customWidth="1"/>
    <col min="8455" max="8470" width="0" style="518" hidden="1" customWidth="1"/>
    <col min="8471" max="8471" width="15.33203125" style="518" customWidth="1"/>
    <col min="8472" max="8474" width="0" style="518" hidden="1" customWidth="1"/>
    <col min="8475" max="8475" width="11.5546875" style="518" customWidth="1"/>
    <col min="8476" max="8485" width="6.21875" style="518" customWidth="1"/>
    <col min="8486" max="8704" width="8.88671875" style="518"/>
    <col min="8705" max="8705" width="7.88671875" style="518" customWidth="1"/>
    <col min="8706" max="8706" width="48.33203125" style="518" customWidth="1"/>
    <col min="8707" max="8708" width="0" style="518" hidden="1" customWidth="1"/>
    <col min="8709" max="8709" width="5.6640625" style="518" customWidth="1"/>
    <col min="8710" max="8710" width="9.6640625" style="518" customWidth="1"/>
    <col min="8711" max="8726" width="0" style="518" hidden="1" customWidth="1"/>
    <col min="8727" max="8727" width="15.33203125" style="518" customWidth="1"/>
    <col min="8728" max="8730" width="0" style="518" hidden="1" customWidth="1"/>
    <col min="8731" max="8731" width="11.5546875" style="518" customWidth="1"/>
    <col min="8732" max="8741" width="6.21875" style="518" customWidth="1"/>
    <col min="8742" max="8960" width="8.88671875" style="518"/>
    <col min="8961" max="8961" width="7.88671875" style="518" customWidth="1"/>
    <col min="8962" max="8962" width="48.33203125" style="518" customWidth="1"/>
    <col min="8963" max="8964" width="0" style="518" hidden="1" customWidth="1"/>
    <col min="8965" max="8965" width="5.6640625" style="518" customWidth="1"/>
    <col min="8966" max="8966" width="9.6640625" style="518" customWidth="1"/>
    <col min="8967" max="8982" width="0" style="518" hidden="1" customWidth="1"/>
    <col min="8983" max="8983" width="15.33203125" style="518" customWidth="1"/>
    <col min="8984" max="8986" width="0" style="518" hidden="1" customWidth="1"/>
    <col min="8987" max="8987" width="11.5546875" style="518" customWidth="1"/>
    <col min="8988" max="8997" width="6.21875" style="518" customWidth="1"/>
    <col min="8998" max="9216" width="8.88671875" style="518"/>
    <col min="9217" max="9217" width="7.88671875" style="518" customWidth="1"/>
    <col min="9218" max="9218" width="48.33203125" style="518" customWidth="1"/>
    <col min="9219" max="9220" width="0" style="518" hidden="1" customWidth="1"/>
    <col min="9221" max="9221" width="5.6640625" style="518" customWidth="1"/>
    <col min="9222" max="9222" width="9.6640625" style="518" customWidth="1"/>
    <col min="9223" max="9238" width="0" style="518" hidden="1" customWidth="1"/>
    <col min="9239" max="9239" width="15.33203125" style="518" customWidth="1"/>
    <col min="9240" max="9242" width="0" style="518" hidden="1" customWidth="1"/>
    <col min="9243" max="9243" width="11.5546875" style="518" customWidth="1"/>
    <col min="9244" max="9253" width="6.21875" style="518" customWidth="1"/>
    <col min="9254" max="9472" width="8.88671875" style="518"/>
    <col min="9473" max="9473" width="7.88671875" style="518" customWidth="1"/>
    <col min="9474" max="9474" width="48.33203125" style="518" customWidth="1"/>
    <col min="9475" max="9476" width="0" style="518" hidden="1" customWidth="1"/>
    <col min="9477" max="9477" width="5.6640625" style="518" customWidth="1"/>
    <col min="9478" max="9478" width="9.6640625" style="518" customWidth="1"/>
    <col min="9479" max="9494" width="0" style="518" hidden="1" customWidth="1"/>
    <col min="9495" max="9495" width="15.33203125" style="518" customWidth="1"/>
    <col min="9496" max="9498" width="0" style="518" hidden="1" customWidth="1"/>
    <col min="9499" max="9499" width="11.5546875" style="518" customWidth="1"/>
    <col min="9500" max="9509" width="6.21875" style="518" customWidth="1"/>
    <col min="9510" max="9728" width="8.88671875" style="518"/>
    <col min="9729" max="9729" width="7.88671875" style="518" customWidth="1"/>
    <col min="9730" max="9730" width="48.33203125" style="518" customWidth="1"/>
    <col min="9731" max="9732" width="0" style="518" hidden="1" customWidth="1"/>
    <col min="9733" max="9733" width="5.6640625" style="518" customWidth="1"/>
    <col min="9734" max="9734" width="9.6640625" style="518" customWidth="1"/>
    <col min="9735" max="9750" width="0" style="518" hidden="1" customWidth="1"/>
    <col min="9751" max="9751" width="15.33203125" style="518" customWidth="1"/>
    <col min="9752" max="9754" width="0" style="518" hidden="1" customWidth="1"/>
    <col min="9755" max="9755" width="11.5546875" style="518" customWidth="1"/>
    <col min="9756" max="9765" width="6.21875" style="518" customWidth="1"/>
    <col min="9766" max="9984" width="8.88671875" style="518"/>
    <col min="9985" max="9985" width="7.88671875" style="518" customWidth="1"/>
    <col min="9986" max="9986" width="48.33203125" style="518" customWidth="1"/>
    <col min="9987" max="9988" width="0" style="518" hidden="1" customWidth="1"/>
    <col min="9989" max="9989" width="5.6640625" style="518" customWidth="1"/>
    <col min="9990" max="9990" width="9.6640625" style="518" customWidth="1"/>
    <col min="9991" max="10006" width="0" style="518" hidden="1" customWidth="1"/>
    <col min="10007" max="10007" width="15.33203125" style="518" customWidth="1"/>
    <col min="10008" max="10010" width="0" style="518" hidden="1" customWidth="1"/>
    <col min="10011" max="10011" width="11.5546875" style="518" customWidth="1"/>
    <col min="10012" max="10021" width="6.21875" style="518" customWidth="1"/>
    <col min="10022" max="10240" width="8.88671875" style="518"/>
    <col min="10241" max="10241" width="7.88671875" style="518" customWidth="1"/>
    <col min="10242" max="10242" width="48.33203125" style="518" customWidth="1"/>
    <col min="10243" max="10244" width="0" style="518" hidden="1" customWidth="1"/>
    <col min="10245" max="10245" width="5.6640625" style="518" customWidth="1"/>
    <col min="10246" max="10246" width="9.6640625" style="518" customWidth="1"/>
    <col min="10247" max="10262" width="0" style="518" hidden="1" customWidth="1"/>
    <col min="10263" max="10263" width="15.33203125" style="518" customWidth="1"/>
    <col min="10264" max="10266" width="0" style="518" hidden="1" customWidth="1"/>
    <col min="10267" max="10267" width="11.5546875" style="518" customWidth="1"/>
    <col min="10268" max="10277" width="6.21875" style="518" customWidth="1"/>
    <col min="10278" max="10496" width="8.88671875" style="518"/>
    <col min="10497" max="10497" width="7.88671875" style="518" customWidth="1"/>
    <col min="10498" max="10498" width="48.33203125" style="518" customWidth="1"/>
    <col min="10499" max="10500" width="0" style="518" hidden="1" customWidth="1"/>
    <col min="10501" max="10501" width="5.6640625" style="518" customWidth="1"/>
    <col min="10502" max="10502" width="9.6640625" style="518" customWidth="1"/>
    <col min="10503" max="10518" width="0" style="518" hidden="1" customWidth="1"/>
    <col min="10519" max="10519" width="15.33203125" style="518" customWidth="1"/>
    <col min="10520" max="10522" width="0" style="518" hidden="1" customWidth="1"/>
    <col min="10523" max="10523" width="11.5546875" style="518" customWidth="1"/>
    <col min="10524" max="10533" width="6.21875" style="518" customWidth="1"/>
    <col min="10534" max="10752" width="8.88671875" style="518"/>
    <col min="10753" max="10753" width="7.88671875" style="518" customWidth="1"/>
    <col min="10754" max="10754" width="48.33203125" style="518" customWidth="1"/>
    <col min="10755" max="10756" width="0" style="518" hidden="1" customWidth="1"/>
    <col min="10757" max="10757" width="5.6640625" style="518" customWidth="1"/>
    <col min="10758" max="10758" width="9.6640625" style="518" customWidth="1"/>
    <col min="10759" max="10774" width="0" style="518" hidden="1" customWidth="1"/>
    <col min="10775" max="10775" width="15.33203125" style="518" customWidth="1"/>
    <col min="10776" max="10778" width="0" style="518" hidden="1" customWidth="1"/>
    <col min="10779" max="10779" width="11.5546875" style="518" customWidth="1"/>
    <col min="10780" max="10789" width="6.21875" style="518" customWidth="1"/>
    <col min="10790" max="11008" width="8.88671875" style="518"/>
    <col min="11009" max="11009" width="7.88671875" style="518" customWidth="1"/>
    <col min="11010" max="11010" width="48.33203125" style="518" customWidth="1"/>
    <col min="11011" max="11012" width="0" style="518" hidden="1" customWidth="1"/>
    <col min="11013" max="11013" width="5.6640625" style="518" customWidth="1"/>
    <col min="11014" max="11014" width="9.6640625" style="518" customWidth="1"/>
    <col min="11015" max="11030" width="0" style="518" hidden="1" customWidth="1"/>
    <col min="11031" max="11031" width="15.33203125" style="518" customWidth="1"/>
    <col min="11032" max="11034" width="0" style="518" hidden="1" customWidth="1"/>
    <col min="11035" max="11035" width="11.5546875" style="518" customWidth="1"/>
    <col min="11036" max="11045" width="6.21875" style="518" customWidth="1"/>
    <col min="11046" max="11264" width="8.88671875" style="518"/>
    <col min="11265" max="11265" width="7.88671875" style="518" customWidth="1"/>
    <col min="11266" max="11266" width="48.33203125" style="518" customWidth="1"/>
    <col min="11267" max="11268" width="0" style="518" hidden="1" customWidth="1"/>
    <col min="11269" max="11269" width="5.6640625" style="518" customWidth="1"/>
    <col min="11270" max="11270" width="9.6640625" style="518" customWidth="1"/>
    <col min="11271" max="11286" width="0" style="518" hidden="1" customWidth="1"/>
    <col min="11287" max="11287" width="15.33203125" style="518" customWidth="1"/>
    <col min="11288" max="11290" width="0" style="518" hidden="1" customWidth="1"/>
    <col min="11291" max="11291" width="11.5546875" style="518" customWidth="1"/>
    <col min="11292" max="11301" width="6.21875" style="518" customWidth="1"/>
    <col min="11302" max="11520" width="8.88671875" style="518"/>
    <col min="11521" max="11521" width="7.88671875" style="518" customWidth="1"/>
    <col min="11522" max="11522" width="48.33203125" style="518" customWidth="1"/>
    <col min="11523" max="11524" width="0" style="518" hidden="1" customWidth="1"/>
    <col min="11525" max="11525" width="5.6640625" style="518" customWidth="1"/>
    <col min="11526" max="11526" width="9.6640625" style="518" customWidth="1"/>
    <col min="11527" max="11542" width="0" style="518" hidden="1" customWidth="1"/>
    <col min="11543" max="11543" width="15.33203125" style="518" customWidth="1"/>
    <col min="11544" max="11546" width="0" style="518" hidden="1" customWidth="1"/>
    <col min="11547" max="11547" width="11.5546875" style="518" customWidth="1"/>
    <col min="11548" max="11557" width="6.21875" style="518" customWidth="1"/>
    <col min="11558" max="11776" width="8.88671875" style="518"/>
    <col min="11777" max="11777" width="7.88671875" style="518" customWidth="1"/>
    <col min="11778" max="11778" width="48.33203125" style="518" customWidth="1"/>
    <col min="11779" max="11780" width="0" style="518" hidden="1" customWidth="1"/>
    <col min="11781" max="11781" width="5.6640625" style="518" customWidth="1"/>
    <col min="11782" max="11782" width="9.6640625" style="518" customWidth="1"/>
    <col min="11783" max="11798" width="0" style="518" hidden="1" customWidth="1"/>
    <col min="11799" max="11799" width="15.33203125" style="518" customWidth="1"/>
    <col min="11800" max="11802" width="0" style="518" hidden="1" customWidth="1"/>
    <col min="11803" max="11803" width="11.5546875" style="518" customWidth="1"/>
    <col min="11804" max="11813" width="6.21875" style="518" customWidth="1"/>
    <col min="11814" max="12032" width="8.88671875" style="518"/>
    <col min="12033" max="12033" width="7.88671875" style="518" customWidth="1"/>
    <col min="12034" max="12034" width="48.33203125" style="518" customWidth="1"/>
    <col min="12035" max="12036" width="0" style="518" hidden="1" customWidth="1"/>
    <col min="12037" max="12037" width="5.6640625" style="518" customWidth="1"/>
    <col min="12038" max="12038" width="9.6640625" style="518" customWidth="1"/>
    <col min="12039" max="12054" width="0" style="518" hidden="1" customWidth="1"/>
    <col min="12055" max="12055" width="15.33203125" style="518" customWidth="1"/>
    <col min="12056" max="12058" width="0" style="518" hidden="1" customWidth="1"/>
    <col min="12059" max="12059" width="11.5546875" style="518" customWidth="1"/>
    <col min="12060" max="12069" width="6.21875" style="518" customWidth="1"/>
    <col min="12070" max="12288" width="8.88671875" style="518"/>
    <col min="12289" max="12289" width="7.88671875" style="518" customWidth="1"/>
    <col min="12290" max="12290" width="48.33203125" style="518" customWidth="1"/>
    <col min="12291" max="12292" width="0" style="518" hidden="1" customWidth="1"/>
    <col min="12293" max="12293" width="5.6640625" style="518" customWidth="1"/>
    <col min="12294" max="12294" width="9.6640625" style="518" customWidth="1"/>
    <col min="12295" max="12310" width="0" style="518" hidden="1" customWidth="1"/>
    <col min="12311" max="12311" width="15.33203125" style="518" customWidth="1"/>
    <col min="12312" max="12314" width="0" style="518" hidden="1" customWidth="1"/>
    <col min="12315" max="12315" width="11.5546875" style="518" customWidth="1"/>
    <col min="12316" max="12325" width="6.21875" style="518" customWidth="1"/>
    <col min="12326" max="12544" width="8.88671875" style="518"/>
    <col min="12545" max="12545" width="7.88671875" style="518" customWidth="1"/>
    <col min="12546" max="12546" width="48.33203125" style="518" customWidth="1"/>
    <col min="12547" max="12548" width="0" style="518" hidden="1" customWidth="1"/>
    <col min="12549" max="12549" width="5.6640625" style="518" customWidth="1"/>
    <col min="12550" max="12550" width="9.6640625" style="518" customWidth="1"/>
    <col min="12551" max="12566" width="0" style="518" hidden="1" customWidth="1"/>
    <col min="12567" max="12567" width="15.33203125" style="518" customWidth="1"/>
    <col min="12568" max="12570" width="0" style="518" hidden="1" customWidth="1"/>
    <col min="12571" max="12571" width="11.5546875" style="518" customWidth="1"/>
    <col min="12572" max="12581" width="6.21875" style="518" customWidth="1"/>
    <col min="12582" max="12800" width="8.88671875" style="518"/>
    <col min="12801" max="12801" width="7.88671875" style="518" customWidth="1"/>
    <col min="12802" max="12802" width="48.33203125" style="518" customWidth="1"/>
    <col min="12803" max="12804" width="0" style="518" hidden="1" customWidth="1"/>
    <col min="12805" max="12805" width="5.6640625" style="518" customWidth="1"/>
    <col min="12806" max="12806" width="9.6640625" style="518" customWidth="1"/>
    <col min="12807" max="12822" width="0" style="518" hidden="1" customWidth="1"/>
    <col min="12823" max="12823" width="15.33203125" style="518" customWidth="1"/>
    <col min="12824" max="12826" width="0" style="518" hidden="1" customWidth="1"/>
    <col min="12827" max="12827" width="11.5546875" style="518" customWidth="1"/>
    <col min="12828" max="12837" width="6.21875" style="518" customWidth="1"/>
    <col min="12838" max="13056" width="8.88671875" style="518"/>
    <col min="13057" max="13057" width="7.88671875" style="518" customWidth="1"/>
    <col min="13058" max="13058" width="48.33203125" style="518" customWidth="1"/>
    <col min="13059" max="13060" width="0" style="518" hidden="1" customWidth="1"/>
    <col min="13061" max="13061" width="5.6640625" style="518" customWidth="1"/>
    <col min="13062" max="13062" width="9.6640625" style="518" customWidth="1"/>
    <col min="13063" max="13078" width="0" style="518" hidden="1" customWidth="1"/>
    <col min="13079" max="13079" width="15.33203125" style="518" customWidth="1"/>
    <col min="13080" max="13082" width="0" style="518" hidden="1" customWidth="1"/>
    <col min="13083" max="13083" width="11.5546875" style="518" customWidth="1"/>
    <col min="13084" max="13093" width="6.21875" style="518" customWidth="1"/>
    <col min="13094" max="13312" width="8.88671875" style="518"/>
    <col min="13313" max="13313" width="7.88671875" style="518" customWidth="1"/>
    <col min="13314" max="13314" width="48.33203125" style="518" customWidth="1"/>
    <col min="13315" max="13316" width="0" style="518" hidden="1" customWidth="1"/>
    <col min="13317" max="13317" width="5.6640625" style="518" customWidth="1"/>
    <col min="13318" max="13318" width="9.6640625" style="518" customWidth="1"/>
    <col min="13319" max="13334" width="0" style="518" hidden="1" customWidth="1"/>
    <col min="13335" max="13335" width="15.33203125" style="518" customWidth="1"/>
    <col min="13336" max="13338" width="0" style="518" hidden="1" customWidth="1"/>
    <col min="13339" max="13339" width="11.5546875" style="518" customWidth="1"/>
    <col min="13340" max="13349" width="6.21875" style="518" customWidth="1"/>
    <col min="13350" max="13568" width="8.88671875" style="518"/>
    <col min="13569" max="13569" width="7.88671875" style="518" customWidth="1"/>
    <col min="13570" max="13570" width="48.33203125" style="518" customWidth="1"/>
    <col min="13571" max="13572" width="0" style="518" hidden="1" customWidth="1"/>
    <col min="13573" max="13573" width="5.6640625" style="518" customWidth="1"/>
    <col min="13574" max="13574" width="9.6640625" style="518" customWidth="1"/>
    <col min="13575" max="13590" width="0" style="518" hidden="1" customWidth="1"/>
    <col min="13591" max="13591" width="15.33203125" style="518" customWidth="1"/>
    <col min="13592" max="13594" width="0" style="518" hidden="1" customWidth="1"/>
    <col min="13595" max="13595" width="11.5546875" style="518" customWidth="1"/>
    <col min="13596" max="13605" width="6.21875" style="518" customWidth="1"/>
    <col min="13606" max="13824" width="8.88671875" style="518"/>
    <col min="13825" max="13825" width="7.88671875" style="518" customWidth="1"/>
    <col min="13826" max="13826" width="48.33203125" style="518" customWidth="1"/>
    <col min="13827" max="13828" width="0" style="518" hidden="1" customWidth="1"/>
    <col min="13829" max="13829" width="5.6640625" style="518" customWidth="1"/>
    <col min="13830" max="13830" width="9.6640625" style="518" customWidth="1"/>
    <col min="13831" max="13846" width="0" style="518" hidden="1" customWidth="1"/>
    <col min="13847" max="13847" width="15.33203125" style="518" customWidth="1"/>
    <col min="13848" max="13850" width="0" style="518" hidden="1" customWidth="1"/>
    <col min="13851" max="13851" width="11.5546875" style="518" customWidth="1"/>
    <col min="13852" max="13861" width="6.21875" style="518" customWidth="1"/>
    <col min="13862" max="14080" width="8.88671875" style="518"/>
    <col min="14081" max="14081" width="7.88671875" style="518" customWidth="1"/>
    <col min="14082" max="14082" width="48.33203125" style="518" customWidth="1"/>
    <col min="14083" max="14084" width="0" style="518" hidden="1" customWidth="1"/>
    <col min="14085" max="14085" width="5.6640625" style="518" customWidth="1"/>
    <col min="14086" max="14086" width="9.6640625" style="518" customWidth="1"/>
    <col min="14087" max="14102" width="0" style="518" hidden="1" customWidth="1"/>
    <col min="14103" max="14103" width="15.33203125" style="518" customWidth="1"/>
    <col min="14104" max="14106" width="0" style="518" hidden="1" customWidth="1"/>
    <col min="14107" max="14107" width="11.5546875" style="518" customWidth="1"/>
    <col min="14108" max="14117" width="6.21875" style="518" customWidth="1"/>
    <col min="14118" max="14336" width="8.88671875" style="518"/>
    <col min="14337" max="14337" width="7.88671875" style="518" customWidth="1"/>
    <col min="14338" max="14338" width="48.33203125" style="518" customWidth="1"/>
    <col min="14339" max="14340" width="0" style="518" hidden="1" customWidth="1"/>
    <col min="14341" max="14341" width="5.6640625" style="518" customWidth="1"/>
    <col min="14342" max="14342" width="9.6640625" style="518" customWidth="1"/>
    <col min="14343" max="14358" width="0" style="518" hidden="1" customWidth="1"/>
    <col min="14359" max="14359" width="15.33203125" style="518" customWidth="1"/>
    <col min="14360" max="14362" width="0" style="518" hidden="1" customWidth="1"/>
    <col min="14363" max="14363" width="11.5546875" style="518" customWidth="1"/>
    <col min="14364" max="14373" width="6.21875" style="518" customWidth="1"/>
    <col min="14374" max="14592" width="8.88671875" style="518"/>
    <col min="14593" max="14593" width="7.88671875" style="518" customWidth="1"/>
    <col min="14594" max="14594" width="48.33203125" style="518" customWidth="1"/>
    <col min="14595" max="14596" width="0" style="518" hidden="1" customWidth="1"/>
    <col min="14597" max="14597" width="5.6640625" style="518" customWidth="1"/>
    <col min="14598" max="14598" width="9.6640625" style="518" customWidth="1"/>
    <col min="14599" max="14614" width="0" style="518" hidden="1" customWidth="1"/>
    <col min="14615" max="14615" width="15.33203125" style="518" customWidth="1"/>
    <col min="14616" max="14618" width="0" style="518" hidden="1" customWidth="1"/>
    <col min="14619" max="14619" width="11.5546875" style="518" customWidth="1"/>
    <col min="14620" max="14629" width="6.21875" style="518" customWidth="1"/>
    <col min="14630" max="14848" width="8.88671875" style="518"/>
    <col min="14849" max="14849" width="7.88671875" style="518" customWidth="1"/>
    <col min="14850" max="14850" width="48.33203125" style="518" customWidth="1"/>
    <col min="14851" max="14852" width="0" style="518" hidden="1" customWidth="1"/>
    <col min="14853" max="14853" width="5.6640625" style="518" customWidth="1"/>
    <col min="14854" max="14854" width="9.6640625" style="518" customWidth="1"/>
    <col min="14855" max="14870" width="0" style="518" hidden="1" customWidth="1"/>
    <col min="14871" max="14871" width="15.33203125" style="518" customWidth="1"/>
    <col min="14872" max="14874" width="0" style="518" hidden="1" customWidth="1"/>
    <col min="14875" max="14875" width="11.5546875" style="518" customWidth="1"/>
    <col min="14876" max="14885" width="6.21875" style="518" customWidth="1"/>
    <col min="14886" max="15104" width="8.88671875" style="518"/>
    <col min="15105" max="15105" width="7.88671875" style="518" customWidth="1"/>
    <col min="15106" max="15106" width="48.33203125" style="518" customWidth="1"/>
    <col min="15107" max="15108" width="0" style="518" hidden="1" customWidth="1"/>
    <col min="15109" max="15109" width="5.6640625" style="518" customWidth="1"/>
    <col min="15110" max="15110" width="9.6640625" style="518" customWidth="1"/>
    <col min="15111" max="15126" width="0" style="518" hidden="1" customWidth="1"/>
    <col min="15127" max="15127" width="15.33203125" style="518" customWidth="1"/>
    <col min="15128" max="15130" width="0" style="518" hidden="1" customWidth="1"/>
    <col min="15131" max="15131" width="11.5546875" style="518" customWidth="1"/>
    <col min="15132" max="15141" width="6.21875" style="518" customWidth="1"/>
    <col min="15142" max="15360" width="8.88671875" style="518"/>
    <col min="15361" max="15361" width="7.88671875" style="518" customWidth="1"/>
    <col min="15362" max="15362" width="48.33203125" style="518" customWidth="1"/>
    <col min="15363" max="15364" width="0" style="518" hidden="1" customWidth="1"/>
    <col min="15365" max="15365" width="5.6640625" style="518" customWidth="1"/>
    <col min="15366" max="15366" width="9.6640625" style="518" customWidth="1"/>
    <col min="15367" max="15382" width="0" style="518" hidden="1" customWidth="1"/>
    <col min="15383" max="15383" width="15.33203125" style="518" customWidth="1"/>
    <col min="15384" max="15386" width="0" style="518" hidden="1" customWidth="1"/>
    <col min="15387" max="15387" width="11.5546875" style="518" customWidth="1"/>
    <col min="15388" max="15397" width="6.21875" style="518" customWidth="1"/>
    <col min="15398" max="15616" width="8.88671875" style="518"/>
    <col min="15617" max="15617" width="7.88671875" style="518" customWidth="1"/>
    <col min="15618" max="15618" width="48.33203125" style="518" customWidth="1"/>
    <col min="15619" max="15620" width="0" style="518" hidden="1" customWidth="1"/>
    <col min="15621" max="15621" width="5.6640625" style="518" customWidth="1"/>
    <col min="15622" max="15622" width="9.6640625" style="518" customWidth="1"/>
    <col min="15623" max="15638" width="0" style="518" hidden="1" customWidth="1"/>
    <col min="15639" max="15639" width="15.33203125" style="518" customWidth="1"/>
    <col min="15640" max="15642" width="0" style="518" hidden="1" customWidth="1"/>
    <col min="15643" max="15643" width="11.5546875" style="518" customWidth="1"/>
    <col min="15644" max="15653" width="6.21875" style="518" customWidth="1"/>
    <col min="15654" max="15872" width="8.88671875" style="518"/>
    <col min="15873" max="15873" width="7.88671875" style="518" customWidth="1"/>
    <col min="15874" max="15874" width="48.33203125" style="518" customWidth="1"/>
    <col min="15875" max="15876" width="0" style="518" hidden="1" customWidth="1"/>
    <col min="15877" max="15877" width="5.6640625" style="518" customWidth="1"/>
    <col min="15878" max="15878" width="9.6640625" style="518" customWidth="1"/>
    <col min="15879" max="15894" width="0" style="518" hidden="1" customWidth="1"/>
    <col min="15895" max="15895" width="15.33203125" style="518" customWidth="1"/>
    <col min="15896" max="15898" width="0" style="518" hidden="1" customWidth="1"/>
    <col min="15899" max="15899" width="11.5546875" style="518" customWidth="1"/>
    <col min="15900" max="15909" width="6.21875" style="518" customWidth="1"/>
    <col min="15910" max="16128" width="8.88671875" style="518"/>
    <col min="16129" max="16129" width="7.88671875" style="518" customWidth="1"/>
    <col min="16130" max="16130" width="48.33203125" style="518" customWidth="1"/>
    <col min="16131" max="16132" width="0" style="518" hidden="1" customWidth="1"/>
    <col min="16133" max="16133" width="5.6640625" style="518" customWidth="1"/>
    <col min="16134" max="16134" width="9.6640625" style="518" customWidth="1"/>
    <col min="16135" max="16150" width="0" style="518" hidden="1" customWidth="1"/>
    <col min="16151" max="16151" width="15.33203125" style="518" customWidth="1"/>
    <col min="16152" max="16154" width="0" style="518" hidden="1" customWidth="1"/>
    <col min="16155" max="16155" width="11.5546875" style="518" customWidth="1"/>
    <col min="16156" max="16165" width="6.21875" style="518" customWidth="1"/>
    <col min="16166" max="16384" width="8.88671875" style="518"/>
  </cols>
  <sheetData>
    <row r="1" spans="1:250" s="517" customFormat="1" ht="15.75" customHeight="1">
      <c r="A1" s="769" t="s">
        <v>930</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809"/>
    </row>
    <row r="2" spans="1:250" s="517" customFormat="1" ht="15.75">
      <c r="A2" s="903" t="s">
        <v>925</v>
      </c>
      <c r="B2" s="903"/>
      <c r="C2" s="903"/>
      <c r="D2" s="903"/>
      <c r="E2" s="903"/>
      <c r="F2" s="903"/>
      <c r="G2" s="903"/>
      <c r="H2" s="904"/>
      <c r="I2" s="903"/>
      <c r="J2" s="903"/>
      <c r="K2" s="903"/>
      <c r="L2" s="903"/>
      <c r="M2" s="903"/>
      <c r="N2" s="903"/>
      <c r="O2" s="903"/>
      <c r="P2" s="903"/>
      <c r="Q2" s="903"/>
      <c r="R2" s="903"/>
      <c r="S2" s="903"/>
      <c r="T2" s="903"/>
      <c r="U2" s="903"/>
      <c r="V2" s="903"/>
      <c r="W2" s="903"/>
      <c r="X2" s="903"/>
      <c r="Y2" s="903"/>
      <c r="Z2" s="903"/>
    </row>
    <row r="3" spans="1:250" s="517" customFormat="1" ht="15.75">
      <c r="A3" s="905" t="s">
        <v>926</v>
      </c>
      <c r="B3" s="905"/>
      <c r="C3" s="905"/>
      <c r="D3" s="905"/>
      <c r="E3" s="905"/>
      <c r="F3" s="905"/>
      <c r="G3" s="905"/>
      <c r="H3" s="906"/>
      <c r="I3" s="905"/>
      <c r="J3" s="905"/>
      <c r="K3" s="905"/>
      <c r="L3" s="905"/>
      <c r="M3" s="905"/>
      <c r="N3" s="905"/>
      <c r="O3" s="905"/>
      <c r="P3" s="905"/>
      <c r="Q3" s="905"/>
      <c r="R3" s="905"/>
      <c r="S3" s="905"/>
      <c r="T3" s="905"/>
      <c r="U3" s="905"/>
      <c r="V3" s="905"/>
      <c r="W3" s="905"/>
      <c r="X3" s="905"/>
      <c r="Y3" s="905"/>
      <c r="Z3" s="905"/>
    </row>
    <row r="4" spans="1:250" ht="15.75">
      <c r="A4" s="907" t="s">
        <v>876</v>
      </c>
      <c r="B4" s="907"/>
      <c r="C4" s="907"/>
      <c r="D4" s="907"/>
      <c r="E4" s="907"/>
      <c r="F4" s="907"/>
      <c r="G4" s="908"/>
      <c r="H4" s="909"/>
      <c r="I4" s="907"/>
      <c r="J4" s="907"/>
      <c r="K4" s="907"/>
      <c r="L4" s="907"/>
      <c r="M4" s="907"/>
      <c r="N4" s="907"/>
      <c r="O4" s="907"/>
      <c r="P4" s="907"/>
      <c r="Q4" s="910"/>
      <c r="R4" s="907"/>
      <c r="S4" s="910"/>
      <c r="T4" s="907"/>
      <c r="U4" s="907"/>
      <c r="V4" s="907"/>
      <c r="W4" s="907"/>
      <c r="X4" s="910"/>
      <c r="Y4" s="907"/>
      <c r="Z4" s="907"/>
    </row>
    <row r="5" spans="1:250" s="524" customFormat="1" ht="68.25" customHeight="1">
      <c r="A5" s="519" t="s">
        <v>1</v>
      </c>
      <c r="B5" s="520" t="s">
        <v>416</v>
      </c>
      <c r="C5" s="520"/>
      <c r="D5" s="911" t="s">
        <v>252</v>
      </c>
      <c r="E5" s="911"/>
      <c r="F5" s="520" t="s">
        <v>924</v>
      </c>
      <c r="G5" s="520" t="s">
        <v>4</v>
      </c>
      <c r="H5" s="521" t="s">
        <v>5</v>
      </c>
      <c r="I5" s="912" t="s">
        <v>877</v>
      </c>
      <c r="J5" s="912"/>
      <c r="K5" s="912"/>
      <c r="L5" s="912"/>
      <c r="M5" s="912"/>
      <c r="N5" s="912"/>
      <c r="O5" s="912"/>
      <c r="P5" s="912"/>
      <c r="Q5" s="912"/>
      <c r="R5" s="912"/>
      <c r="S5" s="912"/>
      <c r="T5" s="912"/>
      <c r="U5" s="912"/>
      <c r="V5" s="912"/>
      <c r="W5" s="520" t="s">
        <v>878</v>
      </c>
      <c r="X5" s="519" t="s">
        <v>878</v>
      </c>
      <c r="Y5" s="522" t="s">
        <v>879</v>
      </c>
      <c r="Z5" s="523" t="s">
        <v>880</v>
      </c>
    </row>
    <row r="6" spans="1:250" s="524" customFormat="1" ht="33" customHeight="1">
      <c r="A6" s="525">
        <v>-1</v>
      </c>
      <c r="B6" s="525">
        <v>-2</v>
      </c>
      <c r="C6" s="525"/>
      <c r="D6" s="525">
        <v>-3</v>
      </c>
      <c r="E6" s="525">
        <v>-4</v>
      </c>
      <c r="F6" s="525" t="s">
        <v>881</v>
      </c>
      <c r="G6" s="525">
        <v>-6</v>
      </c>
      <c r="H6" s="526" t="s">
        <v>882</v>
      </c>
      <c r="I6" s="527">
        <v>-8</v>
      </c>
      <c r="J6" s="527">
        <v>-9</v>
      </c>
      <c r="K6" s="527">
        <v>-10</v>
      </c>
      <c r="L6" s="527">
        <v>-11</v>
      </c>
      <c r="M6" s="527">
        <v>-12</v>
      </c>
      <c r="N6" s="527">
        <v>-13</v>
      </c>
      <c r="O6" s="527">
        <v>-14</v>
      </c>
      <c r="P6" s="527">
        <v>-15</v>
      </c>
      <c r="Q6" s="527">
        <v>-16</v>
      </c>
      <c r="R6" s="527">
        <v>-17</v>
      </c>
      <c r="S6" s="527">
        <v>-18</v>
      </c>
      <c r="T6" s="527">
        <v>-19</v>
      </c>
      <c r="U6" s="527">
        <v>-20</v>
      </c>
      <c r="V6" s="527">
        <v>-21</v>
      </c>
      <c r="W6" s="527">
        <v>-21</v>
      </c>
      <c r="X6" s="527">
        <v>-22</v>
      </c>
      <c r="Y6" s="528"/>
      <c r="Z6" s="529"/>
    </row>
    <row r="7" spans="1:250" s="540" customFormat="1" ht="31.15" customHeight="1">
      <c r="A7" s="530">
        <v>1</v>
      </c>
      <c r="B7" s="531" t="s">
        <v>697</v>
      </c>
      <c r="C7" s="531" t="e">
        <f t="shared" ref="C7" si="0">D7+E7</f>
        <v>#VALUE!</v>
      </c>
      <c r="D7" s="532"/>
      <c r="E7" s="532" t="s">
        <v>84</v>
      </c>
      <c r="F7" s="532">
        <v>2.8</v>
      </c>
      <c r="G7" s="533">
        <f>H7+I7+J7</f>
        <v>0</v>
      </c>
      <c r="H7" s="526"/>
      <c r="I7" s="534"/>
      <c r="J7" s="535"/>
      <c r="K7" s="534">
        <v>2.8</v>
      </c>
      <c r="L7" s="535"/>
      <c r="M7" s="534">
        <f>+N7+O7+P7</f>
        <v>0</v>
      </c>
      <c r="N7" s="526"/>
      <c r="O7" s="534"/>
      <c r="P7" s="526"/>
      <c r="Q7" s="526"/>
      <c r="R7" s="526"/>
      <c r="S7" s="526"/>
      <c r="T7" s="526"/>
      <c r="U7" s="526" t="e">
        <f t="shared" ref="U7" si="1">V7+W7+X7+Y7+Z7+AA7+AB7+AC7+AD7+AU7+AV7+AW7+AX7+AY7+AZ7+BA7+BB7+BC7+BD7+BE7+BF7</f>
        <v>#VALUE!</v>
      </c>
      <c r="V7" s="526"/>
      <c r="W7" s="536" t="s">
        <v>400</v>
      </c>
      <c r="X7" s="537"/>
      <c r="Y7" s="538"/>
      <c r="Z7" s="539"/>
      <c r="AD7" s="540">
        <f>SUM(AE7:AT7)</f>
        <v>0</v>
      </c>
      <c r="AS7" s="540">
        <v>0</v>
      </c>
      <c r="BG7" s="540">
        <f t="shared" ref="BG7" si="2">BH7+BI7+BJ7</f>
        <v>0</v>
      </c>
      <c r="BK7" s="540" t="s">
        <v>130</v>
      </c>
      <c r="BL7" s="540" t="s">
        <v>400</v>
      </c>
      <c r="BM7" s="540" t="s">
        <v>721</v>
      </c>
      <c r="BN7" s="540" t="s">
        <v>84</v>
      </c>
      <c r="BO7" s="540" t="s">
        <v>369</v>
      </c>
      <c r="BP7" s="540" t="s">
        <v>669</v>
      </c>
      <c r="BQ7" s="540" t="s">
        <v>576</v>
      </c>
      <c r="BS7" s="540" t="s">
        <v>834</v>
      </c>
      <c r="BU7" s="540" t="s">
        <v>928</v>
      </c>
      <c r="BZ7" s="540" t="s">
        <v>945</v>
      </c>
    </row>
    <row r="8" spans="1:250" s="540" customFormat="1" ht="31.15" customHeight="1">
      <c r="A8" s="530">
        <v>2</v>
      </c>
      <c r="B8" s="531" t="s">
        <v>883</v>
      </c>
      <c r="C8" s="531">
        <v>2020</v>
      </c>
      <c r="D8" s="532" t="s">
        <v>92</v>
      </c>
      <c r="E8" s="532" t="s">
        <v>93</v>
      </c>
      <c r="F8" s="532">
        <v>0.24</v>
      </c>
      <c r="G8" s="533"/>
      <c r="H8" s="526">
        <f t="shared" ref="H8" si="3">SUM(I8:V8)</f>
        <v>0.24</v>
      </c>
      <c r="I8" s="534"/>
      <c r="J8" s="535">
        <v>0.24</v>
      </c>
      <c r="K8" s="534"/>
      <c r="L8" s="535"/>
      <c r="M8" s="534"/>
      <c r="N8" s="526"/>
      <c r="O8" s="534"/>
      <c r="P8" s="526"/>
      <c r="Q8" s="526"/>
      <c r="R8" s="526"/>
      <c r="S8" s="526"/>
      <c r="T8" s="526"/>
      <c r="U8" s="526"/>
      <c r="V8" s="526"/>
      <c r="W8" s="536" t="s">
        <v>316</v>
      </c>
      <c r="X8" s="537" t="s">
        <v>884</v>
      </c>
      <c r="Y8" s="538" t="s">
        <v>885</v>
      </c>
      <c r="Z8" s="539" t="s">
        <v>340</v>
      </c>
    </row>
    <row r="9" spans="1:250" s="540" customFormat="1" ht="30">
      <c r="A9" s="530">
        <v>3</v>
      </c>
      <c r="B9" s="531" t="s">
        <v>886</v>
      </c>
      <c r="C9" s="531">
        <v>2020</v>
      </c>
      <c r="D9" s="532" t="s">
        <v>92</v>
      </c>
      <c r="E9" s="532" t="s">
        <v>93</v>
      </c>
      <c r="F9" s="532">
        <v>0.12</v>
      </c>
      <c r="G9" s="533">
        <v>0.06</v>
      </c>
      <c r="H9" s="526">
        <f t="shared" ref="H9:H29" si="4">SUM(I9:V9)</f>
        <v>0.06</v>
      </c>
      <c r="I9" s="535"/>
      <c r="J9" s="535">
        <v>0.06</v>
      </c>
      <c r="K9" s="535"/>
      <c r="L9" s="535"/>
      <c r="M9" s="535"/>
      <c r="N9" s="526"/>
      <c r="O9" s="535"/>
      <c r="P9" s="526"/>
      <c r="Q9" s="526"/>
      <c r="R9" s="526"/>
      <c r="S9" s="526"/>
      <c r="T9" s="526"/>
      <c r="U9" s="526"/>
      <c r="V9" s="526"/>
      <c r="W9" s="536" t="s">
        <v>316</v>
      </c>
      <c r="X9" s="537" t="s">
        <v>884</v>
      </c>
      <c r="Y9" s="538" t="s">
        <v>887</v>
      </c>
      <c r="Z9" s="541" t="s">
        <v>888</v>
      </c>
    </row>
    <row r="10" spans="1:250" s="540" customFormat="1" ht="30">
      <c r="A10" s="530">
        <v>4</v>
      </c>
      <c r="B10" s="531" t="s">
        <v>889</v>
      </c>
      <c r="C10" s="531">
        <v>2020</v>
      </c>
      <c r="D10" s="532" t="s">
        <v>92</v>
      </c>
      <c r="E10" s="532" t="s">
        <v>93</v>
      </c>
      <c r="F10" s="532">
        <v>0.08</v>
      </c>
      <c r="G10" s="533"/>
      <c r="H10" s="526">
        <f t="shared" si="4"/>
        <v>0.08</v>
      </c>
      <c r="I10" s="535"/>
      <c r="J10" s="535">
        <v>0.08</v>
      </c>
      <c r="K10" s="535"/>
      <c r="L10" s="535"/>
      <c r="M10" s="535"/>
      <c r="N10" s="526"/>
      <c r="O10" s="535"/>
      <c r="P10" s="526"/>
      <c r="Q10" s="526"/>
      <c r="R10" s="526"/>
      <c r="S10" s="526"/>
      <c r="T10" s="526"/>
      <c r="U10" s="526"/>
      <c r="V10" s="526"/>
      <c r="W10" s="536" t="s">
        <v>248</v>
      </c>
      <c r="X10" s="537" t="s">
        <v>890</v>
      </c>
      <c r="Y10" s="542" t="s">
        <v>887</v>
      </c>
      <c r="Z10" s="543" t="s">
        <v>340</v>
      </c>
    </row>
    <row r="11" spans="1:250" s="540" customFormat="1" ht="30">
      <c r="A11" s="530">
        <v>5</v>
      </c>
      <c r="B11" s="544" t="s">
        <v>441</v>
      </c>
      <c r="C11" s="531">
        <v>2020</v>
      </c>
      <c r="D11" s="532" t="s">
        <v>92</v>
      </c>
      <c r="E11" s="532" t="s">
        <v>93</v>
      </c>
      <c r="F11" s="545">
        <v>3</v>
      </c>
      <c r="G11" s="533"/>
      <c r="H11" s="526">
        <f t="shared" si="4"/>
        <v>3</v>
      </c>
      <c r="I11" s="535"/>
      <c r="J11" s="535">
        <v>2</v>
      </c>
      <c r="K11" s="535">
        <v>1</v>
      </c>
      <c r="L11" s="535"/>
      <c r="M11" s="535"/>
      <c r="N11" s="526"/>
      <c r="O11" s="535"/>
      <c r="P11" s="526"/>
      <c r="Q11" s="526"/>
      <c r="R11" s="526"/>
      <c r="S11" s="526"/>
      <c r="T11" s="526"/>
      <c r="U11" s="526"/>
      <c r="V11" s="526"/>
      <c r="W11" s="537" t="s">
        <v>131</v>
      </c>
      <c r="X11" s="537" t="s">
        <v>891</v>
      </c>
      <c r="Y11" s="538" t="s">
        <v>892</v>
      </c>
      <c r="Z11" s="539" t="s">
        <v>893</v>
      </c>
    </row>
    <row r="12" spans="1:250" s="550" customFormat="1" ht="30">
      <c r="A12" s="530">
        <v>6</v>
      </c>
      <c r="B12" s="531" t="s">
        <v>894</v>
      </c>
      <c r="C12" s="531">
        <v>2020</v>
      </c>
      <c r="D12" s="532" t="s">
        <v>92</v>
      </c>
      <c r="E12" s="532" t="s">
        <v>93</v>
      </c>
      <c r="F12" s="532">
        <v>0.26</v>
      </c>
      <c r="G12" s="544"/>
      <c r="H12" s="526">
        <f t="shared" si="4"/>
        <v>0.26</v>
      </c>
      <c r="I12" s="546"/>
      <c r="J12" s="546">
        <v>0.1</v>
      </c>
      <c r="K12" s="546">
        <v>0.16</v>
      </c>
      <c r="L12" s="546"/>
      <c r="M12" s="546"/>
      <c r="N12" s="546"/>
      <c r="O12" s="546"/>
      <c r="P12" s="546"/>
      <c r="Q12" s="546"/>
      <c r="R12" s="546"/>
      <c r="S12" s="546"/>
      <c r="T12" s="546"/>
      <c r="U12" s="546"/>
      <c r="V12" s="546"/>
      <c r="W12" s="547" t="s">
        <v>421</v>
      </c>
      <c r="X12" s="537" t="s">
        <v>895</v>
      </c>
      <c r="Y12" s="537" t="s">
        <v>896</v>
      </c>
      <c r="Z12" s="548" t="s">
        <v>897</v>
      </c>
      <c r="AA12" s="549"/>
      <c r="AB12" s="549"/>
      <c r="AC12" s="549"/>
      <c r="AD12" s="549"/>
      <c r="AE12" s="549"/>
      <c r="AF12" s="549"/>
      <c r="AG12" s="549"/>
      <c r="AH12" s="549"/>
      <c r="AI12" s="549"/>
      <c r="AJ12" s="549"/>
      <c r="AK12" s="549"/>
      <c r="AL12" s="549"/>
      <c r="AM12" s="549"/>
      <c r="AN12" s="549"/>
      <c r="AO12" s="549"/>
      <c r="AP12" s="549"/>
      <c r="AQ12" s="549"/>
      <c r="AR12" s="549"/>
      <c r="AS12" s="549"/>
      <c r="AT12" s="549"/>
      <c r="AU12" s="549"/>
      <c r="AV12" s="549"/>
      <c r="AW12" s="549"/>
      <c r="AX12" s="549"/>
      <c r="AY12" s="549"/>
      <c r="AZ12" s="549"/>
      <c r="BA12" s="549"/>
      <c r="BB12" s="549"/>
      <c r="BC12" s="549"/>
      <c r="BD12" s="549"/>
      <c r="BE12" s="549"/>
      <c r="BF12" s="549"/>
      <c r="BG12" s="549"/>
      <c r="BH12" s="549"/>
      <c r="BI12" s="549"/>
      <c r="BJ12" s="549"/>
      <c r="BK12" s="549"/>
      <c r="BL12" s="549"/>
      <c r="BM12" s="549"/>
      <c r="BN12" s="549"/>
      <c r="BO12" s="549"/>
      <c r="BP12" s="549"/>
      <c r="BQ12" s="549"/>
      <c r="BR12" s="549"/>
      <c r="BS12" s="549"/>
      <c r="BT12" s="549"/>
      <c r="BU12" s="549"/>
      <c r="BV12" s="549"/>
      <c r="BW12" s="549"/>
      <c r="BX12" s="549"/>
      <c r="BY12" s="549"/>
      <c r="BZ12" s="549"/>
      <c r="CA12" s="549"/>
      <c r="CB12" s="549"/>
      <c r="CC12" s="549"/>
      <c r="CD12" s="549"/>
      <c r="CE12" s="549"/>
      <c r="CF12" s="549"/>
      <c r="CG12" s="549"/>
      <c r="CH12" s="549"/>
      <c r="CI12" s="549"/>
      <c r="CJ12" s="549"/>
      <c r="CK12" s="549"/>
      <c r="CL12" s="549"/>
      <c r="CM12" s="549"/>
      <c r="CN12" s="549"/>
      <c r="CO12" s="549"/>
      <c r="CP12" s="549"/>
      <c r="CQ12" s="549"/>
      <c r="CR12" s="549"/>
      <c r="CS12" s="549"/>
      <c r="CT12" s="549"/>
      <c r="CU12" s="549"/>
      <c r="CV12" s="549"/>
      <c r="CW12" s="549"/>
      <c r="CX12" s="549"/>
      <c r="CY12" s="549"/>
      <c r="CZ12" s="549"/>
      <c r="DA12" s="549"/>
      <c r="DB12" s="549"/>
      <c r="DC12" s="549"/>
      <c r="DD12" s="549"/>
      <c r="DE12" s="549"/>
      <c r="DF12" s="549"/>
      <c r="DG12" s="549"/>
      <c r="DH12" s="549"/>
      <c r="DI12" s="549"/>
      <c r="DJ12" s="549"/>
      <c r="DK12" s="549"/>
      <c r="DL12" s="549"/>
      <c r="DM12" s="549"/>
      <c r="DN12" s="549"/>
      <c r="DO12" s="549"/>
      <c r="DP12" s="549"/>
      <c r="DQ12" s="549"/>
      <c r="DR12" s="549"/>
      <c r="DS12" s="549"/>
      <c r="DT12" s="549"/>
      <c r="DU12" s="549"/>
      <c r="DV12" s="549"/>
      <c r="DW12" s="549"/>
      <c r="DX12" s="549"/>
      <c r="DY12" s="549"/>
      <c r="DZ12" s="549"/>
      <c r="EA12" s="549"/>
      <c r="EB12" s="549"/>
      <c r="EC12" s="549"/>
      <c r="ED12" s="549"/>
      <c r="EE12" s="549"/>
      <c r="EF12" s="549"/>
      <c r="EG12" s="549"/>
      <c r="EH12" s="549"/>
      <c r="EI12" s="549"/>
      <c r="EJ12" s="549"/>
      <c r="EK12" s="549"/>
      <c r="EL12" s="549"/>
      <c r="EM12" s="549"/>
      <c r="EN12" s="549"/>
      <c r="EO12" s="549"/>
      <c r="EP12" s="549"/>
      <c r="EQ12" s="549"/>
      <c r="ER12" s="549"/>
      <c r="ES12" s="549"/>
      <c r="ET12" s="549"/>
      <c r="EU12" s="549"/>
      <c r="EV12" s="549"/>
      <c r="EW12" s="549"/>
      <c r="EX12" s="549"/>
      <c r="EY12" s="549"/>
      <c r="EZ12" s="549"/>
      <c r="FA12" s="549"/>
      <c r="FB12" s="549"/>
      <c r="FC12" s="549"/>
      <c r="FD12" s="549"/>
      <c r="FE12" s="549"/>
      <c r="FF12" s="549"/>
      <c r="FG12" s="549"/>
      <c r="FH12" s="549"/>
      <c r="FI12" s="549"/>
      <c r="FJ12" s="549"/>
      <c r="FK12" s="549"/>
      <c r="FL12" s="549"/>
      <c r="FM12" s="549"/>
      <c r="FN12" s="549"/>
      <c r="FO12" s="549"/>
      <c r="FP12" s="549"/>
      <c r="FQ12" s="549"/>
      <c r="FR12" s="549"/>
      <c r="FS12" s="549"/>
      <c r="FT12" s="549"/>
      <c r="FU12" s="549"/>
      <c r="FV12" s="549"/>
      <c r="FW12" s="549"/>
      <c r="FX12" s="549"/>
      <c r="FY12" s="549"/>
      <c r="FZ12" s="549"/>
      <c r="GA12" s="549"/>
      <c r="GB12" s="549"/>
      <c r="GC12" s="549"/>
      <c r="GD12" s="549"/>
      <c r="GE12" s="549"/>
      <c r="GF12" s="549"/>
      <c r="GG12" s="549"/>
      <c r="GH12" s="549"/>
      <c r="GI12" s="549"/>
      <c r="GJ12" s="549"/>
      <c r="GK12" s="549"/>
      <c r="GL12" s="549"/>
      <c r="GM12" s="549"/>
      <c r="GN12" s="549"/>
      <c r="GO12" s="549"/>
      <c r="GP12" s="549"/>
      <c r="GQ12" s="549"/>
      <c r="GR12" s="549"/>
      <c r="GS12" s="549"/>
      <c r="GT12" s="549"/>
      <c r="GU12" s="549"/>
      <c r="GV12" s="549"/>
      <c r="GW12" s="549"/>
      <c r="GX12" s="549"/>
      <c r="GY12" s="549"/>
      <c r="GZ12" s="549"/>
      <c r="HA12" s="549"/>
      <c r="HB12" s="549"/>
      <c r="HC12" s="549"/>
      <c r="HD12" s="549"/>
      <c r="HE12" s="549"/>
      <c r="HF12" s="549"/>
      <c r="HG12" s="549"/>
      <c r="HH12" s="549"/>
      <c r="HI12" s="549"/>
      <c r="HJ12" s="549"/>
      <c r="HK12" s="549"/>
      <c r="HL12" s="549"/>
      <c r="HM12" s="549"/>
      <c r="HN12" s="549"/>
      <c r="HO12" s="549"/>
      <c r="HP12" s="549"/>
      <c r="HQ12" s="549"/>
      <c r="HR12" s="549"/>
      <c r="HS12" s="549"/>
      <c r="HT12" s="549"/>
      <c r="HU12" s="549"/>
      <c r="HV12" s="549"/>
      <c r="HW12" s="549"/>
      <c r="HX12" s="549"/>
      <c r="HY12" s="549"/>
      <c r="HZ12" s="549"/>
      <c r="IA12" s="549"/>
      <c r="IB12" s="549"/>
      <c r="IC12" s="549"/>
      <c r="ID12" s="549"/>
      <c r="IE12" s="549"/>
      <c r="IF12" s="549"/>
      <c r="IG12" s="549"/>
      <c r="IH12" s="549"/>
      <c r="II12" s="549"/>
      <c r="IJ12" s="549"/>
      <c r="IK12" s="549"/>
      <c r="IL12" s="549"/>
      <c r="IM12" s="549"/>
      <c r="IN12" s="549"/>
      <c r="IO12" s="549"/>
      <c r="IP12" s="549"/>
    </row>
    <row r="13" spans="1:250" s="550" customFormat="1" ht="30">
      <c r="A13" s="530">
        <v>7</v>
      </c>
      <c r="B13" s="531" t="s">
        <v>898</v>
      </c>
      <c r="C13" s="531">
        <v>2020</v>
      </c>
      <c r="D13" s="532" t="s">
        <v>92</v>
      </c>
      <c r="E13" s="532" t="s">
        <v>93</v>
      </c>
      <c r="F13" s="532">
        <v>0.4</v>
      </c>
      <c r="G13" s="544"/>
      <c r="H13" s="526">
        <f t="shared" si="4"/>
        <v>0.4</v>
      </c>
      <c r="I13" s="546"/>
      <c r="J13" s="546">
        <v>0.4</v>
      </c>
      <c r="K13" s="546"/>
      <c r="L13" s="546"/>
      <c r="M13" s="546"/>
      <c r="N13" s="546"/>
      <c r="O13" s="546"/>
      <c r="P13" s="546"/>
      <c r="Q13" s="546"/>
      <c r="R13" s="546"/>
      <c r="S13" s="546"/>
      <c r="T13" s="546"/>
      <c r="U13" s="546"/>
      <c r="V13" s="546"/>
      <c r="W13" s="547" t="s">
        <v>421</v>
      </c>
      <c r="X13" s="537" t="s">
        <v>895</v>
      </c>
      <c r="Y13" s="537" t="s">
        <v>899</v>
      </c>
      <c r="Z13" s="548" t="s">
        <v>897</v>
      </c>
      <c r="AA13" s="549"/>
      <c r="AB13" s="549"/>
      <c r="AC13" s="549"/>
      <c r="AD13" s="549"/>
      <c r="AE13" s="549"/>
      <c r="AF13" s="549"/>
      <c r="AG13" s="549"/>
      <c r="AH13" s="549"/>
      <c r="AI13" s="549"/>
      <c r="AJ13" s="549"/>
      <c r="AK13" s="549"/>
      <c r="AL13" s="549"/>
      <c r="AM13" s="549"/>
      <c r="AN13" s="549"/>
      <c r="AO13" s="549"/>
      <c r="AP13" s="549"/>
      <c r="AQ13" s="549"/>
      <c r="AR13" s="549"/>
      <c r="AS13" s="549"/>
      <c r="AT13" s="549"/>
      <c r="AU13" s="549"/>
      <c r="AV13" s="549"/>
      <c r="AW13" s="549"/>
      <c r="AX13" s="549"/>
      <c r="AY13" s="549"/>
      <c r="AZ13" s="549"/>
      <c r="BA13" s="549"/>
      <c r="BB13" s="549"/>
      <c r="BC13" s="549"/>
      <c r="BD13" s="549"/>
      <c r="BE13" s="549"/>
      <c r="BF13" s="549"/>
      <c r="BG13" s="549"/>
      <c r="BH13" s="549"/>
      <c r="BI13" s="549"/>
      <c r="BJ13" s="549"/>
      <c r="BK13" s="549"/>
      <c r="BL13" s="549"/>
      <c r="BM13" s="549"/>
      <c r="BN13" s="549"/>
      <c r="BO13" s="549"/>
      <c r="BP13" s="549"/>
      <c r="BQ13" s="549"/>
      <c r="BR13" s="549"/>
      <c r="BS13" s="549"/>
      <c r="BT13" s="549"/>
      <c r="BU13" s="549"/>
      <c r="BV13" s="549"/>
      <c r="BW13" s="549"/>
      <c r="BX13" s="549"/>
      <c r="BY13" s="549"/>
      <c r="BZ13" s="549"/>
      <c r="CA13" s="549"/>
      <c r="CB13" s="549"/>
      <c r="CC13" s="549"/>
      <c r="CD13" s="549"/>
      <c r="CE13" s="549"/>
      <c r="CF13" s="549"/>
      <c r="CG13" s="549"/>
      <c r="CH13" s="549"/>
      <c r="CI13" s="549"/>
      <c r="CJ13" s="549"/>
      <c r="CK13" s="549"/>
      <c r="CL13" s="549"/>
      <c r="CM13" s="549"/>
      <c r="CN13" s="549"/>
      <c r="CO13" s="549"/>
      <c r="CP13" s="549"/>
      <c r="CQ13" s="549"/>
      <c r="CR13" s="549"/>
      <c r="CS13" s="549"/>
      <c r="CT13" s="549"/>
      <c r="CU13" s="549"/>
      <c r="CV13" s="549"/>
      <c r="CW13" s="549"/>
      <c r="CX13" s="549"/>
      <c r="CY13" s="549"/>
      <c r="CZ13" s="549"/>
      <c r="DA13" s="549"/>
      <c r="DB13" s="549"/>
      <c r="DC13" s="549"/>
      <c r="DD13" s="549"/>
      <c r="DE13" s="549"/>
      <c r="DF13" s="549"/>
      <c r="DG13" s="549"/>
      <c r="DH13" s="549"/>
      <c r="DI13" s="549"/>
      <c r="DJ13" s="549"/>
      <c r="DK13" s="549"/>
      <c r="DL13" s="549"/>
      <c r="DM13" s="549"/>
      <c r="DN13" s="549"/>
      <c r="DO13" s="549"/>
      <c r="DP13" s="549"/>
      <c r="DQ13" s="549"/>
      <c r="DR13" s="549"/>
      <c r="DS13" s="549"/>
      <c r="DT13" s="549"/>
      <c r="DU13" s="549"/>
      <c r="DV13" s="549"/>
      <c r="DW13" s="549"/>
      <c r="DX13" s="549"/>
      <c r="DY13" s="549"/>
      <c r="DZ13" s="549"/>
      <c r="EA13" s="549"/>
      <c r="EB13" s="549"/>
      <c r="EC13" s="549"/>
      <c r="ED13" s="549"/>
      <c r="EE13" s="549"/>
      <c r="EF13" s="549"/>
      <c r="EG13" s="549"/>
      <c r="EH13" s="549"/>
      <c r="EI13" s="549"/>
      <c r="EJ13" s="549"/>
      <c r="EK13" s="549"/>
      <c r="EL13" s="549"/>
      <c r="EM13" s="549"/>
      <c r="EN13" s="549"/>
      <c r="EO13" s="549"/>
      <c r="EP13" s="549"/>
      <c r="EQ13" s="549"/>
      <c r="ER13" s="549"/>
      <c r="ES13" s="549"/>
      <c r="ET13" s="549"/>
      <c r="EU13" s="549"/>
      <c r="EV13" s="549"/>
      <c r="EW13" s="549"/>
      <c r="EX13" s="549"/>
      <c r="EY13" s="549"/>
      <c r="EZ13" s="549"/>
      <c r="FA13" s="549"/>
      <c r="FB13" s="549"/>
      <c r="FC13" s="549"/>
      <c r="FD13" s="549"/>
      <c r="FE13" s="549"/>
      <c r="FF13" s="549"/>
      <c r="FG13" s="549"/>
      <c r="FH13" s="549"/>
      <c r="FI13" s="549"/>
      <c r="FJ13" s="549"/>
      <c r="FK13" s="549"/>
      <c r="FL13" s="549"/>
      <c r="FM13" s="549"/>
      <c r="FN13" s="549"/>
      <c r="FO13" s="549"/>
      <c r="FP13" s="549"/>
      <c r="FQ13" s="549"/>
      <c r="FR13" s="549"/>
      <c r="FS13" s="549"/>
      <c r="FT13" s="549"/>
      <c r="FU13" s="549"/>
      <c r="FV13" s="549"/>
      <c r="FW13" s="549"/>
      <c r="FX13" s="549"/>
      <c r="FY13" s="549"/>
      <c r="FZ13" s="549"/>
      <c r="GA13" s="549"/>
      <c r="GB13" s="549"/>
      <c r="GC13" s="549"/>
      <c r="GD13" s="549"/>
      <c r="GE13" s="549"/>
      <c r="GF13" s="549"/>
      <c r="GG13" s="549"/>
      <c r="GH13" s="549"/>
      <c r="GI13" s="549"/>
      <c r="GJ13" s="549"/>
      <c r="GK13" s="549"/>
      <c r="GL13" s="549"/>
      <c r="GM13" s="549"/>
      <c r="GN13" s="549"/>
      <c r="GO13" s="549"/>
      <c r="GP13" s="549"/>
      <c r="GQ13" s="549"/>
      <c r="GR13" s="549"/>
      <c r="GS13" s="549"/>
      <c r="GT13" s="549"/>
      <c r="GU13" s="549"/>
      <c r="GV13" s="549"/>
      <c r="GW13" s="549"/>
      <c r="GX13" s="549"/>
      <c r="GY13" s="549"/>
      <c r="GZ13" s="549"/>
      <c r="HA13" s="549"/>
      <c r="HB13" s="549"/>
      <c r="HC13" s="549"/>
      <c r="HD13" s="549"/>
      <c r="HE13" s="549"/>
      <c r="HF13" s="549"/>
      <c r="HG13" s="549"/>
      <c r="HH13" s="549"/>
      <c r="HI13" s="549"/>
      <c r="HJ13" s="549"/>
      <c r="HK13" s="549"/>
      <c r="HL13" s="549"/>
      <c r="HM13" s="549"/>
      <c r="HN13" s="549"/>
      <c r="HO13" s="549"/>
      <c r="HP13" s="549"/>
      <c r="HQ13" s="549"/>
      <c r="HR13" s="549"/>
      <c r="HS13" s="549"/>
      <c r="HT13" s="549"/>
      <c r="HU13" s="549"/>
      <c r="HV13" s="549"/>
      <c r="HW13" s="549"/>
      <c r="HX13" s="549"/>
      <c r="HY13" s="549"/>
      <c r="HZ13" s="549"/>
      <c r="IA13" s="549"/>
      <c r="IB13" s="549"/>
      <c r="IC13" s="549"/>
      <c r="ID13" s="549"/>
      <c r="IE13" s="549"/>
      <c r="IF13" s="549"/>
      <c r="IG13" s="549"/>
      <c r="IH13" s="549"/>
      <c r="II13" s="549"/>
      <c r="IJ13" s="549"/>
      <c r="IK13" s="549"/>
      <c r="IL13" s="549"/>
      <c r="IM13" s="549"/>
      <c r="IN13" s="549"/>
      <c r="IO13" s="549"/>
      <c r="IP13" s="549"/>
    </row>
    <row r="14" spans="1:250" s="550" customFormat="1" ht="30">
      <c r="A14" s="530">
        <v>8</v>
      </c>
      <c r="B14" s="531" t="s">
        <v>900</v>
      </c>
      <c r="C14" s="531">
        <v>2020</v>
      </c>
      <c r="D14" s="532" t="s">
        <v>92</v>
      </c>
      <c r="E14" s="532" t="s">
        <v>93</v>
      </c>
      <c r="F14" s="532">
        <v>0.16</v>
      </c>
      <c r="G14" s="544"/>
      <c r="H14" s="526">
        <f t="shared" si="4"/>
        <v>0.16</v>
      </c>
      <c r="I14" s="546"/>
      <c r="J14" s="546">
        <v>0.16</v>
      </c>
      <c r="K14" s="546"/>
      <c r="L14" s="546"/>
      <c r="M14" s="546"/>
      <c r="N14" s="546"/>
      <c r="O14" s="546"/>
      <c r="P14" s="546"/>
      <c r="Q14" s="546"/>
      <c r="R14" s="546"/>
      <c r="S14" s="546"/>
      <c r="T14" s="546"/>
      <c r="U14" s="546"/>
      <c r="V14" s="546"/>
      <c r="W14" s="547" t="s">
        <v>421</v>
      </c>
      <c r="X14" s="537" t="s">
        <v>895</v>
      </c>
      <c r="Y14" s="537"/>
      <c r="Z14" s="548" t="s">
        <v>897</v>
      </c>
      <c r="AA14" s="549"/>
      <c r="AB14" s="549"/>
      <c r="AC14" s="549"/>
      <c r="AD14" s="549"/>
      <c r="AE14" s="549"/>
      <c r="AF14" s="549"/>
      <c r="AG14" s="549"/>
      <c r="AH14" s="549"/>
      <c r="AI14" s="549"/>
      <c r="AJ14" s="549"/>
      <c r="AK14" s="549"/>
      <c r="AL14" s="549"/>
      <c r="AM14" s="549"/>
      <c r="AN14" s="549"/>
      <c r="AO14" s="549"/>
      <c r="AP14" s="549"/>
      <c r="AQ14" s="549"/>
      <c r="AR14" s="549"/>
      <c r="AS14" s="549"/>
      <c r="AT14" s="549"/>
      <c r="AU14" s="549"/>
      <c r="AV14" s="549"/>
      <c r="AW14" s="549"/>
      <c r="AX14" s="549"/>
      <c r="AY14" s="549"/>
      <c r="AZ14" s="549"/>
      <c r="BA14" s="549"/>
      <c r="BB14" s="549"/>
      <c r="BC14" s="549"/>
      <c r="BD14" s="549"/>
      <c r="BE14" s="549"/>
      <c r="BF14" s="549"/>
      <c r="BG14" s="549"/>
      <c r="BH14" s="549"/>
      <c r="BI14" s="549"/>
      <c r="BJ14" s="549"/>
      <c r="BK14" s="549"/>
      <c r="BL14" s="549"/>
      <c r="BM14" s="549"/>
      <c r="BN14" s="549"/>
      <c r="BO14" s="549"/>
      <c r="BP14" s="549"/>
      <c r="BQ14" s="549"/>
      <c r="BR14" s="549"/>
      <c r="BS14" s="549"/>
      <c r="BT14" s="549"/>
      <c r="BU14" s="549"/>
      <c r="BV14" s="549"/>
      <c r="BW14" s="549"/>
      <c r="BX14" s="549"/>
      <c r="BY14" s="549"/>
      <c r="BZ14" s="549"/>
      <c r="CA14" s="549"/>
      <c r="CB14" s="549"/>
      <c r="CC14" s="549"/>
      <c r="CD14" s="549"/>
      <c r="CE14" s="549"/>
      <c r="CF14" s="549"/>
      <c r="CG14" s="549"/>
      <c r="CH14" s="549"/>
      <c r="CI14" s="549"/>
      <c r="CJ14" s="549"/>
      <c r="CK14" s="549"/>
      <c r="CL14" s="549"/>
      <c r="CM14" s="549"/>
      <c r="CN14" s="549"/>
      <c r="CO14" s="549"/>
      <c r="CP14" s="549"/>
      <c r="CQ14" s="549"/>
      <c r="CR14" s="549"/>
      <c r="CS14" s="549"/>
      <c r="CT14" s="549"/>
      <c r="CU14" s="549"/>
      <c r="CV14" s="549"/>
      <c r="CW14" s="549"/>
      <c r="CX14" s="549"/>
      <c r="CY14" s="549"/>
      <c r="CZ14" s="549"/>
      <c r="DA14" s="549"/>
      <c r="DB14" s="549"/>
      <c r="DC14" s="549"/>
      <c r="DD14" s="549"/>
      <c r="DE14" s="549"/>
      <c r="DF14" s="549"/>
      <c r="DG14" s="549"/>
      <c r="DH14" s="549"/>
      <c r="DI14" s="549"/>
      <c r="DJ14" s="549"/>
      <c r="DK14" s="549"/>
      <c r="DL14" s="549"/>
      <c r="DM14" s="549"/>
      <c r="DN14" s="549"/>
      <c r="DO14" s="549"/>
      <c r="DP14" s="549"/>
      <c r="DQ14" s="549"/>
      <c r="DR14" s="549"/>
      <c r="DS14" s="549"/>
      <c r="DT14" s="549"/>
      <c r="DU14" s="549"/>
      <c r="DV14" s="549"/>
      <c r="DW14" s="549"/>
      <c r="DX14" s="549"/>
      <c r="DY14" s="549"/>
      <c r="DZ14" s="549"/>
      <c r="EA14" s="549"/>
      <c r="EB14" s="549"/>
      <c r="EC14" s="549"/>
      <c r="ED14" s="549"/>
      <c r="EE14" s="549"/>
      <c r="EF14" s="549"/>
      <c r="EG14" s="549"/>
      <c r="EH14" s="549"/>
      <c r="EI14" s="549"/>
      <c r="EJ14" s="549"/>
      <c r="EK14" s="549"/>
      <c r="EL14" s="549"/>
      <c r="EM14" s="549"/>
      <c r="EN14" s="549"/>
      <c r="EO14" s="549"/>
      <c r="EP14" s="549"/>
      <c r="EQ14" s="549"/>
      <c r="ER14" s="549"/>
      <c r="ES14" s="549"/>
      <c r="ET14" s="549"/>
      <c r="EU14" s="549"/>
      <c r="EV14" s="549"/>
      <c r="EW14" s="549"/>
      <c r="EX14" s="549"/>
      <c r="EY14" s="549"/>
      <c r="EZ14" s="549"/>
      <c r="FA14" s="549"/>
      <c r="FB14" s="549"/>
      <c r="FC14" s="549"/>
      <c r="FD14" s="549"/>
      <c r="FE14" s="549"/>
      <c r="FF14" s="549"/>
      <c r="FG14" s="549"/>
      <c r="FH14" s="549"/>
      <c r="FI14" s="549"/>
      <c r="FJ14" s="549"/>
      <c r="FK14" s="549"/>
      <c r="FL14" s="549"/>
      <c r="FM14" s="549"/>
      <c r="FN14" s="549"/>
      <c r="FO14" s="549"/>
      <c r="FP14" s="549"/>
      <c r="FQ14" s="549"/>
      <c r="FR14" s="549"/>
      <c r="FS14" s="549"/>
      <c r="FT14" s="549"/>
      <c r="FU14" s="549"/>
      <c r="FV14" s="549"/>
      <c r="FW14" s="549"/>
      <c r="FX14" s="549"/>
      <c r="FY14" s="549"/>
      <c r="FZ14" s="549"/>
      <c r="GA14" s="549"/>
      <c r="GB14" s="549"/>
      <c r="GC14" s="549"/>
      <c r="GD14" s="549"/>
      <c r="GE14" s="549"/>
      <c r="GF14" s="549"/>
      <c r="GG14" s="549"/>
      <c r="GH14" s="549"/>
      <c r="GI14" s="549"/>
      <c r="GJ14" s="549"/>
      <c r="GK14" s="549"/>
      <c r="GL14" s="549"/>
      <c r="GM14" s="549"/>
      <c r="GN14" s="549"/>
      <c r="GO14" s="549"/>
      <c r="GP14" s="549"/>
      <c r="GQ14" s="549"/>
      <c r="GR14" s="549"/>
      <c r="GS14" s="549"/>
      <c r="GT14" s="549"/>
      <c r="GU14" s="549"/>
      <c r="GV14" s="549"/>
      <c r="GW14" s="549"/>
      <c r="GX14" s="549"/>
      <c r="GY14" s="549"/>
      <c r="GZ14" s="549"/>
      <c r="HA14" s="549"/>
      <c r="HB14" s="549"/>
      <c r="HC14" s="549"/>
      <c r="HD14" s="549"/>
      <c r="HE14" s="549"/>
      <c r="HF14" s="549"/>
      <c r="HG14" s="549"/>
      <c r="HH14" s="549"/>
      <c r="HI14" s="549"/>
      <c r="HJ14" s="549"/>
      <c r="HK14" s="549"/>
      <c r="HL14" s="549"/>
      <c r="HM14" s="549"/>
      <c r="HN14" s="549"/>
      <c r="HO14" s="549"/>
      <c r="HP14" s="549"/>
      <c r="HQ14" s="549"/>
      <c r="HR14" s="549"/>
      <c r="HS14" s="549"/>
      <c r="HT14" s="549"/>
      <c r="HU14" s="549"/>
      <c r="HV14" s="549"/>
      <c r="HW14" s="549"/>
      <c r="HX14" s="549"/>
      <c r="HY14" s="549"/>
      <c r="HZ14" s="549"/>
      <c r="IA14" s="549"/>
      <c r="IB14" s="549"/>
      <c r="IC14" s="549"/>
      <c r="ID14" s="549"/>
      <c r="IE14" s="549"/>
      <c r="IF14" s="549"/>
      <c r="IG14" s="549"/>
      <c r="IH14" s="549"/>
      <c r="II14" s="549"/>
      <c r="IJ14" s="549"/>
      <c r="IK14" s="549"/>
      <c r="IL14" s="549"/>
      <c r="IM14" s="549"/>
      <c r="IN14" s="549"/>
      <c r="IO14" s="549"/>
      <c r="IP14" s="549"/>
    </row>
    <row r="15" spans="1:250" s="550" customFormat="1" ht="30">
      <c r="A15" s="530">
        <v>9</v>
      </c>
      <c r="B15" s="531" t="s">
        <v>901</v>
      </c>
      <c r="C15" s="531">
        <v>2020</v>
      </c>
      <c r="D15" s="532" t="s">
        <v>92</v>
      </c>
      <c r="E15" s="532" t="s">
        <v>93</v>
      </c>
      <c r="F15" s="532">
        <v>0.32</v>
      </c>
      <c r="G15" s="544"/>
      <c r="H15" s="526">
        <f t="shared" si="4"/>
        <v>0.32</v>
      </c>
      <c r="I15" s="546"/>
      <c r="J15" s="546">
        <v>0.32</v>
      </c>
      <c r="K15" s="546"/>
      <c r="L15" s="546"/>
      <c r="M15" s="546"/>
      <c r="N15" s="546"/>
      <c r="O15" s="546"/>
      <c r="P15" s="546"/>
      <c r="Q15" s="546"/>
      <c r="R15" s="546"/>
      <c r="S15" s="546"/>
      <c r="T15" s="546"/>
      <c r="U15" s="546"/>
      <c r="V15" s="546"/>
      <c r="W15" s="547" t="s">
        <v>421</v>
      </c>
      <c r="X15" s="537" t="s">
        <v>895</v>
      </c>
      <c r="Y15" s="537" t="s">
        <v>899</v>
      </c>
      <c r="Z15" s="548" t="s">
        <v>897</v>
      </c>
      <c r="AA15" s="549"/>
      <c r="AB15" s="549"/>
      <c r="AC15" s="549"/>
      <c r="AD15" s="549"/>
      <c r="AE15" s="549"/>
      <c r="AF15" s="549"/>
      <c r="AG15" s="549"/>
      <c r="AH15" s="549"/>
      <c r="AI15" s="549"/>
      <c r="AJ15" s="549"/>
      <c r="AK15" s="549"/>
      <c r="AL15" s="549"/>
      <c r="AM15" s="549"/>
      <c r="AN15" s="549"/>
      <c r="AO15" s="549"/>
      <c r="AP15" s="549"/>
      <c r="AQ15" s="549"/>
      <c r="AR15" s="549"/>
      <c r="AS15" s="549"/>
      <c r="AT15" s="549"/>
      <c r="AU15" s="549"/>
      <c r="AV15" s="549"/>
      <c r="AW15" s="549"/>
      <c r="AX15" s="549"/>
      <c r="AY15" s="549"/>
      <c r="AZ15" s="549"/>
      <c r="BA15" s="549"/>
      <c r="BB15" s="549"/>
      <c r="BC15" s="549"/>
      <c r="BD15" s="549"/>
      <c r="BE15" s="549"/>
      <c r="BF15" s="549"/>
      <c r="BG15" s="549"/>
      <c r="BH15" s="549"/>
      <c r="BI15" s="549"/>
      <c r="BJ15" s="549"/>
      <c r="BK15" s="549"/>
      <c r="BL15" s="549"/>
      <c r="BM15" s="549"/>
      <c r="BN15" s="549"/>
      <c r="BO15" s="549"/>
      <c r="BP15" s="549"/>
      <c r="BQ15" s="549"/>
      <c r="BR15" s="549"/>
      <c r="BS15" s="549"/>
      <c r="BT15" s="549"/>
      <c r="BU15" s="549"/>
      <c r="BV15" s="549"/>
      <c r="BW15" s="549"/>
      <c r="BX15" s="549"/>
      <c r="BY15" s="549"/>
      <c r="BZ15" s="549"/>
      <c r="CA15" s="549"/>
      <c r="CB15" s="549"/>
      <c r="CC15" s="549"/>
      <c r="CD15" s="549"/>
      <c r="CE15" s="549"/>
      <c r="CF15" s="549"/>
      <c r="CG15" s="549"/>
      <c r="CH15" s="549"/>
      <c r="CI15" s="549"/>
      <c r="CJ15" s="549"/>
      <c r="CK15" s="549"/>
      <c r="CL15" s="549"/>
      <c r="CM15" s="549"/>
      <c r="CN15" s="549"/>
      <c r="CO15" s="549"/>
      <c r="CP15" s="549"/>
      <c r="CQ15" s="549"/>
      <c r="CR15" s="549"/>
      <c r="CS15" s="549"/>
      <c r="CT15" s="549"/>
      <c r="CU15" s="549"/>
      <c r="CV15" s="549"/>
      <c r="CW15" s="549"/>
      <c r="CX15" s="549"/>
      <c r="CY15" s="549"/>
      <c r="CZ15" s="549"/>
      <c r="DA15" s="549"/>
      <c r="DB15" s="549"/>
      <c r="DC15" s="549"/>
      <c r="DD15" s="549"/>
      <c r="DE15" s="549"/>
      <c r="DF15" s="549"/>
      <c r="DG15" s="549"/>
      <c r="DH15" s="549"/>
      <c r="DI15" s="549"/>
      <c r="DJ15" s="549"/>
      <c r="DK15" s="549"/>
      <c r="DL15" s="549"/>
      <c r="DM15" s="549"/>
      <c r="DN15" s="549"/>
      <c r="DO15" s="549"/>
      <c r="DP15" s="549"/>
      <c r="DQ15" s="549"/>
      <c r="DR15" s="549"/>
      <c r="DS15" s="549"/>
      <c r="DT15" s="549"/>
      <c r="DU15" s="549"/>
      <c r="DV15" s="549"/>
      <c r="DW15" s="549"/>
      <c r="DX15" s="549"/>
      <c r="DY15" s="549"/>
      <c r="DZ15" s="549"/>
      <c r="EA15" s="549"/>
      <c r="EB15" s="549"/>
      <c r="EC15" s="549"/>
      <c r="ED15" s="549"/>
      <c r="EE15" s="549"/>
      <c r="EF15" s="549"/>
      <c r="EG15" s="549"/>
      <c r="EH15" s="549"/>
      <c r="EI15" s="549"/>
      <c r="EJ15" s="549"/>
      <c r="EK15" s="549"/>
      <c r="EL15" s="549"/>
      <c r="EM15" s="549"/>
      <c r="EN15" s="549"/>
      <c r="EO15" s="549"/>
      <c r="EP15" s="549"/>
      <c r="EQ15" s="549"/>
      <c r="ER15" s="549"/>
      <c r="ES15" s="549"/>
      <c r="ET15" s="549"/>
      <c r="EU15" s="549"/>
      <c r="EV15" s="549"/>
      <c r="EW15" s="549"/>
      <c r="EX15" s="549"/>
      <c r="EY15" s="549"/>
      <c r="EZ15" s="549"/>
      <c r="FA15" s="549"/>
      <c r="FB15" s="549"/>
      <c r="FC15" s="549"/>
      <c r="FD15" s="549"/>
      <c r="FE15" s="549"/>
      <c r="FF15" s="549"/>
      <c r="FG15" s="549"/>
      <c r="FH15" s="549"/>
      <c r="FI15" s="549"/>
      <c r="FJ15" s="549"/>
      <c r="FK15" s="549"/>
      <c r="FL15" s="549"/>
      <c r="FM15" s="549"/>
      <c r="FN15" s="549"/>
      <c r="FO15" s="549"/>
      <c r="FP15" s="549"/>
      <c r="FQ15" s="549"/>
      <c r="FR15" s="549"/>
      <c r="FS15" s="549"/>
      <c r="FT15" s="549"/>
      <c r="FU15" s="549"/>
      <c r="FV15" s="549"/>
      <c r="FW15" s="549"/>
      <c r="FX15" s="549"/>
      <c r="FY15" s="549"/>
      <c r="FZ15" s="549"/>
      <c r="GA15" s="549"/>
      <c r="GB15" s="549"/>
      <c r="GC15" s="549"/>
      <c r="GD15" s="549"/>
      <c r="GE15" s="549"/>
      <c r="GF15" s="549"/>
      <c r="GG15" s="549"/>
      <c r="GH15" s="549"/>
      <c r="GI15" s="549"/>
      <c r="GJ15" s="549"/>
      <c r="GK15" s="549"/>
      <c r="GL15" s="549"/>
      <c r="GM15" s="549"/>
      <c r="GN15" s="549"/>
      <c r="GO15" s="549"/>
      <c r="GP15" s="549"/>
      <c r="GQ15" s="549"/>
      <c r="GR15" s="549"/>
      <c r="GS15" s="549"/>
      <c r="GT15" s="549"/>
      <c r="GU15" s="549"/>
      <c r="GV15" s="549"/>
      <c r="GW15" s="549"/>
      <c r="GX15" s="549"/>
      <c r="GY15" s="549"/>
      <c r="GZ15" s="549"/>
      <c r="HA15" s="549"/>
      <c r="HB15" s="549"/>
      <c r="HC15" s="549"/>
      <c r="HD15" s="549"/>
      <c r="HE15" s="549"/>
      <c r="HF15" s="549"/>
      <c r="HG15" s="549"/>
      <c r="HH15" s="549"/>
      <c r="HI15" s="549"/>
      <c r="HJ15" s="549"/>
      <c r="HK15" s="549"/>
      <c r="HL15" s="549"/>
      <c r="HM15" s="549"/>
      <c r="HN15" s="549"/>
      <c r="HO15" s="549"/>
      <c r="HP15" s="549"/>
      <c r="HQ15" s="549"/>
      <c r="HR15" s="549"/>
      <c r="HS15" s="549"/>
      <c r="HT15" s="549"/>
      <c r="HU15" s="549"/>
      <c r="HV15" s="549"/>
      <c r="HW15" s="549"/>
      <c r="HX15" s="549"/>
      <c r="HY15" s="549"/>
      <c r="HZ15" s="549"/>
      <c r="IA15" s="549"/>
      <c r="IB15" s="549"/>
      <c r="IC15" s="549"/>
      <c r="ID15" s="549"/>
      <c r="IE15" s="549"/>
      <c r="IF15" s="549"/>
      <c r="IG15" s="549"/>
      <c r="IH15" s="549"/>
      <c r="II15" s="549"/>
      <c r="IJ15" s="549"/>
      <c r="IK15" s="549"/>
      <c r="IL15" s="549"/>
      <c r="IM15" s="549"/>
      <c r="IN15" s="549"/>
      <c r="IO15" s="549"/>
      <c r="IP15" s="549"/>
    </row>
    <row r="16" spans="1:250" s="550" customFormat="1" ht="30">
      <c r="A16" s="530">
        <v>10</v>
      </c>
      <c r="B16" s="531" t="s">
        <v>902</v>
      </c>
      <c r="C16" s="531">
        <v>2020</v>
      </c>
      <c r="D16" s="532" t="s">
        <v>92</v>
      </c>
      <c r="E16" s="532" t="s">
        <v>93</v>
      </c>
      <c r="F16" s="532">
        <v>0.12</v>
      </c>
      <c r="G16" s="544"/>
      <c r="H16" s="526">
        <f t="shared" si="4"/>
        <v>0.12</v>
      </c>
      <c r="I16" s="546"/>
      <c r="J16" s="546"/>
      <c r="K16" s="546">
        <v>0.12</v>
      </c>
      <c r="L16" s="546"/>
      <c r="M16" s="546"/>
      <c r="N16" s="546"/>
      <c r="O16" s="546"/>
      <c r="P16" s="546"/>
      <c r="Q16" s="546"/>
      <c r="R16" s="546"/>
      <c r="S16" s="546"/>
      <c r="T16" s="546"/>
      <c r="U16" s="546"/>
      <c r="V16" s="546"/>
      <c r="W16" s="551" t="s">
        <v>903</v>
      </c>
      <c r="X16" s="538" t="s">
        <v>904</v>
      </c>
      <c r="Y16" s="537" t="s">
        <v>905</v>
      </c>
      <c r="Z16" s="552" t="s">
        <v>906</v>
      </c>
      <c r="AA16" s="549"/>
      <c r="AB16" s="549"/>
      <c r="AC16" s="549"/>
      <c r="AD16" s="549"/>
      <c r="AE16" s="549"/>
      <c r="AF16" s="549"/>
      <c r="AG16" s="549"/>
      <c r="AH16" s="549"/>
      <c r="AI16" s="549"/>
      <c r="AJ16" s="549"/>
      <c r="AK16" s="549"/>
      <c r="AL16" s="549"/>
      <c r="AM16" s="549"/>
      <c r="AN16" s="549"/>
      <c r="AO16" s="549"/>
      <c r="AP16" s="549"/>
      <c r="AQ16" s="549"/>
      <c r="AR16" s="549"/>
      <c r="AS16" s="549"/>
      <c r="AT16" s="549"/>
      <c r="AU16" s="549"/>
      <c r="AV16" s="549"/>
      <c r="AW16" s="549"/>
      <c r="AX16" s="549"/>
      <c r="AY16" s="549"/>
      <c r="AZ16" s="549"/>
      <c r="BA16" s="549"/>
      <c r="BB16" s="549"/>
      <c r="BC16" s="549"/>
      <c r="BD16" s="549"/>
      <c r="BE16" s="549"/>
      <c r="BF16" s="549"/>
      <c r="BG16" s="549"/>
      <c r="BH16" s="549"/>
      <c r="BI16" s="549"/>
      <c r="BJ16" s="549"/>
      <c r="BK16" s="549"/>
      <c r="BL16" s="549"/>
      <c r="BM16" s="549"/>
      <c r="BN16" s="549"/>
      <c r="BO16" s="549"/>
      <c r="BP16" s="549"/>
      <c r="BQ16" s="549"/>
      <c r="BR16" s="549"/>
      <c r="BS16" s="549"/>
      <c r="BT16" s="549"/>
      <c r="BU16" s="549"/>
      <c r="BV16" s="549"/>
      <c r="BW16" s="549"/>
      <c r="BX16" s="549"/>
      <c r="BY16" s="549"/>
      <c r="BZ16" s="549"/>
      <c r="CA16" s="549"/>
      <c r="CB16" s="549"/>
      <c r="CC16" s="549"/>
      <c r="CD16" s="549"/>
      <c r="CE16" s="549"/>
      <c r="CF16" s="549"/>
      <c r="CG16" s="549"/>
      <c r="CH16" s="549"/>
      <c r="CI16" s="549"/>
      <c r="CJ16" s="549"/>
      <c r="CK16" s="549"/>
      <c r="CL16" s="549"/>
      <c r="CM16" s="549"/>
      <c r="CN16" s="549"/>
      <c r="CO16" s="549"/>
      <c r="CP16" s="549"/>
      <c r="CQ16" s="549"/>
      <c r="CR16" s="549"/>
      <c r="CS16" s="549"/>
      <c r="CT16" s="549"/>
      <c r="CU16" s="549"/>
      <c r="CV16" s="549"/>
      <c r="CW16" s="549"/>
      <c r="CX16" s="549"/>
      <c r="CY16" s="549"/>
      <c r="CZ16" s="549"/>
      <c r="DA16" s="549"/>
      <c r="DB16" s="549"/>
      <c r="DC16" s="549"/>
      <c r="DD16" s="549"/>
      <c r="DE16" s="549"/>
      <c r="DF16" s="549"/>
      <c r="DG16" s="549"/>
      <c r="DH16" s="549"/>
      <c r="DI16" s="549"/>
      <c r="DJ16" s="549"/>
      <c r="DK16" s="549"/>
      <c r="DL16" s="549"/>
      <c r="DM16" s="549"/>
      <c r="DN16" s="549"/>
      <c r="DO16" s="549"/>
      <c r="DP16" s="549"/>
      <c r="DQ16" s="549"/>
      <c r="DR16" s="549"/>
      <c r="DS16" s="549"/>
      <c r="DT16" s="549"/>
      <c r="DU16" s="549"/>
      <c r="DV16" s="549"/>
      <c r="DW16" s="549"/>
      <c r="DX16" s="549"/>
      <c r="DY16" s="549"/>
      <c r="DZ16" s="549"/>
      <c r="EA16" s="549"/>
      <c r="EB16" s="549"/>
      <c r="EC16" s="549"/>
      <c r="ED16" s="549"/>
      <c r="EE16" s="549"/>
      <c r="EF16" s="549"/>
      <c r="EG16" s="549"/>
      <c r="EH16" s="549"/>
      <c r="EI16" s="549"/>
      <c r="EJ16" s="549"/>
      <c r="EK16" s="549"/>
      <c r="EL16" s="549"/>
      <c r="EM16" s="549"/>
      <c r="EN16" s="549"/>
      <c r="EO16" s="549"/>
      <c r="EP16" s="549"/>
      <c r="EQ16" s="549"/>
      <c r="ER16" s="549"/>
      <c r="ES16" s="549"/>
      <c r="ET16" s="549"/>
      <c r="EU16" s="549"/>
      <c r="EV16" s="549"/>
      <c r="EW16" s="549"/>
      <c r="EX16" s="549"/>
      <c r="EY16" s="549"/>
      <c r="EZ16" s="549"/>
      <c r="FA16" s="549"/>
      <c r="FB16" s="549"/>
      <c r="FC16" s="549"/>
      <c r="FD16" s="549"/>
      <c r="FE16" s="549"/>
      <c r="FF16" s="549"/>
      <c r="FG16" s="549"/>
      <c r="FH16" s="549"/>
      <c r="FI16" s="549"/>
      <c r="FJ16" s="549"/>
      <c r="FK16" s="549"/>
      <c r="FL16" s="549"/>
      <c r="FM16" s="549"/>
      <c r="FN16" s="549"/>
      <c r="FO16" s="549"/>
      <c r="FP16" s="549"/>
      <c r="FQ16" s="549"/>
      <c r="FR16" s="549"/>
      <c r="FS16" s="549"/>
      <c r="FT16" s="549"/>
      <c r="FU16" s="549"/>
      <c r="FV16" s="549"/>
      <c r="FW16" s="549"/>
      <c r="FX16" s="549"/>
      <c r="FY16" s="549"/>
      <c r="FZ16" s="549"/>
      <c r="GA16" s="549"/>
      <c r="GB16" s="549"/>
      <c r="GC16" s="549"/>
      <c r="GD16" s="549"/>
      <c r="GE16" s="549"/>
      <c r="GF16" s="549"/>
      <c r="GG16" s="549"/>
      <c r="GH16" s="549"/>
      <c r="GI16" s="549"/>
      <c r="GJ16" s="549"/>
      <c r="GK16" s="549"/>
      <c r="GL16" s="549"/>
      <c r="GM16" s="549"/>
      <c r="GN16" s="549"/>
      <c r="GO16" s="549"/>
      <c r="GP16" s="549"/>
      <c r="GQ16" s="549"/>
      <c r="GR16" s="549"/>
      <c r="GS16" s="549"/>
      <c r="GT16" s="549"/>
      <c r="GU16" s="549"/>
      <c r="GV16" s="549"/>
      <c r="GW16" s="549"/>
      <c r="GX16" s="549"/>
      <c r="GY16" s="549"/>
      <c r="GZ16" s="549"/>
      <c r="HA16" s="549"/>
      <c r="HB16" s="549"/>
      <c r="HC16" s="549"/>
      <c r="HD16" s="549"/>
      <c r="HE16" s="549"/>
      <c r="HF16" s="549"/>
      <c r="HG16" s="549"/>
      <c r="HH16" s="549"/>
      <c r="HI16" s="549"/>
      <c r="HJ16" s="549"/>
      <c r="HK16" s="549"/>
      <c r="HL16" s="549"/>
      <c r="HM16" s="549"/>
      <c r="HN16" s="549"/>
      <c r="HO16" s="549"/>
      <c r="HP16" s="549"/>
      <c r="HQ16" s="549"/>
      <c r="HR16" s="549"/>
      <c r="HS16" s="549"/>
      <c r="HT16" s="549"/>
      <c r="HU16" s="549"/>
      <c r="HV16" s="549"/>
      <c r="HW16" s="549"/>
      <c r="HX16" s="549"/>
      <c r="HY16" s="549"/>
      <c r="HZ16" s="549"/>
      <c r="IA16" s="549"/>
      <c r="IB16" s="549"/>
      <c r="IC16" s="549"/>
      <c r="ID16" s="549"/>
      <c r="IE16" s="549"/>
      <c r="IF16" s="549"/>
      <c r="IG16" s="549"/>
      <c r="IH16" s="549"/>
      <c r="II16" s="549"/>
      <c r="IJ16" s="549"/>
      <c r="IK16" s="549"/>
      <c r="IL16" s="549"/>
      <c r="IM16" s="549"/>
      <c r="IN16" s="549"/>
      <c r="IO16" s="549"/>
      <c r="IP16" s="549"/>
    </row>
    <row r="17" spans="1:250" s="550" customFormat="1" ht="30">
      <c r="A17" s="530">
        <v>11</v>
      </c>
      <c r="B17" s="531" t="s">
        <v>907</v>
      </c>
      <c r="C17" s="531">
        <v>2020</v>
      </c>
      <c r="D17" s="532" t="s">
        <v>92</v>
      </c>
      <c r="E17" s="532" t="s">
        <v>93</v>
      </c>
      <c r="F17" s="532">
        <v>0.52</v>
      </c>
      <c r="G17" s="544"/>
      <c r="H17" s="526">
        <f t="shared" si="4"/>
        <v>0.52</v>
      </c>
      <c r="I17" s="546"/>
      <c r="J17" s="546">
        <v>0.52</v>
      </c>
      <c r="K17" s="546"/>
      <c r="L17" s="546"/>
      <c r="M17" s="546"/>
      <c r="N17" s="546"/>
      <c r="O17" s="546"/>
      <c r="P17" s="546"/>
      <c r="Q17" s="546"/>
      <c r="R17" s="546"/>
      <c r="S17" s="546"/>
      <c r="T17" s="546"/>
      <c r="U17" s="546"/>
      <c r="V17" s="546"/>
      <c r="W17" s="551" t="s">
        <v>430</v>
      </c>
      <c r="X17" s="538" t="s">
        <v>904</v>
      </c>
      <c r="Y17" s="537" t="s">
        <v>896</v>
      </c>
      <c r="Z17" s="552" t="s">
        <v>908</v>
      </c>
      <c r="AA17" s="549"/>
      <c r="AB17" s="549"/>
      <c r="AC17" s="549"/>
      <c r="AD17" s="549"/>
      <c r="AE17" s="549"/>
      <c r="AF17" s="549"/>
      <c r="AG17" s="549"/>
      <c r="AH17" s="549"/>
      <c r="AI17" s="549"/>
      <c r="AJ17" s="549"/>
      <c r="AK17" s="549"/>
      <c r="AL17" s="549"/>
      <c r="AM17" s="549"/>
      <c r="AN17" s="549"/>
      <c r="AO17" s="549"/>
      <c r="AP17" s="549"/>
      <c r="AQ17" s="549"/>
      <c r="AR17" s="549"/>
      <c r="AS17" s="549"/>
      <c r="AT17" s="549"/>
      <c r="AU17" s="549"/>
      <c r="AV17" s="549"/>
      <c r="AW17" s="549"/>
      <c r="AX17" s="549"/>
      <c r="AY17" s="549"/>
      <c r="AZ17" s="549"/>
      <c r="BA17" s="549"/>
      <c r="BB17" s="549"/>
      <c r="BC17" s="549"/>
      <c r="BD17" s="549"/>
      <c r="BE17" s="549"/>
      <c r="BF17" s="549"/>
      <c r="BG17" s="549"/>
      <c r="BH17" s="549"/>
      <c r="BI17" s="549"/>
      <c r="BJ17" s="549"/>
      <c r="BK17" s="549"/>
      <c r="BL17" s="549"/>
      <c r="BM17" s="549"/>
      <c r="BN17" s="549"/>
      <c r="BO17" s="549"/>
      <c r="BP17" s="549"/>
      <c r="BQ17" s="549"/>
      <c r="BR17" s="549"/>
      <c r="BS17" s="549"/>
      <c r="BT17" s="549"/>
      <c r="BU17" s="549"/>
      <c r="BV17" s="549"/>
      <c r="BW17" s="549"/>
      <c r="BX17" s="549"/>
      <c r="BY17" s="549"/>
      <c r="BZ17" s="549"/>
      <c r="CA17" s="549"/>
      <c r="CB17" s="549"/>
      <c r="CC17" s="549"/>
      <c r="CD17" s="549"/>
      <c r="CE17" s="549"/>
      <c r="CF17" s="549"/>
      <c r="CG17" s="549"/>
      <c r="CH17" s="549"/>
      <c r="CI17" s="549"/>
      <c r="CJ17" s="549"/>
      <c r="CK17" s="549"/>
      <c r="CL17" s="549"/>
      <c r="CM17" s="549"/>
      <c r="CN17" s="549"/>
      <c r="CO17" s="549"/>
      <c r="CP17" s="549"/>
      <c r="CQ17" s="549"/>
      <c r="CR17" s="549"/>
      <c r="CS17" s="549"/>
      <c r="CT17" s="549"/>
      <c r="CU17" s="549"/>
      <c r="CV17" s="549"/>
      <c r="CW17" s="549"/>
      <c r="CX17" s="549"/>
      <c r="CY17" s="549"/>
      <c r="CZ17" s="549"/>
      <c r="DA17" s="549"/>
      <c r="DB17" s="549"/>
      <c r="DC17" s="549"/>
      <c r="DD17" s="549"/>
      <c r="DE17" s="549"/>
      <c r="DF17" s="549"/>
      <c r="DG17" s="549"/>
      <c r="DH17" s="549"/>
      <c r="DI17" s="549"/>
      <c r="DJ17" s="549"/>
      <c r="DK17" s="549"/>
      <c r="DL17" s="549"/>
      <c r="DM17" s="549"/>
      <c r="DN17" s="549"/>
      <c r="DO17" s="549"/>
      <c r="DP17" s="549"/>
      <c r="DQ17" s="549"/>
      <c r="DR17" s="549"/>
      <c r="DS17" s="549"/>
      <c r="DT17" s="549"/>
      <c r="DU17" s="549"/>
      <c r="DV17" s="549"/>
      <c r="DW17" s="549"/>
      <c r="DX17" s="549"/>
      <c r="DY17" s="549"/>
      <c r="DZ17" s="549"/>
      <c r="EA17" s="549"/>
      <c r="EB17" s="549"/>
      <c r="EC17" s="549"/>
      <c r="ED17" s="549"/>
      <c r="EE17" s="549"/>
      <c r="EF17" s="549"/>
      <c r="EG17" s="549"/>
      <c r="EH17" s="549"/>
      <c r="EI17" s="549"/>
      <c r="EJ17" s="549"/>
      <c r="EK17" s="549"/>
      <c r="EL17" s="549"/>
      <c r="EM17" s="549"/>
      <c r="EN17" s="549"/>
      <c r="EO17" s="549"/>
      <c r="EP17" s="549"/>
      <c r="EQ17" s="549"/>
      <c r="ER17" s="549"/>
      <c r="ES17" s="549"/>
      <c r="ET17" s="549"/>
      <c r="EU17" s="549"/>
      <c r="EV17" s="549"/>
      <c r="EW17" s="549"/>
      <c r="EX17" s="549"/>
      <c r="EY17" s="549"/>
      <c r="EZ17" s="549"/>
      <c r="FA17" s="549"/>
      <c r="FB17" s="549"/>
      <c r="FC17" s="549"/>
      <c r="FD17" s="549"/>
      <c r="FE17" s="549"/>
      <c r="FF17" s="549"/>
      <c r="FG17" s="549"/>
      <c r="FH17" s="549"/>
      <c r="FI17" s="549"/>
      <c r="FJ17" s="549"/>
      <c r="FK17" s="549"/>
      <c r="FL17" s="549"/>
      <c r="FM17" s="549"/>
      <c r="FN17" s="549"/>
      <c r="FO17" s="549"/>
      <c r="FP17" s="549"/>
      <c r="FQ17" s="549"/>
      <c r="FR17" s="549"/>
      <c r="FS17" s="549"/>
      <c r="FT17" s="549"/>
      <c r="FU17" s="549"/>
      <c r="FV17" s="549"/>
      <c r="FW17" s="549"/>
      <c r="FX17" s="549"/>
      <c r="FY17" s="549"/>
      <c r="FZ17" s="549"/>
      <c r="GA17" s="549"/>
      <c r="GB17" s="549"/>
      <c r="GC17" s="549"/>
      <c r="GD17" s="549"/>
      <c r="GE17" s="549"/>
      <c r="GF17" s="549"/>
      <c r="GG17" s="549"/>
      <c r="GH17" s="549"/>
      <c r="GI17" s="549"/>
      <c r="GJ17" s="549"/>
      <c r="GK17" s="549"/>
      <c r="GL17" s="549"/>
      <c r="GM17" s="549"/>
      <c r="GN17" s="549"/>
      <c r="GO17" s="549"/>
      <c r="GP17" s="549"/>
      <c r="GQ17" s="549"/>
      <c r="GR17" s="549"/>
      <c r="GS17" s="549"/>
      <c r="GT17" s="549"/>
      <c r="GU17" s="549"/>
      <c r="GV17" s="549"/>
      <c r="GW17" s="549"/>
      <c r="GX17" s="549"/>
      <c r="GY17" s="549"/>
      <c r="GZ17" s="549"/>
      <c r="HA17" s="549"/>
      <c r="HB17" s="549"/>
      <c r="HC17" s="549"/>
      <c r="HD17" s="549"/>
      <c r="HE17" s="549"/>
      <c r="HF17" s="549"/>
      <c r="HG17" s="549"/>
      <c r="HH17" s="549"/>
      <c r="HI17" s="549"/>
      <c r="HJ17" s="549"/>
      <c r="HK17" s="549"/>
      <c r="HL17" s="549"/>
      <c r="HM17" s="549"/>
      <c r="HN17" s="549"/>
      <c r="HO17" s="549"/>
      <c r="HP17" s="549"/>
      <c r="HQ17" s="549"/>
      <c r="HR17" s="549"/>
      <c r="HS17" s="549"/>
      <c r="HT17" s="549"/>
      <c r="HU17" s="549"/>
      <c r="HV17" s="549"/>
      <c r="HW17" s="549"/>
      <c r="HX17" s="549"/>
      <c r="HY17" s="549"/>
      <c r="HZ17" s="549"/>
      <c r="IA17" s="549"/>
      <c r="IB17" s="549"/>
      <c r="IC17" s="549"/>
      <c r="ID17" s="549"/>
      <c r="IE17" s="549"/>
      <c r="IF17" s="549"/>
      <c r="IG17" s="549"/>
      <c r="IH17" s="549"/>
      <c r="II17" s="549"/>
      <c r="IJ17" s="549"/>
      <c r="IK17" s="549"/>
      <c r="IL17" s="549"/>
      <c r="IM17" s="549"/>
      <c r="IN17" s="549"/>
      <c r="IO17" s="549"/>
      <c r="IP17" s="549"/>
    </row>
    <row r="18" spans="1:250" s="550" customFormat="1" ht="30">
      <c r="A18" s="530">
        <v>12</v>
      </c>
      <c r="B18" s="531" t="s">
        <v>532</v>
      </c>
      <c r="C18" s="531">
        <v>2020</v>
      </c>
      <c r="D18" s="532" t="s">
        <v>92</v>
      </c>
      <c r="E18" s="532" t="s">
        <v>93</v>
      </c>
      <c r="F18" s="532">
        <v>0.4</v>
      </c>
      <c r="G18" s="544">
        <v>0.4</v>
      </c>
      <c r="H18" s="526">
        <f t="shared" si="4"/>
        <v>0</v>
      </c>
      <c r="I18" s="546"/>
      <c r="J18" s="546"/>
      <c r="K18" s="546"/>
      <c r="L18" s="546"/>
      <c r="M18" s="546"/>
      <c r="N18" s="546"/>
      <c r="O18" s="546"/>
      <c r="P18" s="546"/>
      <c r="Q18" s="546"/>
      <c r="R18" s="546"/>
      <c r="S18" s="546"/>
      <c r="T18" s="546"/>
      <c r="U18" s="546"/>
      <c r="V18" s="546"/>
      <c r="W18" s="551" t="s">
        <v>430</v>
      </c>
      <c r="X18" s="538" t="s">
        <v>904</v>
      </c>
      <c r="Y18" s="537" t="s">
        <v>909</v>
      </c>
      <c r="Z18" s="548" t="s">
        <v>897</v>
      </c>
      <c r="AA18" s="549"/>
      <c r="AB18" s="549"/>
      <c r="AC18" s="549"/>
      <c r="AD18" s="549"/>
      <c r="AE18" s="549"/>
      <c r="AF18" s="549"/>
      <c r="AG18" s="549"/>
      <c r="AH18" s="549"/>
      <c r="AI18" s="549"/>
      <c r="AJ18" s="549"/>
      <c r="AK18" s="549"/>
      <c r="AL18" s="549"/>
      <c r="AM18" s="549"/>
      <c r="AN18" s="549"/>
      <c r="AO18" s="549"/>
      <c r="AP18" s="549"/>
      <c r="AQ18" s="549"/>
      <c r="AR18" s="549"/>
      <c r="AS18" s="549"/>
      <c r="AT18" s="549"/>
      <c r="AU18" s="549"/>
      <c r="AV18" s="549"/>
      <c r="AW18" s="549"/>
      <c r="AX18" s="549"/>
      <c r="AY18" s="549"/>
      <c r="AZ18" s="549"/>
      <c r="BA18" s="549"/>
      <c r="BB18" s="549"/>
      <c r="BC18" s="549"/>
      <c r="BD18" s="549"/>
      <c r="BE18" s="549"/>
      <c r="BF18" s="549"/>
      <c r="BG18" s="549"/>
      <c r="BH18" s="549"/>
      <c r="BI18" s="549"/>
      <c r="BJ18" s="549"/>
      <c r="BK18" s="549"/>
      <c r="BL18" s="549"/>
      <c r="BM18" s="549"/>
      <c r="BN18" s="549"/>
      <c r="BO18" s="549"/>
      <c r="BP18" s="549"/>
      <c r="BQ18" s="549"/>
      <c r="BR18" s="549"/>
      <c r="BS18" s="549"/>
      <c r="BT18" s="549"/>
      <c r="BU18" s="549"/>
      <c r="BV18" s="549"/>
      <c r="BW18" s="549"/>
      <c r="BX18" s="549"/>
      <c r="BY18" s="549"/>
      <c r="BZ18" s="549"/>
      <c r="CA18" s="549"/>
      <c r="CB18" s="549"/>
      <c r="CC18" s="549"/>
      <c r="CD18" s="549"/>
      <c r="CE18" s="549"/>
      <c r="CF18" s="549"/>
      <c r="CG18" s="549"/>
      <c r="CH18" s="549"/>
      <c r="CI18" s="549"/>
      <c r="CJ18" s="549"/>
      <c r="CK18" s="549"/>
      <c r="CL18" s="549"/>
      <c r="CM18" s="549"/>
      <c r="CN18" s="549"/>
      <c r="CO18" s="549"/>
      <c r="CP18" s="549"/>
      <c r="CQ18" s="549"/>
      <c r="CR18" s="549"/>
      <c r="CS18" s="549"/>
      <c r="CT18" s="549"/>
      <c r="CU18" s="549"/>
      <c r="CV18" s="549"/>
      <c r="CW18" s="549"/>
      <c r="CX18" s="549"/>
      <c r="CY18" s="549"/>
      <c r="CZ18" s="549"/>
      <c r="DA18" s="549"/>
      <c r="DB18" s="549"/>
      <c r="DC18" s="549"/>
      <c r="DD18" s="549"/>
      <c r="DE18" s="549"/>
      <c r="DF18" s="549"/>
      <c r="DG18" s="549"/>
      <c r="DH18" s="549"/>
      <c r="DI18" s="549"/>
      <c r="DJ18" s="549"/>
      <c r="DK18" s="549"/>
      <c r="DL18" s="549"/>
      <c r="DM18" s="549"/>
      <c r="DN18" s="549"/>
      <c r="DO18" s="549"/>
      <c r="DP18" s="549"/>
      <c r="DQ18" s="549"/>
      <c r="DR18" s="549"/>
      <c r="DS18" s="549"/>
      <c r="DT18" s="549"/>
      <c r="DU18" s="549"/>
      <c r="DV18" s="549"/>
      <c r="DW18" s="549"/>
      <c r="DX18" s="549"/>
      <c r="DY18" s="549"/>
      <c r="DZ18" s="549"/>
      <c r="EA18" s="549"/>
      <c r="EB18" s="549"/>
      <c r="EC18" s="549"/>
      <c r="ED18" s="549"/>
      <c r="EE18" s="549"/>
      <c r="EF18" s="549"/>
      <c r="EG18" s="549"/>
      <c r="EH18" s="549"/>
      <c r="EI18" s="549"/>
      <c r="EJ18" s="549"/>
      <c r="EK18" s="549"/>
      <c r="EL18" s="549"/>
      <c r="EM18" s="549"/>
      <c r="EN18" s="549"/>
      <c r="EO18" s="549"/>
      <c r="EP18" s="549"/>
      <c r="EQ18" s="549"/>
      <c r="ER18" s="549"/>
      <c r="ES18" s="549"/>
      <c r="ET18" s="549"/>
      <c r="EU18" s="549"/>
      <c r="EV18" s="549"/>
      <c r="EW18" s="549"/>
      <c r="EX18" s="549"/>
      <c r="EY18" s="549"/>
      <c r="EZ18" s="549"/>
      <c r="FA18" s="549"/>
      <c r="FB18" s="549"/>
      <c r="FC18" s="549"/>
      <c r="FD18" s="549"/>
      <c r="FE18" s="549"/>
      <c r="FF18" s="549"/>
      <c r="FG18" s="549"/>
      <c r="FH18" s="549"/>
      <c r="FI18" s="549"/>
      <c r="FJ18" s="549"/>
      <c r="FK18" s="549"/>
      <c r="FL18" s="549"/>
      <c r="FM18" s="549"/>
      <c r="FN18" s="549"/>
      <c r="FO18" s="549"/>
      <c r="FP18" s="549"/>
      <c r="FQ18" s="549"/>
      <c r="FR18" s="549"/>
      <c r="FS18" s="549"/>
      <c r="FT18" s="549"/>
      <c r="FU18" s="549"/>
      <c r="FV18" s="549"/>
      <c r="FW18" s="549"/>
      <c r="FX18" s="549"/>
      <c r="FY18" s="549"/>
      <c r="FZ18" s="549"/>
      <c r="GA18" s="549"/>
      <c r="GB18" s="549"/>
      <c r="GC18" s="549"/>
      <c r="GD18" s="549"/>
      <c r="GE18" s="549"/>
      <c r="GF18" s="549"/>
      <c r="GG18" s="549"/>
      <c r="GH18" s="549"/>
      <c r="GI18" s="549"/>
      <c r="GJ18" s="549"/>
      <c r="GK18" s="549"/>
      <c r="GL18" s="549"/>
      <c r="GM18" s="549"/>
      <c r="GN18" s="549"/>
      <c r="GO18" s="549"/>
      <c r="GP18" s="549"/>
      <c r="GQ18" s="549"/>
      <c r="GR18" s="549"/>
      <c r="GS18" s="549"/>
      <c r="GT18" s="549"/>
      <c r="GU18" s="549"/>
      <c r="GV18" s="549"/>
      <c r="GW18" s="549"/>
      <c r="GX18" s="549"/>
      <c r="GY18" s="549"/>
      <c r="GZ18" s="549"/>
      <c r="HA18" s="549"/>
      <c r="HB18" s="549"/>
      <c r="HC18" s="549"/>
      <c r="HD18" s="549"/>
      <c r="HE18" s="549"/>
      <c r="HF18" s="549"/>
      <c r="HG18" s="549"/>
      <c r="HH18" s="549"/>
      <c r="HI18" s="549"/>
      <c r="HJ18" s="549"/>
      <c r="HK18" s="549"/>
      <c r="HL18" s="549"/>
      <c r="HM18" s="549"/>
      <c r="HN18" s="549"/>
      <c r="HO18" s="549"/>
      <c r="HP18" s="549"/>
      <c r="HQ18" s="549"/>
      <c r="HR18" s="549"/>
      <c r="HS18" s="549"/>
      <c r="HT18" s="549"/>
      <c r="HU18" s="549"/>
      <c r="HV18" s="549"/>
      <c r="HW18" s="549"/>
      <c r="HX18" s="549"/>
      <c r="HY18" s="549"/>
      <c r="HZ18" s="549"/>
      <c r="IA18" s="549"/>
      <c r="IB18" s="549"/>
      <c r="IC18" s="549"/>
      <c r="ID18" s="549"/>
      <c r="IE18" s="549"/>
      <c r="IF18" s="549"/>
      <c r="IG18" s="549"/>
      <c r="IH18" s="549"/>
      <c r="II18" s="549"/>
      <c r="IJ18" s="549"/>
      <c r="IK18" s="549"/>
      <c r="IL18" s="549"/>
      <c r="IM18" s="549"/>
      <c r="IN18" s="549"/>
      <c r="IO18" s="549"/>
      <c r="IP18" s="549"/>
    </row>
    <row r="19" spans="1:250" s="550" customFormat="1" ht="30">
      <c r="A19" s="530">
        <v>13</v>
      </c>
      <c r="B19" s="531" t="s">
        <v>910</v>
      </c>
      <c r="C19" s="531">
        <v>2020</v>
      </c>
      <c r="D19" s="532" t="s">
        <v>92</v>
      </c>
      <c r="E19" s="532" t="s">
        <v>93</v>
      </c>
      <c r="F19" s="532">
        <v>0.8</v>
      </c>
      <c r="G19" s="544">
        <v>0.8</v>
      </c>
      <c r="H19" s="526">
        <f t="shared" si="4"/>
        <v>0</v>
      </c>
      <c r="I19" s="546"/>
      <c r="J19" s="546"/>
      <c r="K19" s="546"/>
      <c r="L19" s="546"/>
      <c r="M19" s="546"/>
      <c r="N19" s="546"/>
      <c r="O19" s="546"/>
      <c r="P19" s="546"/>
      <c r="Q19" s="546"/>
      <c r="R19" s="546"/>
      <c r="S19" s="546"/>
      <c r="T19" s="546"/>
      <c r="U19" s="546"/>
      <c r="V19" s="546"/>
      <c r="W19" s="551" t="s">
        <v>430</v>
      </c>
      <c r="X19" s="538" t="s">
        <v>904</v>
      </c>
      <c r="Y19" s="537" t="s">
        <v>887</v>
      </c>
      <c r="Z19" s="548" t="s">
        <v>897</v>
      </c>
      <c r="AA19" s="549"/>
      <c r="AB19" s="549"/>
      <c r="AC19" s="549"/>
      <c r="AD19" s="549"/>
      <c r="AE19" s="549"/>
      <c r="AF19" s="549"/>
      <c r="AG19" s="549"/>
      <c r="AH19" s="549"/>
      <c r="AI19" s="549"/>
      <c r="AJ19" s="549"/>
      <c r="AK19" s="549"/>
      <c r="AL19" s="549"/>
      <c r="AM19" s="549"/>
      <c r="AN19" s="549"/>
      <c r="AO19" s="549"/>
      <c r="AP19" s="549"/>
      <c r="AQ19" s="549"/>
      <c r="AR19" s="549"/>
      <c r="AS19" s="549"/>
      <c r="AT19" s="549"/>
      <c r="AU19" s="549"/>
      <c r="AV19" s="549"/>
      <c r="AW19" s="549"/>
      <c r="AX19" s="549"/>
      <c r="AY19" s="549"/>
      <c r="AZ19" s="549"/>
      <c r="BA19" s="549"/>
      <c r="BB19" s="549"/>
      <c r="BC19" s="549"/>
      <c r="BD19" s="549"/>
      <c r="BE19" s="549"/>
      <c r="BF19" s="549"/>
      <c r="BG19" s="549"/>
      <c r="BH19" s="549"/>
      <c r="BI19" s="549"/>
      <c r="BJ19" s="549"/>
      <c r="BK19" s="549"/>
      <c r="BL19" s="549"/>
      <c r="BM19" s="549"/>
      <c r="BN19" s="549"/>
      <c r="BO19" s="549"/>
      <c r="BP19" s="549"/>
      <c r="BQ19" s="549"/>
      <c r="BR19" s="549"/>
      <c r="BS19" s="549"/>
      <c r="BT19" s="549"/>
      <c r="BU19" s="549"/>
      <c r="BV19" s="549"/>
      <c r="BW19" s="549"/>
      <c r="BX19" s="549"/>
      <c r="BY19" s="549"/>
      <c r="BZ19" s="549"/>
      <c r="CA19" s="549"/>
      <c r="CB19" s="549"/>
      <c r="CC19" s="549"/>
      <c r="CD19" s="549"/>
      <c r="CE19" s="549"/>
      <c r="CF19" s="549"/>
      <c r="CG19" s="549"/>
      <c r="CH19" s="549"/>
      <c r="CI19" s="549"/>
      <c r="CJ19" s="549"/>
      <c r="CK19" s="549"/>
      <c r="CL19" s="549"/>
      <c r="CM19" s="549"/>
      <c r="CN19" s="549"/>
      <c r="CO19" s="549"/>
      <c r="CP19" s="549"/>
      <c r="CQ19" s="549"/>
      <c r="CR19" s="549"/>
      <c r="CS19" s="549"/>
      <c r="CT19" s="549"/>
      <c r="CU19" s="549"/>
      <c r="CV19" s="549"/>
      <c r="CW19" s="549"/>
      <c r="CX19" s="549"/>
      <c r="CY19" s="549"/>
      <c r="CZ19" s="549"/>
      <c r="DA19" s="549"/>
      <c r="DB19" s="549"/>
      <c r="DC19" s="549"/>
      <c r="DD19" s="549"/>
      <c r="DE19" s="549"/>
      <c r="DF19" s="549"/>
      <c r="DG19" s="549"/>
      <c r="DH19" s="549"/>
      <c r="DI19" s="549"/>
      <c r="DJ19" s="549"/>
      <c r="DK19" s="549"/>
      <c r="DL19" s="549"/>
      <c r="DM19" s="549"/>
      <c r="DN19" s="549"/>
      <c r="DO19" s="549"/>
      <c r="DP19" s="549"/>
      <c r="DQ19" s="549"/>
      <c r="DR19" s="549"/>
      <c r="DS19" s="549"/>
      <c r="DT19" s="549"/>
      <c r="DU19" s="549"/>
      <c r="DV19" s="549"/>
      <c r="DW19" s="549"/>
      <c r="DX19" s="549"/>
      <c r="DY19" s="549"/>
      <c r="DZ19" s="549"/>
      <c r="EA19" s="549"/>
      <c r="EB19" s="549"/>
      <c r="EC19" s="549"/>
      <c r="ED19" s="549"/>
      <c r="EE19" s="549"/>
      <c r="EF19" s="549"/>
      <c r="EG19" s="549"/>
      <c r="EH19" s="549"/>
      <c r="EI19" s="549"/>
      <c r="EJ19" s="549"/>
      <c r="EK19" s="549"/>
      <c r="EL19" s="549"/>
      <c r="EM19" s="549"/>
      <c r="EN19" s="549"/>
      <c r="EO19" s="549"/>
      <c r="EP19" s="549"/>
      <c r="EQ19" s="549"/>
      <c r="ER19" s="549"/>
      <c r="ES19" s="549"/>
      <c r="ET19" s="549"/>
      <c r="EU19" s="549"/>
      <c r="EV19" s="549"/>
      <c r="EW19" s="549"/>
      <c r="EX19" s="549"/>
      <c r="EY19" s="549"/>
      <c r="EZ19" s="549"/>
      <c r="FA19" s="549"/>
      <c r="FB19" s="549"/>
      <c r="FC19" s="549"/>
      <c r="FD19" s="549"/>
      <c r="FE19" s="549"/>
      <c r="FF19" s="549"/>
      <c r="FG19" s="549"/>
      <c r="FH19" s="549"/>
      <c r="FI19" s="549"/>
      <c r="FJ19" s="549"/>
      <c r="FK19" s="549"/>
      <c r="FL19" s="549"/>
      <c r="FM19" s="549"/>
      <c r="FN19" s="549"/>
      <c r="FO19" s="549"/>
      <c r="FP19" s="549"/>
      <c r="FQ19" s="549"/>
      <c r="FR19" s="549"/>
      <c r="FS19" s="549"/>
      <c r="FT19" s="549"/>
      <c r="FU19" s="549"/>
      <c r="FV19" s="549"/>
      <c r="FW19" s="549"/>
      <c r="FX19" s="549"/>
      <c r="FY19" s="549"/>
      <c r="FZ19" s="549"/>
      <c r="GA19" s="549"/>
      <c r="GB19" s="549"/>
      <c r="GC19" s="549"/>
      <c r="GD19" s="549"/>
      <c r="GE19" s="549"/>
      <c r="GF19" s="549"/>
      <c r="GG19" s="549"/>
      <c r="GH19" s="549"/>
      <c r="GI19" s="549"/>
      <c r="GJ19" s="549"/>
      <c r="GK19" s="549"/>
      <c r="GL19" s="549"/>
      <c r="GM19" s="549"/>
      <c r="GN19" s="549"/>
      <c r="GO19" s="549"/>
      <c r="GP19" s="549"/>
      <c r="GQ19" s="549"/>
      <c r="GR19" s="549"/>
      <c r="GS19" s="549"/>
      <c r="GT19" s="549"/>
      <c r="GU19" s="549"/>
      <c r="GV19" s="549"/>
      <c r="GW19" s="549"/>
      <c r="GX19" s="549"/>
      <c r="GY19" s="549"/>
      <c r="GZ19" s="549"/>
      <c r="HA19" s="549"/>
      <c r="HB19" s="549"/>
      <c r="HC19" s="549"/>
      <c r="HD19" s="549"/>
      <c r="HE19" s="549"/>
      <c r="HF19" s="549"/>
      <c r="HG19" s="549"/>
      <c r="HH19" s="549"/>
      <c r="HI19" s="549"/>
      <c r="HJ19" s="549"/>
      <c r="HK19" s="549"/>
      <c r="HL19" s="549"/>
      <c r="HM19" s="549"/>
      <c r="HN19" s="549"/>
      <c r="HO19" s="549"/>
      <c r="HP19" s="549"/>
      <c r="HQ19" s="549"/>
      <c r="HR19" s="549"/>
      <c r="HS19" s="549"/>
      <c r="HT19" s="549"/>
      <c r="HU19" s="549"/>
      <c r="HV19" s="549"/>
      <c r="HW19" s="549"/>
      <c r="HX19" s="549"/>
      <c r="HY19" s="549"/>
      <c r="HZ19" s="549"/>
      <c r="IA19" s="549"/>
      <c r="IB19" s="549"/>
      <c r="IC19" s="549"/>
      <c r="ID19" s="549"/>
      <c r="IE19" s="549"/>
      <c r="IF19" s="549"/>
      <c r="IG19" s="549"/>
      <c r="IH19" s="549"/>
      <c r="II19" s="549"/>
      <c r="IJ19" s="549"/>
      <c r="IK19" s="549"/>
      <c r="IL19" s="549"/>
      <c r="IM19" s="549"/>
      <c r="IN19" s="549"/>
      <c r="IO19" s="549"/>
      <c r="IP19" s="549"/>
    </row>
    <row r="20" spans="1:250" s="540" customFormat="1" ht="30">
      <c r="A20" s="530">
        <v>14</v>
      </c>
      <c r="B20" s="553" t="s">
        <v>444</v>
      </c>
      <c r="C20" s="531">
        <v>2020</v>
      </c>
      <c r="D20" s="532" t="s">
        <v>92</v>
      </c>
      <c r="E20" s="532" t="s">
        <v>100</v>
      </c>
      <c r="F20" s="532">
        <v>0.25019999999999998</v>
      </c>
      <c r="G20" s="533"/>
      <c r="H20" s="526">
        <f t="shared" si="4"/>
        <v>0.25019999999999998</v>
      </c>
      <c r="I20" s="535"/>
      <c r="J20" s="535">
        <v>0.15019999999999997</v>
      </c>
      <c r="K20" s="535"/>
      <c r="L20" s="535"/>
      <c r="M20" s="535"/>
      <c r="N20" s="526">
        <v>0.03</v>
      </c>
      <c r="O20" s="535"/>
      <c r="P20" s="526"/>
      <c r="Q20" s="526"/>
      <c r="R20" s="526">
        <v>0.04</v>
      </c>
      <c r="S20" s="526"/>
      <c r="T20" s="526"/>
      <c r="U20" s="526"/>
      <c r="V20" s="526">
        <v>0.03</v>
      </c>
      <c r="W20" s="536" t="s">
        <v>247</v>
      </c>
      <c r="X20" s="538" t="s">
        <v>911</v>
      </c>
      <c r="Y20" s="554" t="s">
        <v>905</v>
      </c>
      <c r="Z20" s="539" t="s">
        <v>406</v>
      </c>
    </row>
    <row r="21" spans="1:250" s="540" customFormat="1" ht="30">
      <c r="A21" s="530">
        <f t="shared" ref="A21:A23" si="5">A20+1</f>
        <v>15</v>
      </c>
      <c r="B21" s="553" t="s">
        <v>445</v>
      </c>
      <c r="C21" s="531">
        <v>2020</v>
      </c>
      <c r="D21" s="532" t="s">
        <v>92</v>
      </c>
      <c r="E21" s="532" t="s">
        <v>100</v>
      </c>
      <c r="F21" s="532">
        <v>0.2</v>
      </c>
      <c r="G21" s="533"/>
      <c r="H21" s="526">
        <f t="shared" si="4"/>
        <v>0.2</v>
      </c>
      <c r="I21" s="535"/>
      <c r="J21" s="535">
        <v>0.2</v>
      </c>
      <c r="K21" s="535"/>
      <c r="L21" s="535"/>
      <c r="M21" s="535"/>
      <c r="N21" s="555"/>
      <c r="O21" s="535"/>
      <c r="P21" s="555"/>
      <c r="Q21" s="555"/>
      <c r="R21" s="555"/>
      <c r="S21" s="555"/>
      <c r="T21" s="555"/>
      <c r="U21" s="555"/>
      <c r="V21" s="526"/>
      <c r="W21" s="537" t="s">
        <v>131</v>
      </c>
      <c r="X21" s="537" t="s">
        <v>891</v>
      </c>
      <c r="Y21" s="542" t="s">
        <v>896</v>
      </c>
      <c r="Z21" s="541" t="s">
        <v>407</v>
      </c>
    </row>
    <row r="22" spans="1:250" s="540" customFormat="1" ht="30">
      <c r="A22" s="530">
        <f t="shared" si="5"/>
        <v>16</v>
      </c>
      <c r="B22" s="531" t="s">
        <v>912</v>
      </c>
      <c r="C22" s="531">
        <v>2020</v>
      </c>
      <c r="D22" s="532" t="s">
        <v>103</v>
      </c>
      <c r="E22" s="532" t="s">
        <v>103</v>
      </c>
      <c r="F22" s="532">
        <v>3.2</v>
      </c>
      <c r="G22" s="533"/>
      <c r="H22" s="526">
        <f t="shared" si="4"/>
        <v>3.2</v>
      </c>
      <c r="I22" s="535">
        <v>0.1</v>
      </c>
      <c r="J22" s="535">
        <v>2.1</v>
      </c>
      <c r="K22" s="535">
        <v>1</v>
      </c>
      <c r="L22" s="535"/>
      <c r="M22" s="535"/>
      <c r="N22" s="526"/>
      <c r="O22" s="535"/>
      <c r="P22" s="526"/>
      <c r="Q22" s="526"/>
      <c r="R22" s="526"/>
      <c r="S22" s="526"/>
      <c r="T22" s="526"/>
      <c r="U22" s="526"/>
      <c r="V22" s="526"/>
      <c r="W22" s="537" t="s">
        <v>131</v>
      </c>
      <c r="X22" s="537" t="s">
        <v>891</v>
      </c>
      <c r="Y22" s="542"/>
      <c r="Z22" s="543" t="s">
        <v>913</v>
      </c>
    </row>
    <row r="23" spans="1:250" s="540" customFormat="1" ht="33.75" customHeight="1">
      <c r="A23" s="530">
        <f t="shared" si="5"/>
        <v>17</v>
      </c>
      <c r="B23" s="556" t="s">
        <v>914</v>
      </c>
      <c r="C23" s="531">
        <v>2020</v>
      </c>
      <c r="D23" s="532" t="s">
        <v>74</v>
      </c>
      <c r="E23" s="532" t="s">
        <v>74</v>
      </c>
      <c r="F23" s="532">
        <v>42</v>
      </c>
      <c r="G23" s="533"/>
      <c r="H23" s="526">
        <f t="shared" si="4"/>
        <v>42</v>
      </c>
      <c r="I23" s="535"/>
      <c r="J23" s="535">
        <v>42</v>
      </c>
      <c r="K23" s="535"/>
      <c r="L23" s="535"/>
      <c r="M23" s="535"/>
      <c r="N23" s="526"/>
      <c r="O23" s="535"/>
      <c r="P23" s="526"/>
      <c r="Q23" s="526"/>
      <c r="R23" s="526"/>
      <c r="S23" s="526"/>
      <c r="T23" s="526"/>
      <c r="U23" s="526"/>
      <c r="V23" s="526"/>
      <c r="W23" s="537" t="s">
        <v>316</v>
      </c>
      <c r="X23" s="537" t="s">
        <v>884</v>
      </c>
      <c r="Y23" s="542" t="s">
        <v>915</v>
      </c>
      <c r="Z23" s="539" t="s">
        <v>916</v>
      </c>
    </row>
    <row r="24" spans="1:250" s="540" customFormat="1" ht="15">
      <c r="A24" s="913">
        <v>18</v>
      </c>
      <c r="B24" s="531" t="s">
        <v>917</v>
      </c>
      <c r="C24" s="531">
        <v>2020</v>
      </c>
      <c r="D24" s="532" t="s">
        <v>74</v>
      </c>
      <c r="E24" s="532" t="s">
        <v>74</v>
      </c>
      <c r="F24" s="532">
        <v>87.34</v>
      </c>
      <c r="G24" s="533"/>
      <c r="H24" s="526">
        <f t="shared" si="4"/>
        <v>87.34</v>
      </c>
      <c r="I24" s="535"/>
      <c r="J24" s="535">
        <v>67.34</v>
      </c>
      <c r="K24" s="535"/>
      <c r="L24" s="535">
        <v>9</v>
      </c>
      <c r="M24" s="535"/>
      <c r="N24" s="526">
        <v>1</v>
      </c>
      <c r="O24" s="535"/>
      <c r="P24" s="526"/>
      <c r="Q24" s="526"/>
      <c r="R24" s="526"/>
      <c r="S24" s="526"/>
      <c r="T24" s="526"/>
      <c r="U24" s="526">
        <v>5</v>
      </c>
      <c r="V24" s="526">
        <v>5</v>
      </c>
      <c r="W24" s="547" t="s">
        <v>421</v>
      </c>
      <c r="X24" s="537" t="s">
        <v>895</v>
      </c>
      <c r="Y24" s="542"/>
      <c r="Z24" s="915" t="s">
        <v>918</v>
      </c>
    </row>
    <row r="25" spans="1:250" s="540" customFormat="1" ht="15">
      <c r="A25" s="914"/>
      <c r="B25" s="531" t="s">
        <v>917</v>
      </c>
      <c r="C25" s="531">
        <v>2020</v>
      </c>
      <c r="D25" s="532" t="s">
        <v>74</v>
      </c>
      <c r="E25" s="532" t="s">
        <v>74</v>
      </c>
      <c r="F25" s="532">
        <v>25</v>
      </c>
      <c r="G25" s="533"/>
      <c r="H25" s="526">
        <f t="shared" si="4"/>
        <v>25</v>
      </c>
      <c r="I25" s="535"/>
      <c r="J25" s="535"/>
      <c r="K25" s="535"/>
      <c r="L25" s="535">
        <v>25</v>
      </c>
      <c r="M25" s="535"/>
      <c r="N25" s="526"/>
      <c r="O25" s="535"/>
      <c r="P25" s="526"/>
      <c r="Q25" s="526"/>
      <c r="R25" s="526"/>
      <c r="S25" s="526"/>
      <c r="T25" s="526"/>
      <c r="U25" s="526"/>
      <c r="V25" s="526"/>
      <c r="W25" s="536" t="s">
        <v>248</v>
      </c>
      <c r="X25" s="537" t="s">
        <v>890</v>
      </c>
      <c r="Y25" s="542" t="s">
        <v>915</v>
      </c>
      <c r="Z25" s="916"/>
    </row>
    <row r="26" spans="1:250" s="540" customFormat="1" ht="15">
      <c r="A26" s="913">
        <v>19</v>
      </c>
      <c r="B26" s="917" t="s">
        <v>395</v>
      </c>
      <c r="C26" s="557"/>
      <c r="D26" s="558" t="s">
        <v>451</v>
      </c>
      <c r="E26" s="558" t="s">
        <v>451</v>
      </c>
      <c r="F26" s="545">
        <v>0.32</v>
      </c>
      <c r="G26" s="559"/>
      <c r="H26" s="526">
        <f t="shared" si="4"/>
        <v>0.32</v>
      </c>
      <c r="I26" s="560"/>
      <c r="J26" s="560">
        <v>0.32</v>
      </c>
      <c r="K26" s="560"/>
      <c r="L26" s="526"/>
      <c r="M26" s="526"/>
      <c r="N26" s="526"/>
      <c r="O26" s="526"/>
      <c r="P26" s="526"/>
      <c r="Q26" s="526"/>
      <c r="R26" s="526"/>
      <c r="S26" s="526"/>
      <c r="T26" s="526"/>
      <c r="U26" s="526"/>
      <c r="V26" s="526"/>
      <c r="W26" s="542" t="s">
        <v>434</v>
      </c>
      <c r="X26" s="537" t="s">
        <v>891</v>
      </c>
      <c r="Y26" s="542" t="s">
        <v>896</v>
      </c>
      <c r="Z26" s="919" t="s">
        <v>919</v>
      </c>
    </row>
    <row r="27" spans="1:250" s="540" customFormat="1" ht="15">
      <c r="A27" s="914"/>
      <c r="B27" s="918"/>
      <c r="C27" s="561"/>
      <c r="D27" s="558" t="s">
        <v>451</v>
      </c>
      <c r="E27" s="558" t="s">
        <v>451</v>
      </c>
      <c r="F27" s="545">
        <v>0.9</v>
      </c>
      <c r="G27" s="559"/>
      <c r="H27" s="526">
        <f t="shared" si="4"/>
        <v>0.9</v>
      </c>
      <c r="I27" s="560"/>
      <c r="J27" s="560"/>
      <c r="K27" s="560">
        <v>0.9</v>
      </c>
      <c r="L27" s="526"/>
      <c r="M27" s="526"/>
      <c r="N27" s="526"/>
      <c r="O27" s="526"/>
      <c r="P27" s="526"/>
      <c r="Q27" s="526"/>
      <c r="R27" s="526"/>
      <c r="S27" s="526"/>
      <c r="T27" s="526"/>
      <c r="U27" s="526"/>
      <c r="V27" s="526"/>
      <c r="W27" s="536" t="s">
        <v>247</v>
      </c>
      <c r="X27" s="538" t="s">
        <v>911</v>
      </c>
      <c r="Y27" s="542" t="s">
        <v>920</v>
      </c>
      <c r="Z27" s="920"/>
    </row>
    <row r="28" spans="1:250" s="540" customFormat="1" ht="15">
      <c r="A28" s="530">
        <v>20</v>
      </c>
      <c r="B28" s="544" t="s">
        <v>921</v>
      </c>
      <c r="C28" s="544"/>
      <c r="D28" s="532" t="s">
        <v>82</v>
      </c>
      <c r="E28" s="532" t="s">
        <v>82</v>
      </c>
      <c r="F28" s="545">
        <v>1.0582</v>
      </c>
      <c r="G28" s="562"/>
      <c r="H28" s="526">
        <f t="shared" si="4"/>
        <v>1.06</v>
      </c>
      <c r="I28" s="560"/>
      <c r="J28" s="560"/>
      <c r="K28" s="560">
        <v>1.06</v>
      </c>
      <c r="L28" s="526"/>
      <c r="M28" s="526"/>
      <c r="N28" s="526"/>
      <c r="O28" s="526"/>
      <c r="P28" s="526"/>
      <c r="Q28" s="526"/>
      <c r="R28" s="526"/>
      <c r="S28" s="526"/>
      <c r="T28" s="526"/>
      <c r="U28" s="526"/>
      <c r="V28" s="526"/>
      <c r="W28" s="537" t="s">
        <v>922</v>
      </c>
      <c r="X28" s="537" t="s">
        <v>895</v>
      </c>
      <c r="Y28" s="542" t="s">
        <v>923</v>
      </c>
      <c r="Z28" s="901" t="s">
        <v>351</v>
      </c>
    </row>
    <row r="29" spans="1:250" s="540" customFormat="1" ht="15">
      <c r="A29" s="530">
        <v>21</v>
      </c>
      <c r="B29" s="544" t="s">
        <v>921</v>
      </c>
      <c r="C29" s="544"/>
      <c r="D29" s="532" t="s">
        <v>82</v>
      </c>
      <c r="E29" s="532" t="s">
        <v>82</v>
      </c>
      <c r="F29" s="545">
        <v>1.1293500000000001</v>
      </c>
      <c r="G29" s="562"/>
      <c r="H29" s="526">
        <f t="shared" si="4"/>
        <v>1.1299999999999999</v>
      </c>
      <c r="I29" s="560"/>
      <c r="J29" s="560"/>
      <c r="K29" s="560">
        <v>1.1299999999999999</v>
      </c>
      <c r="L29" s="526"/>
      <c r="M29" s="526"/>
      <c r="N29" s="526"/>
      <c r="O29" s="526"/>
      <c r="P29" s="526"/>
      <c r="Q29" s="526"/>
      <c r="R29" s="526"/>
      <c r="S29" s="526"/>
      <c r="T29" s="526"/>
      <c r="U29" s="526"/>
      <c r="V29" s="526"/>
      <c r="W29" s="537" t="s">
        <v>922</v>
      </c>
      <c r="X29" s="537" t="s">
        <v>895</v>
      </c>
      <c r="Y29" s="542" t="s">
        <v>923</v>
      </c>
      <c r="Z29" s="901"/>
    </row>
    <row r="30" spans="1:250" ht="15">
      <c r="A30" s="902" t="s">
        <v>436</v>
      </c>
      <c r="B30" s="902"/>
      <c r="C30" s="563"/>
      <c r="D30" s="564"/>
      <c r="E30" s="564"/>
      <c r="F30" s="534">
        <f t="shared" ref="F30:V30" si="6">SUM(F7:F29)</f>
        <v>170.61774999999997</v>
      </c>
      <c r="G30" s="534">
        <f t="shared" si="6"/>
        <v>1.26</v>
      </c>
      <c r="H30" s="534">
        <f t="shared" si="6"/>
        <v>166.56020000000001</v>
      </c>
      <c r="I30" s="534">
        <f t="shared" si="6"/>
        <v>0.1</v>
      </c>
      <c r="J30" s="534">
        <f t="shared" si="6"/>
        <v>115.99019999999999</v>
      </c>
      <c r="K30" s="534">
        <f t="shared" si="6"/>
        <v>8.1700000000000017</v>
      </c>
      <c r="L30" s="534">
        <f t="shared" si="6"/>
        <v>34</v>
      </c>
      <c r="M30" s="534">
        <f t="shared" si="6"/>
        <v>0</v>
      </c>
      <c r="N30" s="534">
        <f t="shared" si="6"/>
        <v>1.03</v>
      </c>
      <c r="O30" s="534">
        <f t="shared" si="6"/>
        <v>0</v>
      </c>
      <c r="P30" s="534">
        <f t="shared" si="6"/>
        <v>0</v>
      </c>
      <c r="Q30" s="534">
        <f t="shared" si="6"/>
        <v>0</v>
      </c>
      <c r="R30" s="534">
        <f t="shared" si="6"/>
        <v>0.04</v>
      </c>
      <c r="S30" s="534">
        <f t="shared" si="6"/>
        <v>0</v>
      </c>
      <c r="T30" s="534">
        <f t="shared" si="6"/>
        <v>0</v>
      </c>
      <c r="U30" s="534" t="e">
        <f t="shared" si="6"/>
        <v>#VALUE!</v>
      </c>
      <c r="V30" s="534">
        <f t="shared" si="6"/>
        <v>5.03</v>
      </c>
      <c r="W30" s="529"/>
      <c r="X30" s="565"/>
      <c r="Y30" s="529"/>
      <c r="Z30" s="543"/>
    </row>
    <row r="31" spans="1:250" s="572" customFormat="1" ht="15">
      <c r="A31" s="566"/>
      <c r="B31" s="567"/>
      <c r="C31" s="567"/>
      <c r="D31" s="568"/>
      <c r="E31" s="568"/>
      <c r="F31" s="569"/>
      <c r="G31" s="570"/>
      <c r="H31" s="570">
        <f>SUM(I31:V31)</f>
        <v>1303.9580700000001</v>
      </c>
      <c r="I31" s="570">
        <f>'[4]CỘNG GIẢM'!D12</f>
        <v>7.8</v>
      </c>
      <c r="J31" s="570">
        <f>'[4]CỘNG GIẢM'!D14</f>
        <v>882.02020000000005</v>
      </c>
      <c r="K31" s="570">
        <f>'[4]CỘNG GIẢM'!D15</f>
        <v>237.41086999999999</v>
      </c>
      <c r="L31" s="571">
        <f>'[4]CỘNG GIẢM'!D18</f>
        <v>115.36000000000003</v>
      </c>
      <c r="M31" s="571">
        <f>'[4]CỘNG GIẢM'!D16</f>
        <v>4.2</v>
      </c>
      <c r="N31" s="571">
        <f>'[4]CỘNG GIẢM'!D31</f>
        <v>9.36</v>
      </c>
      <c r="O31" s="571">
        <f>'[4]CỘNG GIẢM'!D48</f>
        <v>1.83</v>
      </c>
      <c r="P31" s="571">
        <f>'[4]CỘNG GIẢM'!D54</f>
        <v>7.0000000000000001E-3</v>
      </c>
      <c r="Q31" s="571"/>
      <c r="R31" s="570">
        <f>'[4]CỘNG GIẢM'!D46</f>
        <v>0.37</v>
      </c>
      <c r="S31" s="570">
        <f>'[4]CỘNG GIẢM'!D47</f>
        <v>0</v>
      </c>
      <c r="T31" s="570">
        <f>'[4]CỘNG GIẢM'!D19</f>
        <v>1.3900000000000001</v>
      </c>
      <c r="U31" s="570">
        <f>'[4]CỘNG GIẢM'!D59</f>
        <v>29.000000000000004</v>
      </c>
      <c r="V31" s="570">
        <f>'[4]CỘNG GIẢM'!D62</f>
        <v>15.209999999999999</v>
      </c>
      <c r="W31" s="569"/>
      <c r="X31" s="566"/>
      <c r="Y31" s="569"/>
      <c r="Z31" s="568"/>
    </row>
    <row r="32" spans="1:250" s="572" customFormat="1" ht="15">
      <c r="A32" s="566"/>
      <c r="B32" s="567"/>
      <c r="C32" s="567"/>
      <c r="D32" s="568"/>
      <c r="E32" s="568"/>
      <c r="F32" s="569"/>
      <c r="G32" s="570"/>
      <c r="H32" s="573" t="e">
        <f>SUM(I32:V32)</f>
        <v>#VALUE!</v>
      </c>
      <c r="I32" s="570">
        <f>I30-I31</f>
        <v>-7.7</v>
      </c>
      <c r="J32" s="570">
        <f>J30-J31</f>
        <v>-766.03000000000009</v>
      </c>
      <c r="K32" s="574">
        <f>K30-K31</f>
        <v>-229.24086999999997</v>
      </c>
      <c r="L32" s="570">
        <f>L30-L31</f>
        <v>-81.360000000000028</v>
      </c>
      <c r="M32" s="570"/>
      <c r="N32" s="570">
        <f t="shared" ref="N32:V32" si="7">N30-N31</f>
        <v>-8.33</v>
      </c>
      <c r="O32" s="570">
        <f t="shared" si="7"/>
        <v>-1.83</v>
      </c>
      <c r="P32" s="570">
        <f t="shared" si="7"/>
        <v>-7.0000000000000001E-3</v>
      </c>
      <c r="Q32" s="570"/>
      <c r="R32" s="570">
        <f t="shared" si="7"/>
        <v>-0.33</v>
      </c>
      <c r="S32" s="570">
        <f t="shared" si="7"/>
        <v>0</v>
      </c>
      <c r="T32" s="570">
        <f t="shared" si="7"/>
        <v>-1.3900000000000001</v>
      </c>
      <c r="U32" s="570" t="e">
        <f t="shared" si="7"/>
        <v>#VALUE!</v>
      </c>
      <c r="V32" s="570">
        <f t="shared" si="7"/>
        <v>-10.18</v>
      </c>
      <c r="W32" s="569"/>
      <c r="X32" s="566"/>
      <c r="Y32" s="569"/>
      <c r="Z32" s="568"/>
    </row>
    <row r="33" spans="1:26" s="572" customFormat="1" ht="15">
      <c r="A33" s="566"/>
      <c r="B33" s="567"/>
      <c r="C33" s="567"/>
      <c r="D33" s="569"/>
      <c r="E33" s="569"/>
      <c r="F33" s="575">
        <f>SUBTOTAL(9,F7:F22)</f>
        <v>12.870200000000001</v>
      </c>
      <c r="G33" s="575">
        <f>SUBTOTAL(9,G7:G22)</f>
        <v>1.26</v>
      </c>
      <c r="H33" s="575">
        <f t="shared" ref="H33:V33" si="8">SUBTOTAL(9,H7:H29)</f>
        <v>166.56020000000001</v>
      </c>
      <c r="I33" s="575">
        <f t="shared" si="8"/>
        <v>0.1</v>
      </c>
      <c r="J33" s="575">
        <f t="shared" si="8"/>
        <v>115.99019999999999</v>
      </c>
      <c r="K33" s="575">
        <f t="shared" si="8"/>
        <v>8.1700000000000017</v>
      </c>
      <c r="L33" s="575">
        <f t="shared" si="8"/>
        <v>34</v>
      </c>
      <c r="M33" s="575">
        <f t="shared" si="8"/>
        <v>0</v>
      </c>
      <c r="N33" s="575">
        <f t="shared" si="8"/>
        <v>1.03</v>
      </c>
      <c r="O33" s="575">
        <f t="shared" si="8"/>
        <v>0</v>
      </c>
      <c r="P33" s="575">
        <f t="shared" si="8"/>
        <v>0</v>
      </c>
      <c r="Q33" s="575">
        <f t="shared" si="8"/>
        <v>0</v>
      </c>
      <c r="R33" s="575">
        <f t="shared" si="8"/>
        <v>0.04</v>
      </c>
      <c r="S33" s="575">
        <f t="shared" si="8"/>
        <v>0</v>
      </c>
      <c r="T33" s="575">
        <f t="shared" si="8"/>
        <v>0</v>
      </c>
      <c r="U33" s="575" t="e">
        <f t="shared" si="8"/>
        <v>#VALUE!</v>
      </c>
      <c r="V33" s="575">
        <f t="shared" si="8"/>
        <v>5.03</v>
      </c>
      <c r="W33" s="569"/>
      <c r="X33" s="566"/>
      <c r="Y33" s="569"/>
      <c r="Z33" s="569"/>
    </row>
    <row r="34" spans="1:26" s="572" customFormat="1">
      <c r="A34" s="576"/>
      <c r="B34" s="577"/>
      <c r="C34" s="577"/>
      <c r="D34" s="578"/>
      <c r="E34" s="578"/>
      <c r="F34" s="579"/>
      <c r="G34" s="580"/>
      <c r="H34" s="580"/>
      <c r="I34" s="581"/>
      <c r="J34" s="581"/>
      <c r="K34" s="581"/>
      <c r="L34" s="581"/>
      <c r="M34" s="582"/>
      <c r="N34" s="582"/>
      <c r="O34" s="582"/>
      <c r="P34" s="582"/>
      <c r="Q34" s="582"/>
      <c r="R34" s="582"/>
      <c r="S34" s="582"/>
      <c r="T34" s="582"/>
      <c r="U34" s="582"/>
      <c r="V34" s="582"/>
      <c r="W34" s="579"/>
      <c r="X34" s="583"/>
      <c r="Y34" s="579"/>
      <c r="Z34" s="578"/>
    </row>
    <row r="35" spans="1:26">
      <c r="F35" s="586"/>
      <c r="G35" s="586"/>
      <c r="L35" s="589"/>
      <c r="M35" s="590"/>
      <c r="N35" s="590"/>
      <c r="O35" s="590"/>
      <c r="P35" s="590"/>
      <c r="Q35" s="590"/>
    </row>
    <row r="36" spans="1:26">
      <c r="L36" s="589"/>
      <c r="M36" s="590"/>
      <c r="N36" s="590"/>
      <c r="O36" s="590"/>
      <c r="P36" s="590"/>
      <c r="Q36" s="590"/>
    </row>
    <row r="37" spans="1:26">
      <c r="L37" s="589"/>
      <c r="M37" s="590"/>
      <c r="N37" s="590"/>
      <c r="O37" s="590"/>
      <c r="P37" s="590"/>
      <c r="Q37" s="590"/>
    </row>
    <row r="38" spans="1:26">
      <c r="I38" s="594"/>
      <c r="J38" s="594"/>
      <c r="K38" s="594"/>
      <c r="L38" s="594"/>
      <c r="M38" s="595"/>
      <c r="N38" s="595"/>
      <c r="O38" s="595"/>
      <c r="P38" s="595"/>
      <c r="Q38" s="595"/>
      <c r="R38" s="595"/>
      <c r="S38" s="595"/>
      <c r="T38" s="595"/>
      <c r="U38" s="595"/>
      <c r="V38" s="595"/>
    </row>
    <row r="39" spans="1:26">
      <c r="L39" s="589"/>
      <c r="M39" s="590"/>
      <c r="N39" s="590"/>
      <c r="O39" s="590"/>
      <c r="P39" s="590"/>
      <c r="Q39" s="590"/>
    </row>
  </sheetData>
  <mergeCells count="13">
    <mergeCell ref="A1:BO1"/>
    <mergeCell ref="A24:A25"/>
    <mergeCell ref="Z24:Z25"/>
    <mergeCell ref="A26:A27"/>
    <mergeCell ref="B26:B27"/>
    <mergeCell ref="Z26:Z27"/>
    <mergeCell ref="Z28:Z29"/>
    <mergeCell ref="A30:B30"/>
    <mergeCell ref="A2:Z2"/>
    <mergeCell ref="A3:Z3"/>
    <mergeCell ref="A4:Z4"/>
    <mergeCell ref="D5:E5"/>
    <mergeCell ref="I5:V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64"/>
  <sheetViews>
    <sheetView showZeros="0" zoomScale="60" zoomScaleNormal="60" workbookViewId="0">
      <pane xSplit="5" ySplit="9" topLeftCell="BL59" activePane="bottomRight" state="frozen"/>
      <selection pane="topRight" activeCell="F1" sqref="F1"/>
      <selection pane="bottomLeft" activeCell="A10" sqref="A10"/>
      <selection pane="bottomRight" activeCell="A39" sqref="A39:A63"/>
    </sheetView>
  </sheetViews>
  <sheetFormatPr defaultColWidth="8.88671875" defaultRowHeight="18.75"/>
  <cols>
    <col min="1" max="1" width="8.5546875" style="619" customWidth="1"/>
    <col min="2" max="2" width="30" style="619" customWidth="1"/>
    <col min="3" max="3" width="8.44140625" style="619" customWidth="1"/>
    <col min="4" max="4" width="8.5546875" style="619" customWidth="1"/>
    <col min="5" max="5" width="8.33203125" style="619" customWidth="1"/>
    <col min="6" max="6" width="8.5546875" style="619" hidden="1" customWidth="1"/>
    <col min="7" max="7" width="7.6640625" style="619" hidden="1" customWidth="1"/>
    <col min="8" max="8" width="9.5546875" style="619" hidden="1" customWidth="1"/>
    <col min="9" max="9" width="9.88671875" style="619" hidden="1" customWidth="1"/>
    <col min="10" max="10" width="9.109375" style="619" hidden="1" customWidth="1"/>
    <col min="11" max="11" width="10.33203125" style="619" hidden="1" customWidth="1"/>
    <col min="12" max="12" width="9.33203125" style="619" hidden="1" customWidth="1"/>
    <col min="13" max="16" width="7.6640625" style="619" hidden="1" customWidth="1"/>
    <col min="17" max="17" width="13.77734375" style="619" hidden="1" customWidth="1"/>
    <col min="18" max="20" width="7.6640625" style="619" hidden="1" customWidth="1"/>
    <col min="21" max="21" width="9.33203125" style="619" hidden="1" customWidth="1"/>
    <col min="22" max="26" width="9" style="619" hidden="1" customWidth="1"/>
    <col min="27" max="27" width="10.109375" style="619" hidden="1" customWidth="1"/>
    <col min="28" max="28" width="11.21875" style="619" hidden="1" customWidth="1"/>
    <col min="29" max="29" width="12" style="619" hidden="1" customWidth="1"/>
    <col min="30" max="30" width="9.21875" style="619" hidden="1" customWidth="1"/>
    <col min="31" max="32" width="8.33203125" style="619" hidden="1" customWidth="1"/>
    <col min="33" max="37" width="9" style="619" hidden="1" customWidth="1"/>
    <col min="38" max="38" width="10.44140625" style="619" hidden="1" customWidth="1"/>
    <col min="39" max="42" width="9" style="619" hidden="1" customWidth="1"/>
    <col min="43" max="43" width="14.6640625" style="619" hidden="1" customWidth="1"/>
    <col min="44" max="44" width="10.44140625" style="619" hidden="1" customWidth="1"/>
    <col min="45" max="45" width="9" style="619" hidden="1" customWidth="1"/>
    <col min="46" max="46" width="7.44140625" style="619" hidden="1" customWidth="1"/>
    <col min="47" max="48" width="9" style="619" hidden="1" customWidth="1"/>
    <col min="49" max="49" width="10.109375" style="619" hidden="1" customWidth="1"/>
    <col min="50" max="50" width="8.6640625" style="619" hidden="1" customWidth="1"/>
    <col min="51" max="51" width="9" style="619" hidden="1" customWidth="1"/>
    <col min="52" max="52" width="8.44140625" style="619" hidden="1" customWidth="1"/>
    <col min="53" max="53" width="8.88671875" style="619" hidden="1" customWidth="1"/>
    <col min="54" max="54" width="10.6640625" style="619" hidden="1" customWidth="1"/>
    <col min="55" max="55" width="9.33203125" style="619" hidden="1" customWidth="1"/>
    <col min="56" max="56" width="10.6640625" style="619" hidden="1" customWidth="1"/>
    <col min="57" max="57" width="9.21875" style="619" hidden="1" customWidth="1"/>
    <col min="58" max="58" width="7.77734375" style="619" hidden="1" customWidth="1"/>
    <col min="59" max="62" width="8" style="619" hidden="1" customWidth="1"/>
    <col min="63" max="63" width="18.44140625" style="619" hidden="1" customWidth="1"/>
    <col min="64" max="64" width="17.44140625" style="619" customWidth="1"/>
    <col min="65" max="65" width="21.6640625" style="619" hidden="1" customWidth="1"/>
    <col min="66" max="66" width="8" style="619" customWidth="1"/>
    <col min="67" max="67" width="13.44140625" style="618" hidden="1" customWidth="1"/>
    <col min="68" max="68" width="33.21875" style="302" hidden="1" customWidth="1"/>
    <col min="69" max="74" width="33.21875" style="619" hidden="1" customWidth="1"/>
    <col min="75" max="75" width="33.21875" style="69" hidden="1" customWidth="1"/>
    <col min="76" max="91" width="33.21875" style="619" hidden="1" customWidth="1"/>
    <col min="92" max="16384" width="8.88671875" style="619"/>
  </cols>
  <sheetData>
    <row r="1" spans="1:91">
      <c r="A1" s="769" t="s">
        <v>942</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809"/>
      <c r="BP1" s="603"/>
      <c r="BQ1" s="603"/>
      <c r="BR1" s="603"/>
      <c r="BS1" s="302"/>
    </row>
    <row r="2" spans="1:91">
      <c r="A2" s="770" t="s">
        <v>948</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c r="AZ2" s="770"/>
      <c r="BA2" s="770"/>
      <c r="BB2" s="770"/>
      <c r="BC2" s="770"/>
      <c r="BD2" s="770"/>
      <c r="BE2" s="770"/>
      <c r="BF2" s="770"/>
      <c r="BG2" s="770"/>
      <c r="BH2" s="770"/>
      <c r="BI2" s="770"/>
      <c r="BJ2" s="770"/>
      <c r="BK2" s="770"/>
      <c r="BL2" s="770"/>
      <c r="BM2" s="770"/>
      <c r="BN2" s="770"/>
      <c r="BO2" s="770"/>
      <c r="BP2" s="770"/>
      <c r="BQ2" s="770"/>
      <c r="BR2" s="770"/>
      <c r="BS2" s="770"/>
      <c r="BT2" s="770"/>
    </row>
    <row r="3" spans="1:91">
      <c r="A3" s="771" t="s">
        <v>0</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771"/>
      <c r="AR3" s="771"/>
      <c r="AS3" s="771"/>
      <c r="AT3" s="771"/>
      <c r="AU3" s="771"/>
      <c r="AV3" s="771"/>
      <c r="AW3" s="771"/>
      <c r="AX3" s="771"/>
      <c r="AY3" s="771"/>
      <c r="AZ3" s="771"/>
      <c r="BA3" s="771"/>
      <c r="BB3" s="771"/>
      <c r="BC3" s="771"/>
      <c r="BD3" s="771"/>
      <c r="BE3" s="771"/>
      <c r="BF3" s="771"/>
      <c r="BG3" s="771"/>
      <c r="BH3" s="771"/>
      <c r="BI3" s="771"/>
      <c r="BJ3" s="771"/>
      <c r="BK3" s="771"/>
      <c r="BL3" s="771"/>
      <c r="BM3" s="771"/>
      <c r="BN3" s="771"/>
      <c r="BO3" s="771"/>
      <c r="BP3" s="771"/>
      <c r="BQ3" s="771"/>
      <c r="BR3" s="771"/>
      <c r="BS3" s="771"/>
      <c r="BT3" s="771"/>
    </row>
    <row r="4" spans="1:91">
      <c r="A4" s="772" t="s">
        <v>330</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2"/>
      <c r="BO4" s="772"/>
      <c r="BP4" s="772"/>
      <c r="BQ4" s="772"/>
      <c r="BR4" s="772"/>
      <c r="BS4" s="772"/>
      <c r="BT4" s="772"/>
    </row>
    <row r="5" spans="1:91" ht="18.75" customHeight="1">
      <c r="A5" s="765" t="s">
        <v>1</v>
      </c>
      <c r="B5" s="773" t="s">
        <v>2</v>
      </c>
      <c r="C5" s="765" t="s">
        <v>408</v>
      </c>
      <c r="D5" s="765" t="s">
        <v>4</v>
      </c>
      <c r="E5" s="765" t="s">
        <v>5</v>
      </c>
      <c r="F5" s="765" t="s">
        <v>6</v>
      </c>
      <c r="G5" s="774"/>
      <c r="H5" s="774"/>
      <c r="I5" s="774"/>
      <c r="J5" s="774"/>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c r="AL5" s="765"/>
      <c r="AM5" s="765"/>
      <c r="AN5" s="765"/>
      <c r="AO5" s="765"/>
      <c r="AP5" s="765"/>
      <c r="AQ5" s="765"/>
      <c r="AR5" s="765"/>
      <c r="AS5" s="765"/>
      <c r="AT5" s="765"/>
      <c r="AU5" s="765"/>
      <c r="AV5" s="765"/>
      <c r="AW5" s="765"/>
      <c r="AX5" s="765"/>
      <c r="AY5" s="765"/>
      <c r="AZ5" s="765"/>
      <c r="BA5" s="765"/>
      <c r="BB5" s="765"/>
      <c r="BC5" s="765"/>
      <c r="BD5" s="765"/>
      <c r="BE5" s="765"/>
      <c r="BF5" s="765"/>
      <c r="BG5" s="765"/>
      <c r="BH5" s="765"/>
      <c r="BI5" s="765"/>
      <c r="BJ5" s="765"/>
      <c r="BK5" s="765" t="s">
        <v>329</v>
      </c>
      <c r="BL5" s="765" t="s">
        <v>7</v>
      </c>
      <c r="BM5" s="765" t="s">
        <v>949</v>
      </c>
      <c r="BN5" s="765" t="s">
        <v>8</v>
      </c>
      <c r="BO5" s="39"/>
      <c r="BP5" s="765" t="s">
        <v>339</v>
      </c>
      <c r="BQ5" s="765" t="s">
        <v>372</v>
      </c>
      <c r="BR5" s="921" t="s">
        <v>828</v>
      </c>
      <c r="BS5" s="922"/>
      <c r="BT5" s="923"/>
      <c r="BW5" s="766" t="s">
        <v>931</v>
      </c>
      <c r="BX5" s="135"/>
    </row>
    <row r="6" spans="1:91">
      <c r="A6" s="765"/>
      <c r="B6" s="773"/>
      <c r="C6" s="765"/>
      <c r="D6" s="765"/>
      <c r="E6" s="765"/>
      <c r="F6" s="765" t="s">
        <v>10</v>
      </c>
      <c r="G6" s="774"/>
      <c r="H6" s="765"/>
      <c r="I6" s="765"/>
      <c r="J6" s="765"/>
      <c r="K6" s="765"/>
      <c r="L6" s="765"/>
      <c r="M6" s="765"/>
      <c r="N6" s="765"/>
      <c r="O6" s="765"/>
      <c r="P6" s="765"/>
      <c r="Q6" s="765"/>
      <c r="R6" s="765"/>
      <c r="S6" s="765"/>
      <c r="T6" s="765"/>
      <c r="U6" s="765" t="s">
        <v>11</v>
      </c>
      <c r="V6" s="765"/>
      <c r="W6" s="765"/>
      <c r="X6" s="765"/>
      <c r="Y6" s="765"/>
      <c r="Z6" s="765"/>
      <c r="AA6" s="765"/>
      <c r="AB6" s="765"/>
      <c r="AC6" s="765"/>
      <c r="AD6" s="765"/>
      <c r="AE6" s="765"/>
      <c r="AF6" s="765"/>
      <c r="AG6" s="765"/>
      <c r="AH6" s="765"/>
      <c r="AI6" s="765"/>
      <c r="AJ6" s="765"/>
      <c r="AK6" s="765"/>
      <c r="AL6" s="765"/>
      <c r="AM6" s="765"/>
      <c r="AN6" s="765"/>
      <c r="AO6" s="765"/>
      <c r="AP6" s="765"/>
      <c r="AQ6" s="765"/>
      <c r="AR6" s="765"/>
      <c r="AS6" s="765"/>
      <c r="AT6" s="765"/>
      <c r="AU6" s="765"/>
      <c r="AV6" s="765"/>
      <c r="AW6" s="765"/>
      <c r="AX6" s="765"/>
      <c r="AY6" s="765"/>
      <c r="AZ6" s="765"/>
      <c r="BA6" s="765"/>
      <c r="BB6" s="765"/>
      <c r="BC6" s="765"/>
      <c r="BD6" s="765"/>
      <c r="BE6" s="765"/>
      <c r="BF6" s="765"/>
      <c r="BG6" s="765" t="s">
        <v>12</v>
      </c>
      <c r="BH6" s="765"/>
      <c r="BI6" s="765"/>
      <c r="BJ6" s="765"/>
      <c r="BK6" s="765"/>
      <c r="BL6" s="765"/>
      <c r="BM6" s="765"/>
      <c r="BN6" s="765"/>
      <c r="BO6" s="439"/>
      <c r="BP6" s="765"/>
      <c r="BQ6" s="765"/>
      <c r="BR6" s="598"/>
      <c r="BS6" s="598"/>
      <c r="BT6" s="211"/>
      <c r="BW6" s="767"/>
      <c r="BX6" s="135"/>
    </row>
    <row r="7" spans="1:91">
      <c r="A7" s="765"/>
      <c r="B7" s="773"/>
      <c r="C7" s="765"/>
      <c r="D7" s="765"/>
      <c r="E7" s="765"/>
      <c r="F7" s="765" t="s">
        <v>10</v>
      </c>
      <c r="G7" s="774" t="s">
        <v>14</v>
      </c>
      <c r="H7" s="765"/>
      <c r="I7" s="765"/>
      <c r="J7" s="765"/>
      <c r="K7" s="765" t="s">
        <v>15</v>
      </c>
      <c r="L7" s="765" t="s">
        <v>16</v>
      </c>
      <c r="M7" s="765" t="s">
        <v>17</v>
      </c>
      <c r="N7" s="765"/>
      <c r="O7" s="765"/>
      <c r="P7" s="765"/>
      <c r="Q7" s="765"/>
      <c r="R7" s="765" t="s">
        <v>18</v>
      </c>
      <c r="S7" s="765" t="s">
        <v>19</v>
      </c>
      <c r="T7" s="765" t="s">
        <v>20</v>
      </c>
      <c r="U7" s="765" t="s">
        <v>11</v>
      </c>
      <c r="V7" s="765" t="s">
        <v>21</v>
      </c>
      <c r="W7" s="765" t="s">
        <v>22</v>
      </c>
      <c r="X7" s="765" t="s">
        <v>23</v>
      </c>
      <c r="Y7" s="765" t="s">
        <v>24</v>
      </c>
      <c r="Z7" s="765" t="s">
        <v>25</v>
      </c>
      <c r="AA7" s="765" t="s">
        <v>26</v>
      </c>
      <c r="AB7" s="765" t="s">
        <v>27</v>
      </c>
      <c r="AC7" s="760" t="s">
        <v>28</v>
      </c>
      <c r="AD7" s="765" t="s">
        <v>158</v>
      </c>
      <c r="AE7" s="765" t="s">
        <v>29</v>
      </c>
      <c r="AF7" s="765"/>
      <c r="AG7" s="765"/>
      <c r="AH7" s="765"/>
      <c r="AI7" s="765"/>
      <c r="AJ7" s="765"/>
      <c r="AK7" s="765"/>
      <c r="AL7" s="765"/>
      <c r="AM7" s="765"/>
      <c r="AN7" s="765"/>
      <c r="AO7" s="765"/>
      <c r="AP7" s="765"/>
      <c r="AQ7" s="765"/>
      <c r="AR7" s="765"/>
      <c r="AS7" s="765"/>
      <c r="AT7" s="765"/>
      <c r="AU7" s="760" t="s">
        <v>30</v>
      </c>
      <c r="AV7" s="765" t="s">
        <v>31</v>
      </c>
      <c r="AW7" s="765" t="s">
        <v>32</v>
      </c>
      <c r="AX7" s="765" t="s">
        <v>33</v>
      </c>
      <c r="AY7" s="765" t="s">
        <v>34</v>
      </c>
      <c r="AZ7" s="765" t="s">
        <v>35</v>
      </c>
      <c r="BA7" s="765" t="s">
        <v>36</v>
      </c>
      <c r="BB7" s="765" t="s">
        <v>37</v>
      </c>
      <c r="BC7" s="765" t="s">
        <v>38</v>
      </c>
      <c r="BD7" s="765" t="s">
        <v>39</v>
      </c>
      <c r="BE7" s="765" t="s">
        <v>40</v>
      </c>
      <c r="BF7" s="765" t="s">
        <v>41</v>
      </c>
      <c r="BG7" s="765" t="s">
        <v>12</v>
      </c>
      <c r="BH7" s="765" t="s">
        <v>42</v>
      </c>
      <c r="BI7" s="765" t="s">
        <v>43</v>
      </c>
      <c r="BJ7" s="765" t="s">
        <v>44</v>
      </c>
      <c r="BK7" s="765"/>
      <c r="BL7" s="765"/>
      <c r="BM7" s="765"/>
      <c r="BN7" s="765"/>
      <c r="BO7" s="439"/>
      <c r="BP7" s="765"/>
      <c r="BQ7" s="765"/>
      <c r="BR7" s="598"/>
      <c r="BS7" s="598"/>
      <c r="BT7" s="211"/>
      <c r="BW7" s="767"/>
      <c r="BX7" s="135"/>
    </row>
    <row r="8" spans="1:91" ht="93.75">
      <c r="A8" s="765"/>
      <c r="B8" s="773"/>
      <c r="C8" s="765"/>
      <c r="D8" s="765"/>
      <c r="E8" s="765"/>
      <c r="F8" s="765"/>
      <c r="G8" s="599" t="s">
        <v>14</v>
      </c>
      <c r="H8" s="599" t="s">
        <v>45</v>
      </c>
      <c r="I8" s="599" t="s">
        <v>46</v>
      </c>
      <c r="J8" s="599" t="s">
        <v>47</v>
      </c>
      <c r="K8" s="765"/>
      <c r="L8" s="765"/>
      <c r="M8" s="598" t="s">
        <v>13</v>
      </c>
      <c r="N8" s="598" t="s">
        <v>48</v>
      </c>
      <c r="O8" s="598" t="s">
        <v>49</v>
      </c>
      <c r="P8" s="598" t="s">
        <v>50</v>
      </c>
      <c r="Q8" s="600" t="s">
        <v>51</v>
      </c>
      <c r="R8" s="765"/>
      <c r="S8" s="765"/>
      <c r="T8" s="765"/>
      <c r="U8" s="765"/>
      <c r="V8" s="765"/>
      <c r="W8" s="765"/>
      <c r="X8" s="765"/>
      <c r="Y8" s="765"/>
      <c r="Z8" s="765"/>
      <c r="AA8" s="765"/>
      <c r="AB8" s="765"/>
      <c r="AC8" s="760"/>
      <c r="AD8" s="765"/>
      <c r="AE8" s="598" t="s">
        <v>52</v>
      </c>
      <c r="AF8" s="598" t="s">
        <v>53</v>
      </c>
      <c r="AG8" s="598" t="s">
        <v>54</v>
      </c>
      <c r="AH8" s="598" t="s">
        <v>55</v>
      </c>
      <c r="AI8" s="598" t="s">
        <v>56</v>
      </c>
      <c r="AJ8" s="598" t="s">
        <v>57</v>
      </c>
      <c r="AK8" s="598" t="s">
        <v>58</v>
      </c>
      <c r="AL8" s="598" t="s">
        <v>59</v>
      </c>
      <c r="AM8" s="600" t="s">
        <v>60</v>
      </c>
      <c r="AN8" s="598" t="s">
        <v>61</v>
      </c>
      <c r="AO8" s="598" t="s">
        <v>62</v>
      </c>
      <c r="AP8" s="598" t="s">
        <v>63</v>
      </c>
      <c r="AQ8" s="598" t="s">
        <v>64</v>
      </c>
      <c r="AR8" s="598" t="s">
        <v>65</v>
      </c>
      <c r="AS8" s="598" t="s">
        <v>66</v>
      </c>
      <c r="AT8" s="598" t="s">
        <v>67</v>
      </c>
      <c r="AU8" s="760"/>
      <c r="AV8" s="765"/>
      <c r="AW8" s="765"/>
      <c r="AX8" s="765"/>
      <c r="AY8" s="765"/>
      <c r="AZ8" s="765"/>
      <c r="BA8" s="765"/>
      <c r="BB8" s="765"/>
      <c r="BC8" s="765"/>
      <c r="BD8" s="765"/>
      <c r="BE8" s="765"/>
      <c r="BF8" s="765"/>
      <c r="BG8" s="765"/>
      <c r="BH8" s="765"/>
      <c r="BI8" s="765"/>
      <c r="BJ8" s="765"/>
      <c r="BK8" s="765"/>
      <c r="BL8" s="765"/>
      <c r="BM8" s="765"/>
      <c r="BN8" s="765"/>
      <c r="BO8" s="39"/>
      <c r="BP8" s="765"/>
      <c r="BQ8" s="765"/>
      <c r="BR8" s="598" t="s">
        <v>829</v>
      </c>
      <c r="BS8" s="598" t="s">
        <v>830</v>
      </c>
      <c r="BT8" s="598" t="s">
        <v>831</v>
      </c>
      <c r="BU8" s="598" t="s">
        <v>927</v>
      </c>
      <c r="BW8" s="768"/>
      <c r="BX8" s="135"/>
    </row>
    <row r="9" spans="1:91">
      <c r="A9" s="598"/>
      <c r="B9" s="601"/>
      <c r="C9" s="598"/>
      <c r="D9" s="598"/>
      <c r="E9" s="598"/>
      <c r="F9" s="7" t="s">
        <v>68</v>
      </c>
      <c r="G9" s="8" t="s">
        <v>69</v>
      </c>
      <c r="H9" s="598" t="s">
        <v>70</v>
      </c>
      <c r="I9" s="598" t="s">
        <v>71</v>
      </c>
      <c r="J9" s="598" t="s">
        <v>72</v>
      </c>
      <c r="K9" s="598" t="s">
        <v>73</v>
      </c>
      <c r="L9" s="598" t="s">
        <v>74</v>
      </c>
      <c r="M9" s="598" t="s">
        <v>75</v>
      </c>
      <c r="N9" s="598" t="s">
        <v>76</v>
      </c>
      <c r="O9" s="598" t="s">
        <v>77</v>
      </c>
      <c r="P9" s="598" t="s">
        <v>78</v>
      </c>
      <c r="Q9" s="598" t="s">
        <v>79</v>
      </c>
      <c r="R9" s="598" t="s">
        <v>80</v>
      </c>
      <c r="S9" s="598" t="s">
        <v>81</v>
      </c>
      <c r="T9" s="598" t="s">
        <v>82</v>
      </c>
      <c r="U9" s="10" t="s">
        <v>83</v>
      </c>
      <c r="V9" s="10" t="s">
        <v>84</v>
      </c>
      <c r="W9" s="10" t="s">
        <v>85</v>
      </c>
      <c r="X9" s="598" t="s">
        <v>86</v>
      </c>
      <c r="Y9" s="598" t="s">
        <v>87</v>
      </c>
      <c r="Z9" s="598" t="s">
        <v>88</v>
      </c>
      <c r="AA9" s="598" t="s">
        <v>89</v>
      </c>
      <c r="AB9" s="598" t="s">
        <v>90</v>
      </c>
      <c r="AC9" s="598" t="s">
        <v>91</v>
      </c>
      <c r="AD9" s="598" t="s">
        <v>92</v>
      </c>
      <c r="AE9" s="598" t="s">
        <v>93</v>
      </c>
      <c r="AF9" s="598" t="s">
        <v>94</v>
      </c>
      <c r="AG9" s="598" t="s">
        <v>95</v>
      </c>
      <c r="AH9" s="598" t="s">
        <v>96</v>
      </c>
      <c r="AI9" s="598" t="s">
        <v>97</v>
      </c>
      <c r="AJ9" s="598" t="s">
        <v>98</v>
      </c>
      <c r="AK9" s="598" t="s">
        <v>99</v>
      </c>
      <c r="AL9" s="24" t="s">
        <v>100</v>
      </c>
      <c r="AM9" s="24" t="s">
        <v>101</v>
      </c>
      <c r="AN9" s="24" t="s">
        <v>102</v>
      </c>
      <c r="AO9" s="24" t="s">
        <v>103</v>
      </c>
      <c r="AP9" s="24" t="s">
        <v>104</v>
      </c>
      <c r="AQ9" s="24" t="s">
        <v>105</v>
      </c>
      <c r="AR9" s="24" t="s">
        <v>106</v>
      </c>
      <c r="AS9" s="24" t="s">
        <v>107</v>
      </c>
      <c r="AT9" s="24" t="s">
        <v>108</v>
      </c>
      <c r="AU9" s="24" t="s">
        <v>109</v>
      </c>
      <c r="AV9" s="24" t="s">
        <v>110</v>
      </c>
      <c r="AW9" s="24" t="s">
        <v>111</v>
      </c>
      <c r="AX9" s="24" t="s">
        <v>112</v>
      </c>
      <c r="AY9" s="24" t="s">
        <v>113</v>
      </c>
      <c r="AZ9" s="24" t="s">
        <v>114</v>
      </c>
      <c r="BA9" s="24" t="s">
        <v>115</v>
      </c>
      <c r="BB9" s="24" t="s">
        <v>116</v>
      </c>
      <c r="BC9" s="24" t="s">
        <v>117</v>
      </c>
      <c r="BD9" s="24" t="s">
        <v>118</v>
      </c>
      <c r="BE9" s="24" t="s">
        <v>119</v>
      </c>
      <c r="BF9" s="24" t="s">
        <v>120</v>
      </c>
      <c r="BG9" s="7" t="s">
        <v>121</v>
      </c>
      <c r="BH9" s="12" t="s">
        <v>122</v>
      </c>
      <c r="BI9" s="12" t="s">
        <v>123</v>
      </c>
      <c r="BJ9" s="12" t="s">
        <v>124</v>
      </c>
      <c r="BK9" s="608" t="s">
        <v>130</v>
      </c>
      <c r="BL9" s="604"/>
      <c r="BM9" s="598"/>
      <c r="BN9" s="598"/>
      <c r="BO9" s="129"/>
      <c r="BP9" s="39"/>
      <c r="BQ9" s="129"/>
      <c r="BR9" s="205" t="s">
        <v>496</v>
      </c>
      <c r="BS9" s="205" t="s">
        <v>497</v>
      </c>
      <c r="BT9" s="205" t="s">
        <v>498</v>
      </c>
      <c r="BW9" s="135"/>
      <c r="BX9" s="135"/>
    </row>
    <row r="10" spans="1:91" s="191" customFormat="1" ht="56.25">
      <c r="A10" s="150">
        <v>1</v>
      </c>
      <c r="B10" s="265" t="s">
        <v>678</v>
      </c>
      <c r="C10" s="471">
        <f t="shared" ref="C10:C34" si="0">D10+E10</f>
        <v>36</v>
      </c>
      <c r="D10" s="266"/>
      <c r="E10" s="62">
        <f t="shared" ref="E10:E11" si="1">F10+U10+BG10</f>
        <v>36</v>
      </c>
      <c r="F10" s="62">
        <f t="shared" ref="F10:F11" si="2">G10+K10+L10+M10+R10+S10+T10</f>
        <v>36</v>
      </c>
      <c r="G10" s="62">
        <f t="shared" ref="G10:G11" si="3">H10+I10+J10</f>
        <v>0</v>
      </c>
      <c r="H10" s="62"/>
      <c r="I10" s="62"/>
      <c r="J10" s="62"/>
      <c r="K10" s="62">
        <v>16</v>
      </c>
      <c r="L10" s="62">
        <v>15</v>
      </c>
      <c r="M10" s="62">
        <f t="shared" ref="M10:M11" si="4">+N10+O10+P10</f>
        <v>5</v>
      </c>
      <c r="N10" s="62"/>
      <c r="O10" s="62"/>
      <c r="P10" s="62">
        <v>5</v>
      </c>
      <c r="Q10" s="62"/>
      <c r="R10" s="62"/>
      <c r="S10" s="62"/>
      <c r="T10" s="62"/>
      <c r="U10" s="58">
        <f t="shared" ref="U10:U13" si="5">V10+W10+X10+Y10+Z10+AA10+AB10+AC10+AD10+AU10+AV10+AW10+AX10+AY10+AZ10+BA10+BB10+BC10+BD10+BE10+BF10</f>
        <v>0</v>
      </c>
      <c r="V10" s="62"/>
      <c r="W10" s="62"/>
      <c r="X10" s="62"/>
      <c r="Y10" s="62"/>
      <c r="Z10" s="62"/>
      <c r="AA10" s="62"/>
      <c r="AB10" s="62"/>
      <c r="AC10" s="62"/>
      <c r="AD10" s="62">
        <f t="shared" ref="AD10:AD11" si="6">SUM(AE10:AT10)</f>
        <v>0</v>
      </c>
      <c r="AE10" s="62"/>
      <c r="AF10" s="62"/>
      <c r="AG10" s="62"/>
      <c r="AH10" s="62"/>
      <c r="AI10" s="62"/>
      <c r="AJ10" s="62"/>
      <c r="AK10" s="62"/>
      <c r="AL10" s="62"/>
      <c r="AM10" s="62"/>
      <c r="AN10" s="62"/>
      <c r="AO10" s="62"/>
      <c r="AP10" s="62"/>
      <c r="AQ10" s="62"/>
      <c r="AR10" s="62"/>
      <c r="AS10" s="62">
        <v>0</v>
      </c>
      <c r="AT10" s="62"/>
      <c r="AU10" s="62"/>
      <c r="AV10" s="62"/>
      <c r="AW10" s="62"/>
      <c r="AX10" s="62"/>
      <c r="AY10" s="62"/>
      <c r="AZ10" s="62"/>
      <c r="BA10" s="62"/>
      <c r="BB10" s="62"/>
      <c r="BC10" s="62"/>
      <c r="BD10" s="62"/>
      <c r="BE10" s="62"/>
      <c r="BF10" s="62"/>
      <c r="BG10" s="62">
        <f t="shared" ref="BG10:BG11" si="7">BH10+BI10+BJ10</f>
        <v>0</v>
      </c>
      <c r="BH10" s="62"/>
      <c r="BI10" s="62"/>
      <c r="BJ10" s="62"/>
      <c r="BK10" s="266" t="s">
        <v>130</v>
      </c>
      <c r="BL10" s="604" t="s">
        <v>397</v>
      </c>
      <c r="BM10" s="264" t="s">
        <v>507</v>
      </c>
      <c r="BN10" s="266" t="s">
        <v>84</v>
      </c>
      <c r="BO10" s="606" t="s">
        <v>503</v>
      </c>
      <c r="BP10" s="608" t="s">
        <v>669</v>
      </c>
      <c r="BQ10" s="606" t="s">
        <v>503</v>
      </c>
      <c r="BR10" s="136"/>
      <c r="BS10" s="488" t="s">
        <v>834</v>
      </c>
      <c r="BT10" s="488"/>
      <c r="BW10" s="488"/>
      <c r="BX10" s="488"/>
    </row>
    <row r="11" spans="1:91" s="165" customFormat="1" ht="56.25">
      <c r="A11" s="150">
        <v>2</v>
      </c>
      <c r="B11" s="609" t="s">
        <v>670</v>
      </c>
      <c r="C11" s="471">
        <f t="shared" si="0"/>
        <v>37</v>
      </c>
      <c r="D11" s="606"/>
      <c r="E11" s="58">
        <f t="shared" si="1"/>
        <v>37</v>
      </c>
      <c r="F11" s="58">
        <f t="shared" si="2"/>
        <v>37</v>
      </c>
      <c r="G11" s="58">
        <f t="shared" si="3"/>
        <v>0</v>
      </c>
      <c r="H11" s="58"/>
      <c r="I11" s="58"/>
      <c r="J11" s="58"/>
      <c r="K11" s="58">
        <v>15</v>
      </c>
      <c r="L11" s="58">
        <v>22</v>
      </c>
      <c r="M11" s="58">
        <f t="shared" si="4"/>
        <v>0</v>
      </c>
      <c r="N11" s="58"/>
      <c r="O11" s="58"/>
      <c r="P11" s="58"/>
      <c r="Q11" s="58"/>
      <c r="R11" s="58"/>
      <c r="S11" s="58"/>
      <c r="T11" s="58"/>
      <c r="U11" s="58">
        <f t="shared" si="5"/>
        <v>0</v>
      </c>
      <c r="V11" s="58"/>
      <c r="W11" s="58"/>
      <c r="X11" s="58"/>
      <c r="Y11" s="58"/>
      <c r="Z11" s="58"/>
      <c r="AA11" s="58"/>
      <c r="AB11" s="58"/>
      <c r="AC11" s="58"/>
      <c r="AD11" s="58">
        <f t="shared" si="6"/>
        <v>0</v>
      </c>
      <c r="AE11" s="58"/>
      <c r="AF11" s="58"/>
      <c r="AG11" s="58"/>
      <c r="AH11" s="58"/>
      <c r="AI11" s="58"/>
      <c r="AJ11" s="58"/>
      <c r="AK11" s="58"/>
      <c r="AL11" s="58"/>
      <c r="AM11" s="58"/>
      <c r="AN11" s="58"/>
      <c r="AO11" s="58"/>
      <c r="AP11" s="58"/>
      <c r="AQ11" s="58"/>
      <c r="AR11" s="58"/>
      <c r="AS11" s="58">
        <v>0</v>
      </c>
      <c r="AT11" s="58"/>
      <c r="AU11" s="58"/>
      <c r="AV11" s="58"/>
      <c r="AW11" s="58"/>
      <c r="AX11" s="58"/>
      <c r="AY11" s="58"/>
      <c r="AZ11" s="58"/>
      <c r="BA11" s="58"/>
      <c r="BB11" s="58"/>
      <c r="BC11" s="58"/>
      <c r="BD11" s="58"/>
      <c r="BE11" s="58"/>
      <c r="BF11" s="58"/>
      <c r="BG11" s="58">
        <f t="shared" si="7"/>
        <v>0</v>
      </c>
      <c r="BH11" s="58"/>
      <c r="BI11" s="58"/>
      <c r="BJ11" s="58"/>
      <c r="BK11" s="606" t="s">
        <v>130</v>
      </c>
      <c r="BL11" s="604" t="s">
        <v>397</v>
      </c>
      <c r="BM11" s="608" t="s">
        <v>510</v>
      </c>
      <c r="BN11" s="606" t="s">
        <v>84</v>
      </c>
      <c r="BO11" s="606" t="s">
        <v>503</v>
      </c>
      <c r="BP11" s="608" t="s">
        <v>669</v>
      </c>
      <c r="BQ11" s="606" t="s">
        <v>503</v>
      </c>
      <c r="BR11" s="136"/>
      <c r="BS11" s="299" t="s">
        <v>834</v>
      </c>
      <c r="BT11" s="299"/>
      <c r="BW11" s="299"/>
      <c r="BX11" s="299"/>
    </row>
    <row r="12" spans="1:91" s="72" customFormat="1" ht="92.45" customHeight="1">
      <c r="A12" s="150">
        <v>3</v>
      </c>
      <c r="B12" s="609" t="s">
        <v>672</v>
      </c>
      <c r="C12" s="471">
        <f t="shared" si="0"/>
        <v>0.1</v>
      </c>
      <c r="D12" s="606"/>
      <c r="E12" s="58">
        <f t="shared" ref="E12:E13" si="8">F12+U12+BG12</f>
        <v>0.1</v>
      </c>
      <c r="F12" s="58">
        <f t="shared" ref="F12:F13" si="9">G12+K12+L12+M12+R12+S12+T12</f>
        <v>0.1</v>
      </c>
      <c r="G12" s="58">
        <f t="shared" ref="G12:G13" si="10">H12+I12+J12</f>
        <v>0</v>
      </c>
      <c r="H12" s="58"/>
      <c r="I12" s="58"/>
      <c r="J12" s="58"/>
      <c r="K12" s="58"/>
      <c r="L12" s="58">
        <v>0.1</v>
      </c>
      <c r="M12" s="58">
        <f t="shared" ref="M12:M13" si="11">+N12+O12+P12</f>
        <v>0</v>
      </c>
      <c r="N12" s="58"/>
      <c r="O12" s="58"/>
      <c r="P12" s="58"/>
      <c r="Q12" s="58"/>
      <c r="R12" s="58"/>
      <c r="S12" s="58"/>
      <c r="T12" s="58"/>
      <c r="U12" s="58">
        <f t="shared" si="5"/>
        <v>0</v>
      </c>
      <c r="V12" s="58"/>
      <c r="W12" s="58"/>
      <c r="X12" s="58"/>
      <c r="Y12" s="58"/>
      <c r="Z12" s="58"/>
      <c r="AA12" s="58"/>
      <c r="AB12" s="58"/>
      <c r="AC12" s="58"/>
      <c r="AD12" s="58">
        <f t="shared" ref="AD12:AD13" si="12">SUM(AE12:AT12)</f>
        <v>0</v>
      </c>
      <c r="AE12" s="58"/>
      <c r="AF12" s="58"/>
      <c r="AG12" s="58"/>
      <c r="AH12" s="58"/>
      <c r="AI12" s="58"/>
      <c r="AJ12" s="58"/>
      <c r="AK12" s="58"/>
      <c r="AL12" s="58"/>
      <c r="AM12" s="58"/>
      <c r="AN12" s="58"/>
      <c r="AO12" s="58"/>
      <c r="AP12" s="58"/>
      <c r="AQ12" s="58"/>
      <c r="AR12" s="58"/>
      <c r="AS12" s="58">
        <v>0</v>
      </c>
      <c r="AT12" s="58"/>
      <c r="AU12" s="58"/>
      <c r="AV12" s="58"/>
      <c r="AW12" s="58"/>
      <c r="AX12" s="58"/>
      <c r="AY12" s="58"/>
      <c r="AZ12" s="58"/>
      <c r="BA12" s="58"/>
      <c r="BB12" s="58"/>
      <c r="BC12" s="58"/>
      <c r="BD12" s="58"/>
      <c r="BE12" s="58"/>
      <c r="BF12" s="58"/>
      <c r="BG12" s="58">
        <f t="shared" ref="BG12:BG13" si="13">BH12+BI12+BJ12</f>
        <v>0</v>
      </c>
      <c r="BH12" s="58"/>
      <c r="BI12" s="58"/>
      <c r="BJ12" s="58"/>
      <c r="BK12" s="606" t="s">
        <v>130</v>
      </c>
      <c r="BL12" s="604" t="s">
        <v>396</v>
      </c>
      <c r="BM12" s="608" t="s">
        <v>725</v>
      </c>
      <c r="BN12" s="606" t="s">
        <v>85</v>
      </c>
      <c r="BO12" s="606" t="s">
        <v>503</v>
      </c>
      <c r="BP12" s="608" t="s">
        <v>844</v>
      </c>
      <c r="BQ12" s="606" t="s">
        <v>503</v>
      </c>
      <c r="BR12" s="136"/>
      <c r="BS12" s="71" t="s">
        <v>834</v>
      </c>
      <c r="BT12" s="71"/>
      <c r="BW12" s="71"/>
      <c r="BX12" s="71"/>
      <c r="BZ12" s="72" t="s">
        <v>943</v>
      </c>
    </row>
    <row r="13" spans="1:91" s="72" customFormat="1" ht="92.45" customHeight="1">
      <c r="A13" s="150">
        <v>4</v>
      </c>
      <c r="B13" s="609" t="s">
        <v>676</v>
      </c>
      <c r="C13" s="471">
        <f>D13+E13</f>
        <v>0.1</v>
      </c>
      <c r="D13" s="606"/>
      <c r="E13" s="58">
        <f t="shared" si="8"/>
        <v>0.1</v>
      </c>
      <c r="F13" s="58">
        <f t="shared" si="9"/>
        <v>0.1</v>
      </c>
      <c r="G13" s="58">
        <f t="shared" si="10"/>
        <v>0</v>
      </c>
      <c r="H13" s="58"/>
      <c r="I13" s="58"/>
      <c r="J13" s="58"/>
      <c r="K13" s="58"/>
      <c r="L13" s="58">
        <v>0.1</v>
      </c>
      <c r="M13" s="58">
        <f t="shared" si="11"/>
        <v>0</v>
      </c>
      <c r="N13" s="58"/>
      <c r="O13" s="58"/>
      <c r="P13" s="58"/>
      <c r="Q13" s="58"/>
      <c r="R13" s="58"/>
      <c r="S13" s="58"/>
      <c r="T13" s="58"/>
      <c r="U13" s="58">
        <f t="shared" si="5"/>
        <v>0</v>
      </c>
      <c r="V13" s="58"/>
      <c r="W13" s="58"/>
      <c r="X13" s="58"/>
      <c r="Y13" s="58"/>
      <c r="Z13" s="58"/>
      <c r="AA13" s="58"/>
      <c r="AB13" s="58"/>
      <c r="AC13" s="58"/>
      <c r="AD13" s="58">
        <f t="shared" si="12"/>
        <v>0</v>
      </c>
      <c r="AE13" s="58"/>
      <c r="AF13" s="58"/>
      <c r="AG13" s="58"/>
      <c r="AH13" s="58"/>
      <c r="AI13" s="58"/>
      <c r="AJ13" s="58"/>
      <c r="AK13" s="58"/>
      <c r="AL13" s="58"/>
      <c r="AM13" s="58"/>
      <c r="AN13" s="58"/>
      <c r="AO13" s="58"/>
      <c r="AP13" s="58"/>
      <c r="AQ13" s="58"/>
      <c r="AR13" s="58"/>
      <c r="AS13" s="58">
        <v>0</v>
      </c>
      <c r="AT13" s="58"/>
      <c r="AU13" s="58"/>
      <c r="AV13" s="58"/>
      <c r="AW13" s="58"/>
      <c r="AX13" s="58"/>
      <c r="AY13" s="58"/>
      <c r="AZ13" s="58"/>
      <c r="BA13" s="58"/>
      <c r="BB13" s="58"/>
      <c r="BC13" s="58"/>
      <c r="BD13" s="58"/>
      <c r="BE13" s="58"/>
      <c r="BF13" s="58"/>
      <c r="BG13" s="58">
        <f t="shared" si="13"/>
        <v>0</v>
      </c>
      <c r="BH13" s="58"/>
      <c r="BI13" s="58"/>
      <c r="BJ13" s="58"/>
      <c r="BK13" s="606" t="s">
        <v>130</v>
      </c>
      <c r="BL13" s="608" t="s">
        <v>131</v>
      </c>
      <c r="BM13" s="608" t="s">
        <v>727</v>
      </c>
      <c r="BN13" s="606" t="s">
        <v>85</v>
      </c>
      <c r="BO13" s="606" t="s">
        <v>503</v>
      </c>
      <c r="BP13" s="608" t="s">
        <v>844</v>
      </c>
      <c r="BQ13" s="606" t="s">
        <v>503</v>
      </c>
      <c r="BR13" s="304" t="s">
        <v>834</v>
      </c>
      <c r="BS13" s="304"/>
      <c r="BT13" s="304"/>
      <c r="BU13" s="516"/>
      <c r="BV13" s="516"/>
      <c r="BZ13" s="72" t="s">
        <v>943</v>
      </c>
    </row>
    <row r="14" spans="1:91" s="81" customFormat="1" ht="46.9" customHeight="1">
      <c r="A14" s="792">
        <v>5</v>
      </c>
      <c r="B14" s="882" t="s">
        <v>304</v>
      </c>
      <c r="C14" s="471">
        <f t="shared" si="0"/>
        <v>5.9700000000000006</v>
      </c>
      <c r="D14" s="606"/>
      <c r="E14" s="58">
        <f>F14+U14+BG14</f>
        <v>5.9700000000000006</v>
      </c>
      <c r="F14" s="58">
        <f>G14+K14+L14+M14+R14+S14+T14</f>
        <v>5.9700000000000006</v>
      </c>
      <c r="G14" s="58">
        <f>H14+I14+J14</f>
        <v>0</v>
      </c>
      <c r="H14" s="58"/>
      <c r="I14" s="58"/>
      <c r="J14" s="58"/>
      <c r="K14" s="58">
        <v>4.2</v>
      </c>
      <c r="L14" s="58"/>
      <c r="M14" s="58">
        <f>+N14+O14+P14</f>
        <v>1.77</v>
      </c>
      <c r="N14" s="58"/>
      <c r="O14" s="58"/>
      <c r="P14" s="58">
        <v>1.77</v>
      </c>
      <c r="Q14" s="58"/>
      <c r="R14" s="58"/>
      <c r="S14" s="58"/>
      <c r="T14" s="58"/>
      <c r="U14" s="58">
        <f>V14+W14+X14+Y14+Z14+AA14+AB14+AC14+AD14+AU14+AV14+AW14+AX14+AY14+AZ14+BA14+BB14+BC14+BD14+BE14+BF14</f>
        <v>0</v>
      </c>
      <c r="V14" s="58"/>
      <c r="W14" s="58"/>
      <c r="X14" s="58"/>
      <c r="Y14" s="58"/>
      <c r="Z14" s="58"/>
      <c r="AA14" s="58"/>
      <c r="AB14" s="58"/>
      <c r="AC14" s="58"/>
      <c r="AD14" s="58">
        <f>SUM(AE14:AT14)</f>
        <v>0</v>
      </c>
      <c r="AE14" s="58"/>
      <c r="AF14" s="58"/>
      <c r="AG14" s="58"/>
      <c r="AH14" s="58"/>
      <c r="AI14" s="58"/>
      <c r="AJ14" s="58"/>
      <c r="AK14" s="58"/>
      <c r="AL14" s="58"/>
      <c r="AM14" s="58"/>
      <c r="AN14" s="58"/>
      <c r="AO14" s="58"/>
      <c r="AP14" s="58"/>
      <c r="AQ14" s="58"/>
      <c r="AR14" s="58"/>
      <c r="AS14" s="58">
        <v>0</v>
      </c>
      <c r="AT14" s="58"/>
      <c r="AU14" s="58"/>
      <c r="AV14" s="58"/>
      <c r="AW14" s="58"/>
      <c r="AX14" s="58"/>
      <c r="AY14" s="58"/>
      <c r="AZ14" s="58"/>
      <c r="BA14" s="58"/>
      <c r="BB14" s="58"/>
      <c r="BC14" s="58"/>
      <c r="BD14" s="58"/>
      <c r="BE14" s="58"/>
      <c r="BF14" s="58"/>
      <c r="BG14" s="58">
        <f>BH14+BI14+BJ14</f>
        <v>0</v>
      </c>
      <c r="BH14" s="58"/>
      <c r="BI14" s="58"/>
      <c r="BJ14" s="58"/>
      <c r="BK14" s="608" t="s">
        <v>130</v>
      </c>
      <c r="BL14" s="70" t="s">
        <v>399</v>
      </c>
      <c r="BM14" s="608"/>
      <c r="BN14" s="608" t="s">
        <v>99</v>
      </c>
      <c r="BO14" s="606" t="s">
        <v>503</v>
      </c>
      <c r="BP14" s="777" t="s">
        <v>761</v>
      </c>
      <c r="BQ14" s="779" t="s">
        <v>576</v>
      </c>
      <c r="BR14" s="136"/>
      <c r="BS14" s="136" t="s">
        <v>834</v>
      </c>
      <c r="BT14" s="136"/>
      <c r="BU14" s="81" t="s">
        <v>862</v>
      </c>
      <c r="BW14" s="136"/>
      <c r="BX14" s="136"/>
    </row>
    <row r="15" spans="1:91" s="81" customFormat="1" ht="45" customHeight="1">
      <c r="A15" s="879"/>
      <c r="B15" s="883"/>
      <c r="C15" s="471">
        <f t="shared" si="0"/>
        <v>5.45</v>
      </c>
      <c r="D15" s="606"/>
      <c r="E15" s="58">
        <f>F15+U15+BG15</f>
        <v>5.45</v>
      </c>
      <c r="F15" s="58">
        <f>G15+K15+L15+M15+R15+S15+T15</f>
        <v>5.45</v>
      </c>
      <c r="G15" s="58">
        <f>H15+I15+J15</f>
        <v>0</v>
      </c>
      <c r="H15" s="58"/>
      <c r="I15" s="58"/>
      <c r="J15" s="58"/>
      <c r="K15" s="58">
        <v>4.25</v>
      </c>
      <c r="L15" s="58"/>
      <c r="M15" s="58">
        <f>+N15+O15+P15</f>
        <v>1.2</v>
      </c>
      <c r="N15" s="58"/>
      <c r="O15" s="58"/>
      <c r="P15" s="58">
        <v>1.2</v>
      </c>
      <c r="Q15" s="58"/>
      <c r="R15" s="58"/>
      <c r="S15" s="58"/>
      <c r="T15" s="58"/>
      <c r="U15" s="58">
        <f>V15+W15+X15+Y15+Z15+AA15+AB15+AC15+AD15+AU15+AV15+AW15+AX15+AY15+AZ15+BA15+BB15+BC15+BD15+BE15+BF15</f>
        <v>0</v>
      </c>
      <c r="V15" s="58"/>
      <c r="W15" s="58"/>
      <c r="X15" s="58"/>
      <c r="Y15" s="58"/>
      <c r="Z15" s="58"/>
      <c r="AA15" s="58"/>
      <c r="AB15" s="58"/>
      <c r="AC15" s="58"/>
      <c r="AD15" s="58">
        <f>SUM(AE15:AT15)</f>
        <v>0</v>
      </c>
      <c r="AE15" s="58"/>
      <c r="AF15" s="58"/>
      <c r="AG15" s="58"/>
      <c r="AH15" s="58"/>
      <c r="AI15" s="58"/>
      <c r="AJ15" s="58"/>
      <c r="AK15" s="58"/>
      <c r="AL15" s="58"/>
      <c r="AM15" s="58"/>
      <c r="AN15" s="58"/>
      <c r="AO15" s="58"/>
      <c r="AP15" s="58"/>
      <c r="AQ15" s="58"/>
      <c r="AR15" s="58"/>
      <c r="AS15" s="58">
        <v>0</v>
      </c>
      <c r="AT15" s="58"/>
      <c r="AU15" s="58"/>
      <c r="AV15" s="58"/>
      <c r="AW15" s="58"/>
      <c r="AX15" s="58"/>
      <c r="AY15" s="58"/>
      <c r="AZ15" s="58"/>
      <c r="BA15" s="58"/>
      <c r="BB15" s="58"/>
      <c r="BC15" s="58"/>
      <c r="BD15" s="58"/>
      <c r="BE15" s="58"/>
      <c r="BF15" s="58"/>
      <c r="BG15" s="58">
        <f>BH15+BI15+BJ15</f>
        <v>0</v>
      </c>
      <c r="BH15" s="58"/>
      <c r="BI15" s="58"/>
      <c r="BJ15" s="58"/>
      <c r="BK15" s="608" t="s">
        <v>130</v>
      </c>
      <c r="BL15" s="78" t="s">
        <v>398</v>
      </c>
      <c r="BM15" s="608"/>
      <c r="BN15" s="608" t="s">
        <v>99</v>
      </c>
      <c r="BO15" s="606" t="s">
        <v>503</v>
      </c>
      <c r="BP15" s="778"/>
      <c r="BQ15" s="780"/>
      <c r="BR15" s="136"/>
      <c r="BS15" s="136" t="s">
        <v>834</v>
      </c>
      <c r="BT15" s="136"/>
      <c r="BW15" s="136"/>
      <c r="BX15" s="136"/>
    </row>
    <row r="16" spans="1:91" s="81" customFormat="1" ht="93.75">
      <c r="A16" s="602">
        <v>6</v>
      </c>
      <c r="B16" s="442" t="s">
        <v>165</v>
      </c>
      <c r="C16" s="471">
        <f>D16+E16</f>
        <v>4.95</v>
      </c>
      <c r="D16" s="58"/>
      <c r="E16" s="1">
        <f>F16+U16+BG16</f>
        <v>4.95</v>
      </c>
      <c r="F16" s="1">
        <f>G16+K16+L16+M16+R16+S16+T16</f>
        <v>4.95</v>
      </c>
      <c r="G16" s="58">
        <f>H16+I16+J16</f>
        <v>0.06</v>
      </c>
      <c r="H16" s="58">
        <v>0.06</v>
      </c>
      <c r="I16" s="58"/>
      <c r="J16" s="58"/>
      <c r="K16" s="58">
        <v>2.81</v>
      </c>
      <c r="L16" s="58">
        <v>2.08</v>
      </c>
      <c r="M16" s="58">
        <f>+N16+O16+P16</f>
        <v>0</v>
      </c>
      <c r="N16" s="58"/>
      <c r="O16" s="58"/>
      <c r="P16" s="58"/>
      <c r="Q16" s="58"/>
      <c r="R16" s="58"/>
      <c r="S16" s="58"/>
      <c r="T16" s="58"/>
      <c r="U16" s="58">
        <f>V16+W16+X16+Y16+Z16+AA16+AB16+AC16+AD16+AU16+AV16+AW16+AX16+AY16+AZ16+BA16+BB16+BC16+BD16+BE16+BF16</f>
        <v>0</v>
      </c>
      <c r="V16" s="58"/>
      <c r="W16" s="58"/>
      <c r="X16" s="58"/>
      <c r="Y16" s="58"/>
      <c r="Z16" s="58"/>
      <c r="AA16" s="58"/>
      <c r="AB16" s="58"/>
      <c r="AC16" s="58"/>
      <c r="AD16" s="58">
        <f>SUM(AE16:AT16)</f>
        <v>0</v>
      </c>
      <c r="AE16" s="58"/>
      <c r="AF16" s="58"/>
      <c r="AG16" s="58"/>
      <c r="AH16" s="58"/>
      <c r="AI16" s="58"/>
      <c r="AJ16" s="58"/>
      <c r="AK16" s="58"/>
      <c r="AL16" s="58"/>
      <c r="AM16" s="58"/>
      <c r="AN16" s="58"/>
      <c r="AO16" s="58"/>
      <c r="AP16" s="58"/>
      <c r="AQ16" s="58"/>
      <c r="AR16" s="58"/>
      <c r="AS16" s="58">
        <v>0</v>
      </c>
      <c r="AT16" s="58"/>
      <c r="AU16" s="58"/>
      <c r="AV16" s="58"/>
      <c r="AW16" s="58"/>
      <c r="AX16" s="58"/>
      <c r="AY16" s="58"/>
      <c r="AZ16" s="58"/>
      <c r="BA16" s="58"/>
      <c r="BB16" s="58"/>
      <c r="BC16" s="58"/>
      <c r="BD16" s="58"/>
      <c r="BE16" s="58"/>
      <c r="BF16" s="58"/>
      <c r="BG16" s="1">
        <f>BH16+BI16+BJ16</f>
        <v>0</v>
      </c>
      <c r="BH16" s="58"/>
      <c r="BI16" s="58"/>
      <c r="BJ16" s="58"/>
      <c r="BK16" s="608" t="s">
        <v>130</v>
      </c>
      <c r="BL16" s="604" t="s">
        <v>131</v>
      </c>
      <c r="BM16" s="602" t="s">
        <v>625</v>
      </c>
      <c r="BN16" s="608" t="s">
        <v>94</v>
      </c>
      <c r="BO16" s="606" t="s">
        <v>503</v>
      </c>
      <c r="BP16" s="610" t="s">
        <v>769</v>
      </c>
      <c r="BQ16" s="69"/>
      <c r="BR16" s="136"/>
      <c r="BS16" s="490" t="s">
        <v>834</v>
      </c>
      <c r="BT16" s="136"/>
      <c r="BW16" s="136"/>
      <c r="BX16" s="136"/>
      <c r="CM16" s="81" t="s">
        <v>951</v>
      </c>
    </row>
    <row r="17" spans="1:91" s="81" customFormat="1" ht="78.599999999999994" customHeight="1">
      <c r="A17" s="604">
        <v>7</v>
      </c>
      <c r="B17" s="605" t="s">
        <v>246</v>
      </c>
      <c r="C17" s="471">
        <f t="shared" ref="C17:C20" si="14">D17+E17</f>
        <v>2.5</v>
      </c>
      <c r="D17" s="608">
        <v>0.5</v>
      </c>
      <c r="E17" s="1">
        <f t="shared" ref="E17:E21" si="15">F17+U17+BG17</f>
        <v>2</v>
      </c>
      <c r="F17" s="1">
        <f t="shared" ref="F17:F20" si="16">G17+K17+L17+M17+R17+S17+T17</f>
        <v>1.95</v>
      </c>
      <c r="G17" s="58">
        <f t="shared" ref="G17:G21" si="17">H17+I17+J17</f>
        <v>0</v>
      </c>
      <c r="H17" s="57"/>
      <c r="I17" s="57"/>
      <c r="J17" s="57"/>
      <c r="K17" s="57">
        <v>1.8</v>
      </c>
      <c r="L17" s="57">
        <v>0.15</v>
      </c>
      <c r="M17" s="58">
        <f t="shared" ref="M17:M21" si="18">+N17+O17+P17</f>
        <v>0</v>
      </c>
      <c r="N17" s="57"/>
      <c r="O17" s="57"/>
      <c r="P17" s="57"/>
      <c r="Q17" s="57"/>
      <c r="R17" s="57"/>
      <c r="S17" s="57"/>
      <c r="T17" s="57"/>
      <c r="U17" s="58">
        <f t="shared" ref="U17:U20" si="19">V17+W17+X17+Y17+Z17+AA17+AB17+AC17+AD17+AU17+AV17+AW17+AX17+AY17+AZ17+BA17+BB17+BC17+BD17+BE17+BF17</f>
        <v>0</v>
      </c>
      <c r="V17" s="57"/>
      <c r="W17" s="57"/>
      <c r="X17" s="57"/>
      <c r="Y17" s="57"/>
      <c r="Z17" s="57"/>
      <c r="AA17" s="57"/>
      <c r="AB17" s="57"/>
      <c r="AC17" s="57"/>
      <c r="AD17" s="58">
        <f t="shared" ref="AD17:AD20" si="20">SUM(AE17:AT17)</f>
        <v>0</v>
      </c>
      <c r="AE17" s="57"/>
      <c r="AF17" s="57"/>
      <c r="AG17" s="57"/>
      <c r="AH17" s="57"/>
      <c r="AI17" s="57"/>
      <c r="AJ17" s="57"/>
      <c r="AK17" s="57"/>
      <c r="AL17" s="57"/>
      <c r="AM17" s="57"/>
      <c r="AN17" s="57"/>
      <c r="AO17" s="57"/>
      <c r="AP17" s="57"/>
      <c r="AQ17" s="57"/>
      <c r="AR17" s="57"/>
      <c r="AS17" s="57">
        <f>AT17+AU17</f>
        <v>0</v>
      </c>
      <c r="AT17" s="57"/>
      <c r="AU17" s="57"/>
      <c r="AV17" s="57"/>
      <c r="AW17" s="57"/>
      <c r="AX17" s="57"/>
      <c r="AY17" s="57"/>
      <c r="AZ17" s="57"/>
      <c r="BA17" s="57"/>
      <c r="BB17" s="57"/>
      <c r="BC17" s="57"/>
      <c r="BD17" s="57"/>
      <c r="BE17" s="57"/>
      <c r="BF17" s="57"/>
      <c r="BG17" s="1">
        <f t="shared" ref="BG17:BG21" si="21">BH17+BI17+BJ17</f>
        <v>0.05</v>
      </c>
      <c r="BH17" s="57"/>
      <c r="BI17" s="57">
        <v>0.05</v>
      </c>
      <c r="BJ17" s="57"/>
      <c r="BK17" s="608" t="s">
        <v>130</v>
      </c>
      <c r="BL17" s="604" t="s">
        <v>396</v>
      </c>
      <c r="BM17" s="604" t="s">
        <v>160</v>
      </c>
      <c r="BN17" s="604" t="s">
        <v>93</v>
      </c>
      <c r="BO17" s="128" t="s">
        <v>369</v>
      </c>
      <c r="BP17" s="164" t="s">
        <v>763</v>
      </c>
      <c r="BQ17" s="606" t="s">
        <v>576</v>
      </c>
      <c r="BR17" s="136"/>
      <c r="BS17" s="136" t="s">
        <v>834</v>
      </c>
      <c r="BT17" s="136"/>
      <c r="BU17" s="81" t="s">
        <v>928</v>
      </c>
      <c r="BW17" s="136"/>
      <c r="BX17" s="136"/>
      <c r="CM17" s="81" t="s">
        <v>951</v>
      </c>
    </row>
    <row r="18" spans="1:91" s="81" customFormat="1" ht="114" customHeight="1">
      <c r="A18" s="604">
        <v>8</v>
      </c>
      <c r="B18" s="192" t="s">
        <v>293</v>
      </c>
      <c r="C18" s="471">
        <f t="shared" si="14"/>
        <v>24.7</v>
      </c>
      <c r="D18" s="57">
        <v>5.7</v>
      </c>
      <c r="E18" s="58">
        <f t="shared" si="15"/>
        <v>19</v>
      </c>
      <c r="F18" s="58">
        <f t="shared" si="16"/>
        <v>16.38</v>
      </c>
      <c r="G18" s="58">
        <f t="shared" si="17"/>
        <v>0</v>
      </c>
      <c r="H18" s="57"/>
      <c r="I18" s="57"/>
      <c r="J18" s="57"/>
      <c r="K18" s="57">
        <v>0.95</v>
      </c>
      <c r="L18" s="57">
        <v>1.76</v>
      </c>
      <c r="M18" s="58">
        <f t="shared" si="18"/>
        <v>13.67</v>
      </c>
      <c r="N18" s="57"/>
      <c r="O18" s="57"/>
      <c r="P18" s="57">
        <v>13.67</v>
      </c>
      <c r="Q18" s="57"/>
      <c r="R18" s="57"/>
      <c r="S18" s="57"/>
      <c r="T18" s="57"/>
      <c r="U18" s="58">
        <f t="shared" si="19"/>
        <v>1.55</v>
      </c>
      <c r="V18" s="57"/>
      <c r="W18" s="57"/>
      <c r="X18" s="57"/>
      <c r="Y18" s="57"/>
      <c r="Z18" s="57"/>
      <c r="AA18" s="57"/>
      <c r="AB18" s="57"/>
      <c r="AC18" s="57"/>
      <c r="AD18" s="58">
        <f t="shared" si="20"/>
        <v>0.14000000000000001</v>
      </c>
      <c r="AE18" s="57"/>
      <c r="AF18" s="57">
        <v>0.14000000000000001</v>
      </c>
      <c r="AG18" s="57"/>
      <c r="AH18" s="57"/>
      <c r="AI18" s="57"/>
      <c r="AJ18" s="57"/>
      <c r="AK18" s="57"/>
      <c r="AL18" s="57"/>
      <c r="AM18" s="57"/>
      <c r="AN18" s="57"/>
      <c r="AO18" s="57"/>
      <c r="AP18" s="57"/>
      <c r="AQ18" s="57"/>
      <c r="AR18" s="57"/>
      <c r="AS18" s="57">
        <f>AT18+AU18</f>
        <v>0</v>
      </c>
      <c r="AT18" s="57"/>
      <c r="AU18" s="57"/>
      <c r="AV18" s="57"/>
      <c r="AW18" s="57"/>
      <c r="AX18" s="57">
        <v>1.36</v>
      </c>
      <c r="AY18" s="57"/>
      <c r="AZ18" s="57"/>
      <c r="BA18" s="57"/>
      <c r="BB18" s="57"/>
      <c r="BC18" s="57"/>
      <c r="BD18" s="57">
        <v>0.05</v>
      </c>
      <c r="BE18" s="57"/>
      <c r="BF18" s="57"/>
      <c r="BG18" s="58">
        <f t="shared" si="21"/>
        <v>1.07</v>
      </c>
      <c r="BH18" s="57"/>
      <c r="BI18" s="57">
        <v>1.07</v>
      </c>
      <c r="BJ18" s="57"/>
      <c r="BK18" s="608" t="s">
        <v>130</v>
      </c>
      <c r="BL18" s="78" t="s">
        <v>398</v>
      </c>
      <c r="BM18" s="604" t="s">
        <v>163</v>
      </c>
      <c r="BN18" s="604" t="s">
        <v>93</v>
      </c>
      <c r="BO18" s="606" t="s">
        <v>503</v>
      </c>
      <c r="BP18" s="610" t="s">
        <v>764</v>
      </c>
      <c r="BQ18" s="606" t="s">
        <v>557</v>
      </c>
      <c r="BR18" s="136"/>
      <c r="BS18" s="136" t="s">
        <v>834</v>
      </c>
      <c r="BT18" s="136"/>
      <c r="BW18" s="136"/>
      <c r="BX18" s="136"/>
      <c r="CM18" s="81" t="s">
        <v>951</v>
      </c>
    </row>
    <row r="19" spans="1:91" s="81" customFormat="1" ht="42" customHeight="1">
      <c r="A19" s="777">
        <v>9</v>
      </c>
      <c r="B19" s="924" t="s">
        <v>494</v>
      </c>
      <c r="C19" s="471">
        <f t="shared" si="14"/>
        <v>2</v>
      </c>
      <c r="D19" s="608"/>
      <c r="E19" s="58">
        <f t="shared" si="15"/>
        <v>2</v>
      </c>
      <c r="F19" s="58">
        <f t="shared" si="16"/>
        <v>1.4</v>
      </c>
      <c r="G19" s="58">
        <f t="shared" si="17"/>
        <v>0</v>
      </c>
      <c r="H19" s="57"/>
      <c r="I19" s="57"/>
      <c r="J19" s="57"/>
      <c r="K19" s="57">
        <v>1</v>
      </c>
      <c r="L19" s="57">
        <v>0.4</v>
      </c>
      <c r="M19" s="58">
        <f t="shared" si="18"/>
        <v>0</v>
      </c>
      <c r="N19" s="57"/>
      <c r="O19" s="57"/>
      <c r="P19" s="57"/>
      <c r="Q19" s="57"/>
      <c r="R19" s="57"/>
      <c r="S19" s="57"/>
      <c r="T19" s="57"/>
      <c r="U19" s="58">
        <f t="shared" si="19"/>
        <v>0</v>
      </c>
      <c r="V19" s="57"/>
      <c r="W19" s="57"/>
      <c r="X19" s="57"/>
      <c r="Y19" s="57"/>
      <c r="Z19" s="57"/>
      <c r="AA19" s="57"/>
      <c r="AB19" s="57"/>
      <c r="AC19" s="57"/>
      <c r="AD19" s="58">
        <f t="shared" si="20"/>
        <v>0</v>
      </c>
      <c r="AE19" s="57"/>
      <c r="AF19" s="57"/>
      <c r="AG19" s="57"/>
      <c r="AH19" s="57"/>
      <c r="AI19" s="57"/>
      <c r="AJ19" s="57"/>
      <c r="AK19" s="57"/>
      <c r="AL19" s="57"/>
      <c r="AM19" s="57"/>
      <c r="AN19" s="57"/>
      <c r="AO19" s="57"/>
      <c r="AP19" s="57"/>
      <c r="AQ19" s="57"/>
      <c r="AR19" s="57"/>
      <c r="AS19" s="57">
        <f>AT19+AU19</f>
        <v>0</v>
      </c>
      <c r="AT19" s="57"/>
      <c r="AU19" s="57"/>
      <c r="AV19" s="57"/>
      <c r="AW19" s="57"/>
      <c r="AX19" s="57"/>
      <c r="AY19" s="57"/>
      <c r="AZ19" s="57"/>
      <c r="BA19" s="57"/>
      <c r="BB19" s="57"/>
      <c r="BC19" s="57"/>
      <c r="BD19" s="57"/>
      <c r="BE19" s="57"/>
      <c r="BF19" s="57"/>
      <c r="BG19" s="58">
        <f t="shared" si="21"/>
        <v>0.6</v>
      </c>
      <c r="BH19" s="57"/>
      <c r="BI19" s="57">
        <v>0.6</v>
      </c>
      <c r="BJ19" s="57"/>
      <c r="BK19" s="608" t="s">
        <v>130</v>
      </c>
      <c r="BL19" s="78" t="s">
        <v>398</v>
      </c>
      <c r="BM19" s="604" t="s">
        <v>161</v>
      </c>
      <c r="BN19" s="604" t="s">
        <v>93</v>
      </c>
      <c r="BO19" s="606" t="s">
        <v>503</v>
      </c>
      <c r="BP19" s="790" t="s">
        <v>762</v>
      </c>
      <c r="BQ19" s="779" t="s">
        <v>557</v>
      </c>
      <c r="BR19" s="136"/>
      <c r="BS19" s="136" t="s">
        <v>834</v>
      </c>
      <c r="BT19" s="136"/>
      <c r="BW19" s="136"/>
      <c r="BX19" s="136"/>
      <c r="CM19" s="81" t="s">
        <v>951</v>
      </c>
    </row>
    <row r="20" spans="1:91" s="81" customFormat="1" ht="42" customHeight="1">
      <c r="A20" s="778"/>
      <c r="B20" s="925"/>
      <c r="C20" s="471">
        <f t="shared" si="14"/>
        <v>2.2000000000000002</v>
      </c>
      <c r="D20" s="608"/>
      <c r="E20" s="58">
        <f t="shared" si="15"/>
        <v>2.2000000000000002</v>
      </c>
      <c r="F20" s="58">
        <f t="shared" si="16"/>
        <v>2.2000000000000002</v>
      </c>
      <c r="G20" s="58">
        <f t="shared" si="17"/>
        <v>0</v>
      </c>
      <c r="H20" s="57"/>
      <c r="I20" s="57"/>
      <c r="J20" s="57"/>
      <c r="K20" s="57">
        <v>1</v>
      </c>
      <c r="L20" s="57">
        <v>1.2</v>
      </c>
      <c r="M20" s="58">
        <f t="shared" si="18"/>
        <v>0</v>
      </c>
      <c r="N20" s="57"/>
      <c r="O20" s="57"/>
      <c r="P20" s="57"/>
      <c r="Q20" s="57"/>
      <c r="R20" s="57"/>
      <c r="S20" s="57"/>
      <c r="T20" s="57"/>
      <c r="U20" s="58">
        <f t="shared" si="19"/>
        <v>0</v>
      </c>
      <c r="V20" s="57"/>
      <c r="W20" s="57"/>
      <c r="X20" s="57"/>
      <c r="Y20" s="57"/>
      <c r="Z20" s="57"/>
      <c r="AA20" s="57"/>
      <c r="AB20" s="57"/>
      <c r="AC20" s="57"/>
      <c r="AD20" s="58">
        <f t="shared" si="20"/>
        <v>0</v>
      </c>
      <c r="AE20" s="57"/>
      <c r="AF20" s="57"/>
      <c r="AG20" s="57"/>
      <c r="AH20" s="57"/>
      <c r="AI20" s="57"/>
      <c r="AJ20" s="57"/>
      <c r="AK20" s="57"/>
      <c r="AL20" s="57"/>
      <c r="AM20" s="57"/>
      <c r="AN20" s="57"/>
      <c r="AO20" s="57"/>
      <c r="AP20" s="57"/>
      <c r="AQ20" s="57"/>
      <c r="AR20" s="57"/>
      <c r="AS20" s="57">
        <f>AT20+AU20</f>
        <v>0</v>
      </c>
      <c r="AT20" s="57"/>
      <c r="AU20" s="57"/>
      <c r="AV20" s="57"/>
      <c r="AW20" s="57"/>
      <c r="AX20" s="57"/>
      <c r="AY20" s="57"/>
      <c r="AZ20" s="57"/>
      <c r="BA20" s="57"/>
      <c r="BB20" s="57"/>
      <c r="BC20" s="57"/>
      <c r="BD20" s="57"/>
      <c r="BE20" s="57"/>
      <c r="BF20" s="57"/>
      <c r="BG20" s="58">
        <f t="shared" si="21"/>
        <v>0</v>
      </c>
      <c r="BH20" s="57"/>
      <c r="BI20" s="57"/>
      <c r="BJ20" s="57"/>
      <c r="BK20" s="608" t="s">
        <v>130</v>
      </c>
      <c r="BL20" s="70" t="s">
        <v>399</v>
      </c>
      <c r="BM20" s="604" t="s">
        <v>162</v>
      </c>
      <c r="BN20" s="604" t="s">
        <v>93</v>
      </c>
      <c r="BO20" s="606" t="s">
        <v>503</v>
      </c>
      <c r="BP20" s="791"/>
      <c r="BQ20" s="780"/>
      <c r="BR20" s="136"/>
      <c r="BS20" s="136" t="s">
        <v>834</v>
      </c>
      <c r="BT20" s="136"/>
      <c r="BW20" s="136"/>
      <c r="BX20" s="136"/>
      <c r="CM20" s="81" t="s">
        <v>951</v>
      </c>
    </row>
    <row r="21" spans="1:91" s="81" customFormat="1" ht="56.45" customHeight="1">
      <c r="A21" s="608">
        <v>10</v>
      </c>
      <c r="B21" s="298" t="s">
        <v>297</v>
      </c>
      <c r="C21" s="471">
        <f>D21+E21</f>
        <v>9.42</v>
      </c>
      <c r="D21" s="608">
        <v>5.4</v>
      </c>
      <c r="E21" s="58">
        <f t="shared" si="15"/>
        <v>4.0199999999999996</v>
      </c>
      <c r="F21" s="58">
        <f>K21+L21+M21+R21+S21+T21</f>
        <v>3.32</v>
      </c>
      <c r="G21" s="58">
        <f t="shared" si="17"/>
        <v>7.3000000000000001E-3</v>
      </c>
      <c r="H21" s="57"/>
      <c r="I21" s="57">
        <v>7.3000000000000001E-3</v>
      </c>
      <c r="J21" s="57"/>
      <c r="K21" s="57">
        <v>3.3</v>
      </c>
      <c r="L21" s="57">
        <v>0.02</v>
      </c>
      <c r="M21" s="58">
        <f t="shared" si="18"/>
        <v>0</v>
      </c>
      <c r="N21" s="57"/>
      <c r="O21" s="57"/>
      <c r="P21" s="57"/>
      <c r="Q21" s="57"/>
      <c r="R21" s="57"/>
      <c r="S21" s="57"/>
      <c r="T21" s="57"/>
      <c r="U21" s="58">
        <f>V21+W21+X21+Y21+Z21+AA21+AB21+AC21+AD21+AU21+AV21+AW21+AX21+AY21+AZ21+BA21+BB21+BC21+BD21+BE21+BF21</f>
        <v>0.7</v>
      </c>
      <c r="V21" s="57"/>
      <c r="W21" s="57"/>
      <c r="X21" s="57"/>
      <c r="Y21" s="57"/>
      <c r="Z21" s="57"/>
      <c r="AA21" s="57"/>
      <c r="AB21" s="57"/>
      <c r="AC21" s="57"/>
      <c r="AD21" s="58"/>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v>0.7</v>
      </c>
      <c r="BE21" s="57"/>
      <c r="BF21" s="57"/>
      <c r="BG21" s="58">
        <f t="shared" si="21"/>
        <v>0</v>
      </c>
      <c r="BH21" s="57"/>
      <c r="BI21" s="57"/>
      <c r="BJ21" s="57"/>
      <c r="BK21" s="608" t="s">
        <v>130</v>
      </c>
      <c r="BL21" s="604" t="s">
        <v>713</v>
      </c>
      <c r="BM21" s="604" t="s">
        <v>313</v>
      </c>
      <c r="BN21" s="604" t="s">
        <v>93</v>
      </c>
      <c r="BO21" s="90" t="s">
        <v>369</v>
      </c>
      <c r="BP21" s="492" t="s">
        <v>403</v>
      </c>
      <c r="BQ21" s="606" t="s">
        <v>576</v>
      </c>
      <c r="BR21" s="136"/>
      <c r="BS21" s="136" t="s">
        <v>834</v>
      </c>
      <c r="BT21" s="136"/>
      <c r="BU21" s="81" t="s">
        <v>928</v>
      </c>
      <c r="BW21" s="136"/>
      <c r="BX21" s="136"/>
    </row>
    <row r="22" spans="1:91" s="72" customFormat="1" ht="58.15" customHeight="1">
      <c r="A22" s="608">
        <v>11</v>
      </c>
      <c r="B22" s="605" t="s">
        <v>615</v>
      </c>
      <c r="C22" s="471">
        <f>D22+E22</f>
        <v>10</v>
      </c>
      <c r="D22" s="608"/>
      <c r="E22" s="58">
        <f>F22+U22+BG22</f>
        <v>10</v>
      </c>
      <c r="F22" s="58">
        <f>G22+K22+L22+M22+R22+S22+T22</f>
        <v>9.3000000000000007</v>
      </c>
      <c r="G22" s="58">
        <f>H22+I22+J22</f>
        <v>3</v>
      </c>
      <c r="H22" s="57"/>
      <c r="I22" s="58">
        <v>3</v>
      </c>
      <c r="J22" s="57"/>
      <c r="K22" s="57">
        <v>3.3</v>
      </c>
      <c r="L22" s="57">
        <v>3</v>
      </c>
      <c r="M22" s="58">
        <f>+N22+O22+P22</f>
        <v>0</v>
      </c>
      <c r="N22" s="57"/>
      <c r="O22" s="57"/>
      <c r="P22" s="57"/>
      <c r="Q22" s="57"/>
      <c r="R22" s="57"/>
      <c r="S22" s="57"/>
      <c r="T22" s="57"/>
      <c r="U22" s="58">
        <f>V22+W22+X22+Y22+Z22+AA22+AB22+AC22+AD22+AU22+AV22+AW22+AX22+AY22+AZ22+BA22+BB22+BC22+BD22+BE22+BF22</f>
        <v>0.7</v>
      </c>
      <c r="V22" s="57"/>
      <c r="W22" s="57"/>
      <c r="X22" s="57"/>
      <c r="Y22" s="57"/>
      <c r="Z22" s="57"/>
      <c r="AA22" s="57"/>
      <c r="AB22" s="57"/>
      <c r="AC22" s="57"/>
      <c r="AD22" s="58">
        <f>SUM(AE22:AT22)</f>
        <v>0</v>
      </c>
      <c r="AE22" s="57"/>
      <c r="AF22" s="57"/>
      <c r="AG22" s="57"/>
      <c r="AH22" s="57"/>
      <c r="AI22" s="57"/>
      <c r="AJ22" s="57"/>
      <c r="AK22" s="57"/>
      <c r="AL22" s="57"/>
      <c r="AM22" s="57"/>
      <c r="AN22" s="57"/>
      <c r="AO22" s="57"/>
      <c r="AP22" s="57"/>
      <c r="AQ22" s="57"/>
      <c r="AR22" s="57"/>
      <c r="AS22" s="57">
        <f t="shared" ref="AS22" si="22">AT22+AU22</f>
        <v>0</v>
      </c>
      <c r="AT22" s="57"/>
      <c r="AU22" s="57"/>
      <c r="AV22" s="57"/>
      <c r="AW22" s="57"/>
      <c r="AX22" s="57">
        <v>0.3</v>
      </c>
      <c r="AY22" s="57"/>
      <c r="AZ22" s="57"/>
      <c r="BA22" s="57"/>
      <c r="BB22" s="57"/>
      <c r="BC22" s="57"/>
      <c r="BD22" s="57">
        <v>0.4</v>
      </c>
      <c r="BE22" s="57"/>
      <c r="BF22" s="57"/>
      <c r="BG22" s="58">
        <f>BH22+BI22+BJ22</f>
        <v>0</v>
      </c>
      <c r="BH22" s="57"/>
      <c r="BI22" s="57"/>
      <c r="BJ22" s="57"/>
      <c r="BK22" s="608" t="s">
        <v>130</v>
      </c>
      <c r="BL22" s="604" t="s">
        <v>396</v>
      </c>
      <c r="BM22" s="604" t="s">
        <v>736</v>
      </c>
      <c r="BN22" s="604" t="s">
        <v>93</v>
      </c>
      <c r="BO22" s="606" t="s">
        <v>503</v>
      </c>
      <c r="BP22" s="608" t="s">
        <v>502</v>
      </c>
      <c r="BQ22" s="606" t="s">
        <v>503</v>
      </c>
      <c r="BR22" s="207"/>
      <c r="BS22" s="207" t="s">
        <v>834</v>
      </c>
      <c r="BT22" s="207"/>
      <c r="BW22" s="71"/>
      <c r="BX22" s="71"/>
    </row>
    <row r="23" spans="1:91" s="72" customFormat="1" ht="39" customHeight="1">
      <c r="A23" s="608">
        <v>12</v>
      </c>
      <c r="B23" s="609" t="s">
        <v>681</v>
      </c>
      <c r="C23" s="471">
        <f t="shared" ref="C23:C31" si="23">D23+E23</f>
        <v>0.1</v>
      </c>
      <c r="D23" s="58"/>
      <c r="E23" s="58">
        <f>F23+U23+BG23</f>
        <v>0.1</v>
      </c>
      <c r="F23" s="58">
        <f>G23+K23+L23+M23+R23+S23+T23</f>
        <v>0.1</v>
      </c>
      <c r="G23" s="207"/>
      <c r="H23" s="207"/>
      <c r="I23" s="207"/>
      <c r="J23" s="207"/>
      <c r="K23" s="207">
        <v>0.1</v>
      </c>
      <c r="L23" s="207"/>
      <c r="M23" s="207"/>
      <c r="N23" s="207"/>
      <c r="O23" s="207"/>
      <c r="P23" s="207"/>
      <c r="Q23" s="207"/>
      <c r="R23" s="207"/>
      <c r="S23" s="207"/>
      <c r="T23" s="207"/>
      <c r="U23" s="58">
        <f t="shared" ref="U23:U25" si="24">V23+W23+X23+Y23+Z23+AA23+AB23+AC23+AD23+AU23+AV23+AW23+AX23+AY23+AZ23+BA23+BB23+BC23+BD23+BE23+BF23</f>
        <v>0</v>
      </c>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71"/>
      <c r="BH23" s="207"/>
      <c r="BI23" s="207"/>
      <c r="BJ23" s="207"/>
      <c r="BK23" s="608" t="s">
        <v>130</v>
      </c>
      <c r="BL23" s="608" t="s">
        <v>131</v>
      </c>
      <c r="BM23" s="207"/>
      <c r="BN23" s="608" t="s">
        <v>97</v>
      </c>
      <c r="BO23" s="606" t="s">
        <v>503</v>
      </c>
      <c r="BP23" s="608" t="s">
        <v>502</v>
      </c>
      <c r="BQ23" s="606" t="s">
        <v>503</v>
      </c>
      <c r="BR23" s="136"/>
      <c r="BS23" s="207" t="s">
        <v>834</v>
      </c>
      <c r="BT23" s="207"/>
      <c r="BW23" s="71"/>
      <c r="BX23" s="71"/>
    </row>
    <row r="24" spans="1:91" s="72" customFormat="1" ht="39" customHeight="1">
      <c r="A24" s="608">
        <v>13</v>
      </c>
      <c r="B24" s="609" t="s">
        <v>550</v>
      </c>
      <c r="C24" s="471">
        <f t="shared" si="23"/>
        <v>0.1</v>
      </c>
      <c r="D24" s="58"/>
      <c r="E24" s="58">
        <f t="shared" ref="E24:E25" si="25">F24+U24+BG24</f>
        <v>0.1</v>
      </c>
      <c r="F24" s="58">
        <f t="shared" ref="F24:F25" si="26">G24+K24+L24+M24+R24+S24+T24</f>
        <v>0.1</v>
      </c>
      <c r="G24" s="207"/>
      <c r="H24" s="207"/>
      <c r="I24" s="207"/>
      <c r="J24" s="207"/>
      <c r="K24" s="207">
        <v>0.1</v>
      </c>
      <c r="L24" s="207"/>
      <c r="M24" s="207"/>
      <c r="N24" s="207"/>
      <c r="O24" s="207"/>
      <c r="P24" s="207"/>
      <c r="Q24" s="207"/>
      <c r="R24" s="207"/>
      <c r="S24" s="207"/>
      <c r="T24" s="207"/>
      <c r="U24" s="58">
        <f t="shared" si="24"/>
        <v>0</v>
      </c>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71"/>
      <c r="BH24" s="207"/>
      <c r="BI24" s="207"/>
      <c r="BJ24" s="207"/>
      <c r="BK24" s="608" t="s">
        <v>130</v>
      </c>
      <c r="BL24" s="608" t="s">
        <v>131</v>
      </c>
      <c r="BM24" s="207"/>
      <c r="BN24" s="608" t="s">
        <v>97</v>
      </c>
      <c r="BO24" s="606" t="s">
        <v>503</v>
      </c>
      <c r="BP24" s="608" t="s">
        <v>502</v>
      </c>
      <c r="BQ24" s="606" t="s">
        <v>503</v>
      </c>
      <c r="BR24" s="136"/>
      <c r="BS24" s="207" t="s">
        <v>834</v>
      </c>
      <c r="BT24" s="207"/>
      <c r="BW24" s="71"/>
      <c r="BX24" s="71"/>
    </row>
    <row r="25" spans="1:91" s="72" customFormat="1" ht="39" customHeight="1">
      <c r="A25" s="608">
        <v>14</v>
      </c>
      <c r="B25" s="609" t="s">
        <v>551</v>
      </c>
      <c r="C25" s="471">
        <f t="shared" si="23"/>
        <v>0.1</v>
      </c>
      <c r="D25" s="58"/>
      <c r="E25" s="58">
        <f t="shared" si="25"/>
        <v>0.1</v>
      </c>
      <c r="F25" s="58">
        <f t="shared" si="26"/>
        <v>0.1</v>
      </c>
      <c r="G25" s="207"/>
      <c r="H25" s="207"/>
      <c r="I25" s="207"/>
      <c r="J25" s="207"/>
      <c r="K25" s="207">
        <v>0.1</v>
      </c>
      <c r="L25" s="207"/>
      <c r="M25" s="207"/>
      <c r="N25" s="207"/>
      <c r="O25" s="207"/>
      <c r="P25" s="207"/>
      <c r="Q25" s="207"/>
      <c r="R25" s="207"/>
      <c r="S25" s="207"/>
      <c r="T25" s="207"/>
      <c r="U25" s="58">
        <f t="shared" si="24"/>
        <v>0</v>
      </c>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71"/>
      <c r="BH25" s="207"/>
      <c r="BI25" s="207"/>
      <c r="BJ25" s="207"/>
      <c r="BK25" s="608" t="s">
        <v>130</v>
      </c>
      <c r="BL25" s="608" t="s">
        <v>131</v>
      </c>
      <c r="BM25" s="207"/>
      <c r="BN25" s="608" t="s">
        <v>97</v>
      </c>
      <c r="BO25" s="606" t="s">
        <v>503</v>
      </c>
      <c r="BP25" s="608" t="s">
        <v>502</v>
      </c>
      <c r="BQ25" s="606" t="s">
        <v>503</v>
      </c>
      <c r="BR25" s="136"/>
      <c r="BS25" s="207" t="s">
        <v>834</v>
      </c>
      <c r="BT25" s="207"/>
      <c r="BW25" s="71"/>
      <c r="BX25" s="71"/>
    </row>
    <row r="26" spans="1:91" s="72" customFormat="1" ht="72.599999999999994" customHeight="1">
      <c r="A26" s="608">
        <v>15</v>
      </c>
      <c r="B26" s="609" t="s">
        <v>794</v>
      </c>
      <c r="C26" s="471">
        <f t="shared" si="23"/>
        <v>2</v>
      </c>
      <c r="D26" s="606"/>
      <c r="E26" s="1">
        <f t="shared" ref="E26:E32" si="27">F26+U26+BG26</f>
        <v>2</v>
      </c>
      <c r="F26" s="1">
        <f t="shared" ref="F26:F31" si="28">G26+K26+L26+M26+R26+S26+T26</f>
        <v>2</v>
      </c>
      <c r="G26" s="58">
        <f t="shared" ref="G26:G27" si="29">H26+I26+J26</f>
        <v>0</v>
      </c>
      <c r="H26" s="58"/>
      <c r="I26" s="58"/>
      <c r="J26" s="58"/>
      <c r="K26" s="58"/>
      <c r="L26" s="58">
        <v>2</v>
      </c>
      <c r="M26" s="58">
        <f t="shared" ref="M26:M27" si="30">+N26+O26+P26</f>
        <v>0</v>
      </c>
      <c r="N26" s="58"/>
      <c r="O26" s="58"/>
      <c r="P26" s="58"/>
      <c r="Q26" s="58"/>
      <c r="R26" s="58"/>
      <c r="S26" s="58"/>
      <c r="T26" s="58"/>
      <c r="U26" s="58">
        <f t="shared" ref="U26:U27" si="31">V26+W26+X26+Y26+Z26+AA26+AB26+AC26+AD26+AU26+AV26+AW26+AX26+AY26+AZ26+BA26+BB26+BC26+BD26+BE26+BF26</f>
        <v>0</v>
      </c>
      <c r="V26" s="58"/>
      <c r="W26" s="58"/>
      <c r="X26" s="58"/>
      <c r="Y26" s="58"/>
      <c r="Z26" s="58"/>
      <c r="AA26" s="58"/>
      <c r="AB26" s="58"/>
      <c r="AC26" s="58"/>
      <c r="AD26" s="58">
        <f>SUM(AE26:AT26)</f>
        <v>0</v>
      </c>
      <c r="AE26" s="58"/>
      <c r="AF26" s="58"/>
      <c r="AG26" s="58"/>
      <c r="AH26" s="58"/>
      <c r="AI26" s="58"/>
      <c r="AJ26" s="58"/>
      <c r="AK26" s="58"/>
      <c r="AL26" s="58"/>
      <c r="AM26" s="58"/>
      <c r="AN26" s="58"/>
      <c r="AO26" s="58"/>
      <c r="AP26" s="58"/>
      <c r="AQ26" s="58"/>
      <c r="AR26" s="58"/>
      <c r="AS26" s="58">
        <v>0</v>
      </c>
      <c r="AT26" s="58"/>
      <c r="AU26" s="58"/>
      <c r="AV26" s="58"/>
      <c r="AW26" s="58"/>
      <c r="AX26" s="58"/>
      <c r="AY26" s="58"/>
      <c r="AZ26" s="58"/>
      <c r="BA26" s="58"/>
      <c r="BB26" s="58"/>
      <c r="BC26" s="58"/>
      <c r="BD26" s="58"/>
      <c r="BE26" s="58"/>
      <c r="BF26" s="58"/>
      <c r="BG26" s="1">
        <f t="shared" ref="BG26:BG27" si="32">BH26+BI26+BJ26</f>
        <v>0</v>
      </c>
      <c r="BH26" s="58"/>
      <c r="BI26" s="58"/>
      <c r="BJ26" s="58"/>
      <c r="BK26" s="608" t="s">
        <v>130</v>
      </c>
      <c r="BL26" s="604" t="s">
        <v>131</v>
      </c>
      <c r="BM26" s="604" t="s">
        <v>741</v>
      </c>
      <c r="BN26" s="608" t="s">
        <v>105</v>
      </c>
      <c r="BO26" s="606" t="s">
        <v>503</v>
      </c>
      <c r="BP26" s="604" t="s">
        <v>803</v>
      </c>
      <c r="BQ26" s="606" t="s">
        <v>557</v>
      </c>
      <c r="BR26" s="71"/>
      <c r="BS26" s="71" t="s">
        <v>834</v>
      </c>
      <c r="BT26" s="71"/>
      <c r="BW26" s="71"/>
      <c r="BX26" s="71"/>
    </row>
    <row r="27" spans="1:91" s="72" customFormat="1" ht="93.75">
      <c r="A27" s="608">
        <v>16</v>
      </c>
      <c r="B27" s="609" t="s">
        <v>795</v>
      </c>
      <c r="C27" s="471">
        <f t="shared" si="23"/>
        <v>2</v>
      </c>
      <c r="D27" s="606"/>
      <c r="E27" s="58">
        <f t="shared" si="27"/>
        <v>2</v>
      </c>
      <c r="F27" s="58">
        <f t="shared" si="28"/>
        <v>2</v>
      </c>
      <c r="G27" s="58">
        <f t="shared" si="29"/>
        <v>0</v>
      </c>
      <c r="H27" s="58"/>
      <c r="I27" s="58"/>
      <c r="J27" s="58"/>
      <c r="K27" s="58"/>
      <c r="L27" s="58">
        <v>2</v>
      </c>
      <c r="M27" s="58">
        <f t="shared" si="30"/>
        <v>0</v>
      </c>
      <c r="N27" s="58"/>
      <c r="O27" s="58"/>
      <c r="P27" s="58"/>
      <c r="Q27" s="58"/>
      <c r="R27" s="58"/>
      <c r="S27" s="58"/>
      <c r="T27" s="58"/>
      <c r="U27" s="58">
        <f t="shared" si="31"/>
        <v>0</v>
      </c>
      <c r="V27" s="58"/>
      <c r="W27" s="58"/>
      <c r="X27" s="58"/>
      <c r="Y27" s="58"/>
      <c r="Z27" s="58"/>
      <c r="AA27" s="58"/>
      <c r="AB27" s="58"/>
      <c r="AC27" s="58"/>
      <c r="AD27" s="58">
        <f>SUM(AE27:AT27)</f>
        <v>0</v>
      </c>
      <c r="AE27" s="58"/>
      <c r="AF27" s="58"/>
      <c r="AG27" s="58"/>
      <c r="AH27" s="58"/>
      <c r="AI27" s="58"/>
      <c r="AJ27" s="58"/>
      <c r="AK27" s="58"/>
      <c r="AL27" s="58"/>
      <c r="AM27" s="58"/>
      <c r="AN27" s="58"/>
      <c r="AO27" s="58"/>
      <c r="AP27" s="58"/>
      <c r="AQ27" s="58"/>
      <c r="AR27" s="58"/>
      <c r="AS27" s="58">
        <v>0</v>
      </c>
      <c r="AT27" s="58"/>
      <c r="AU27" s="58"/>
      <c r="AV27" s="58"/>
      <c r="AW27" s="58"/>
      <c r="AX27" s="58"/>
      <c r="AY27" s="58"/>
      <c r="AZ27" s="58"/>
      <c r="BA27" s="58"/>
      <c r="BB27" s="58"/>
      <c r="BC27" s="58"/>
      <c r="BD27" s="58"/>
      <c r="BE27" s="58"/>
      <c r="BF27" s="58"/>
      <c r="BG27" s="58">
        <f t="shared" si="32"/>
        <v>0</v>
      </c>
      <c r="BH27" s="58"/>
      <c r="BI27" s="58"/>
      <c r="BJ27" s="58"/>
      <c r="BK27" s="608" t="s">
        <v>130</v>
      </c>
      <c r="BL27" s="604" t="s">
        <v>396</v>
      </c>
      <c r="BM27" s="604" t="s">
        <v>827</v>
      </c>
      <c r="BN27" s="608" t="s">
        <v>105</v>
      </c>
      <c r="BO27" s="606" t="s">
        <v>503</v>
      </c>
      <c r="BP27" s="604" t="s">
        <v>803</v>
      </c>
      <c r="BQ27" s="606" t="s">
        <v>557</v>
      </c>
      <c r="BR27" s="71"/>
      <c r="BS27" s="71" t="s">
        <v>834</v>
      </c>
      <c r="BT27" s="71"/>
      <c r="BW27" s="71"/>
      <c r="BX27" s="71"/>
    </row>
    <row r="28" spans="1:91" s="72" customFormat="1" ht="93.75">
      <c r="A28" s="608">
        <v>17</v>
      </c>
      <c r="B28" s="615" t="s">
        <v>307</v>
      </c>
      <c r="C28" s="471">
        <f t="shared" si="23"/>
        <v>0.83</v>
      </c>
      <c r="D28" s="58"/>
      <c r="E28" s="1">
        <f t="shared" si="27"/>
        <v>0.83</v>
      </c>
      <c r="F28" s="1">
        <f t="shared" si="28"/>
        <v>0.83</v>
      </c>
      <c r="G28" s="58">
        <f>H28+I28+J28</f>
        <v>0.1</v>
      </c>
      <c r="H28" s="58">
        <v>0.1</v>
      </c>
      <c r="I28" s="5"/>
      <c r="J28" s="5"/>
      <c r="K28" s="58">
        <v>0.73</v>
      </c>
      <c r="L28" s="58"/>
      <c r="M28" s="58">
        <f>+N28+O28+P28</f>
        <v>0</v>
      </c>
      <c r="N28" s="58"/>
      <c r="O28" s="5"/>
      <c r="P28" s="58"/>
      <c r="Q28" s="5"/>
      <c r="R28" s="58"/>
      <c r="S28" s="5"/>
      <c r="T28" s="5"/>
      <c r="U28" s="58">
        <f>V28+W28+X28+Y28+Z28+AA28+AB28+AC28+AD28+AU28+AV28+AW28+AX28+AY28+AZ28+BA28+BB28+BC28+BD28+BE28+BF28</f>
        <v>0</v>
      </c>
      <c r="V28" s="5"/>
      <c r="W28" s="5"/>
      <c r="X28" s="5"/>
      <c r="Y28" s="5"/>
      <c r="Z28" s="5"/>
      <c r="AA28" s="5"/>
      <c r="AB28" s="5"/>
      <c r="AC28" s="5"/>
      <c r="AD28" s="58"/>
      <c r="AE28" s="5"/>
      <c r="AF28" s="5"/>
      <c r="AG28" s="5"/>
      <c r="AH28" s="5"/>
      <c r="AI28" s="5"/>
      <c r="AJ28" s="5"/>
      <c r="AK28" s="5"/>
      <c r="AL28" s="5"/>
      <c r="AM28" s="5"/>
      <c r="AN28" s="5"/>
      <c r="AO28" s="5"/>
      <c r="AP28" s="5"/>
      <c r="AQ28" s="5"/>
      <c r="AR28" s="5"/>
      <c r="AS28" s="5"/>
      <c r="AT28" s="5"/>
      <c r="AU28" s="5"/>
      <c r="AV28" s="5"/>
      <c r="AW28" s="5"/>
      <c r="AX28" s="58"/>
      <c r="AY28" s="5"/>
      <c r="AZ28" s="58"/>
      <c r="BA28" s="58"/>
      <c r="BB28" s="5"/>
      <c r="BC28" s="5"/>
      <c r="BD28" s="58"/>
      <c r="BE28" s="58"/>
      <c r="BF28" s="5"/>
      <c r="BG28" s="1">
        <f>BH28+BI28+BJ28</f>
        <v>0</v>
      </c>
      <c r="BH28" s="5"/>
      <c r="BI28" s="5"/>
      <c r="BJ28" s="5"/>
      <c r="BK28" s="608" t="s">
        <v>130</v>
      </c>
      <c r="BL28" s="604" t="s">
        <v>396</v>
      </c>
      <c r="BM28" s="604" t="s">
        <v>324</v>
      </c>
      <c r="BN28" s="608" t="s">
        <v>108</v>
      </c>
      <c r="BO28" s="128" t="s">
        <v>370</v>
      </c>
      <c r="BP28" s="613" t="s">
        <v>802</v>
      </c>
      <c r="BQ28" s="606" t="s">
        <v>576</v>
      </c>
      <c r="BR28" s="71"/>
      <c r="BS28" s="71" t="s">
        <v>834</v>
      </c>
      <c r="BT28" s="71"/>
      <c r="BU28" s="81" t="s">
        <v>928</v>
      </c>
      <c r="BW28" s="71"/>
      <c r="BX28" s="71"/>
    </row>
    <row r="29" spans="1:91" s="146" customFormat="1" ht="75">
      <c r="A29" s="608">
        <v>18</v>
      </c>
      <c r="B29" s="612" t="s">
        <v>194</v>
      </c>
      <c r="C29" s="471">
        <f t="shared" si="23"/>
        <v>9</v>
      </c>
      <c r="D29" s="26"/>
      <c r="E29" s="1">
        <f t="shared" si="27"/>
        <v>9</v>
      </c>
      <c r="F29" s="1">
        <f t="shared" si="28"/>
        <v>9</v>
      </c>
      <c r="G29" s="58">
        <f>H29+I29+J29</f>
        <v>0</v>
      </c>
      <c r="H29" s="58"/>
      <c r="I29" s="58"/>
      <c r="J29" s="58"/>
      <c r="K29" s="58">
        <v>8</v>
      </c>
      <c r="L29" s="58">
        <v>1</v>
      </c>
      <c r="M29" s="58">
        <f>+N29+O29+P29</f>
        <v>0</v>
      </c>
      <c r="N29" s="58"/>
      <c r="O29" s="58"/>
      <c r="P29" s="58"/>
      <c r="Q29" s="58"/>
      <c r="R29" s="58"/>
      <c r="S29" s="58"/>
      <c r="T29" s="58"/>
      <c r="U29" s="58">
        <f>V29+W29+X29+Y29+Z29+AA29+AB29+AC29+AD29+AU29+AV29+AW29+AX29+AY29+AZ29+BA29+BB29+BC29+BD29+BE29+BF29</f>
        <v>0</v>
      </c>
      <c r="V29" s="58"/>
      <c r="W29" s="58"/>
      <c r="X29" s="58"/>
      <c r="Y29" s="58"/>
      <c r="Z29" s="58"/>
      <c r="AA29" s="58"/>
      <c r="AB29" s="58"/>
      <c r="AC29" s="58"/>
      <c r="AD29" s="58">
        <f>SUM(AE29:AT29)</f>
        <v>0</v>
      </c>
      <c r="AE29" s="58"/>
      <c r="AF29" s="58"/>
      <c r="AG29" s="58"/>
      <c r="AH29" s="58"/>
      <c r="AI29" s="58"/>
      <c r="AJ29" s="58"/>
      <c r="AK29" s="58"/>
      <c r="AL29" s="58"/>
      <c r="AM29" s="58"/>
      <c r="AN29" s="58"/>
      <c r="AO29" s="58"/>
      <c r="AP29" s="58"/>
      <c r="AQ29" s="58"/>
      <c r="AR29" s="58"/>
      <c r="AS29" s="58">
        <v>0</v>
      </c>
      <c r="AT29" s="58"/>
      <c r="AU29" s="58"/>
      <c r="AV29" s="58"/>
      <c r="AW29" s="58"/>
      <c r="AX29" s="58"/>
      <c r="AY29" s="58"/>
      <c r="AZ29" s="58"/>
      <c r="BA29" s="58"/>
      <c r="BB29" s="58"/>
      <c r="BC29" s="58"/>
      <c r="BD29" s="58"/>
      <c r="BE29" s="58"/>
      <c r="BF29" s="58"/>
      <c r="BG29" s="1">
        <f>BH29+BI29+BJ29</f>
        <v>0</v>
      </c>
      <c r="BH29" s="58"/>
      <c r="BI29" s="58"/>
      <c r="BJ29" s="58"/>
      <c r="BK29" s="608" t="s">
        <v>130</v>
      </c>
      <c r="BL29" s="604" t="s">
        <v>396</v>
      </c>
      <c r="BM29" s="608" t="s">
        <v>195</v>
      </c>
      <c r="BN29" s="602" t="s">
        <v>480</v>
      </c>
      <c r="BO29" s="128" t="s">
        <v>369</v>
      </c>
      <c r="BP29" s="170" t="s">
        <v>692</v>
      </c>
      <c r="BQ29" s="606" t="s">
        <v>576</v>
      </c>
      <c r="BR29" s="136"/>
      <c r="BS29" s="136" t="s">
        <v>834</v>
      </c>
      <c r="BT29" s="136"/>
      <c r="BU29" s="81" t="s">
        <v>928</v>
      </c>
      <c r="BW29" s="215"/>
      <c r="BX29" s="215"/>
    </row>
    <row r="30" spans="1:91" s="72" customFormat="1" ht="56.25">
      <c r="A30" s="608">
        <v>19</v>
      </c>
      <c r="B30" s="609" t="s">
        <v>476</v>
      </c>
      <c r="C30" s="471">
        <f t="shared" si="23"/>
        <v>40</v>
      </c>
      <c r="D30" s="606"/>
      <c r="E30" s="58">
        <f t="shared" si="27"/>
        <v>40</v>
      </c>
      <c r="F30" s="58">
        <f t="shared" si="28"/>
        <v>36.020000000000003</v>
      </c>
      <c r="G30" s="58">
        <f>H30+I30+J30</f>
        <v>2.29</v>
      </c>
      <c r="H30" s="59">
        <v>2.29</v>
      </c>
      <c r="I30" s="58"/>
      <c r="J30" s="58"/>
      <c r="K30" s="35">
        <v>30.81</v>
      </c>
      <c r="L30" s="59">
        <v>2.42</v>
      </c>
      <c r="M30" s="58">
        <v>0.5</v>
      </c>
      <c r="N30" s="58"/>
      <c r="O30" s="58"/>
      <c r="P30" s="59">
        <v>0.5</v>
      </c>
      <c r="Q30" s="58"/>
      <c r="R30" s="58"/>
      <c r="S30" s="58"/>
      <c r="T30" s="58"/>
      <c r="U30" s="58">
        <f>V30+W30+X30+Y30+Z30+AA30+AB30+AC30+AD30+AU30+AV30+AW30+AX30+AY30+AZ30+BA30+BB30+BC30+BD30+BE30+BF30</f>
        <v>3.98</v>
      </c>
      <c r="V30" s="58"/>
      <c r="W30" s="58"/>
      <c r="X30" s="58"/>
      <c r="Y30" s="58"/>
      <c r="Z30" s="58"/>
      <c r="AA30" s="58"/>
      <c r="AB30" s="58"/>
      <c r="AC30" s="58"/>
      <c r="AD30" s="58">
        <f>SUM(AE30:AT30)</f>
        <v>0.4</v>
      </c>
      <c r="AE30" s="58">
        <v>0.4</v>
      </c>
      <c r="AF30" s="59"/>
      <c r="AG30" s="58"/>
      <c r="AH30" s="58"/>
      <c r="AI30" s="58"/>
      <c r="AJ30" s="58"/>
      <c r="AK30" s="58"/>
      <c r="AL30" s="58"/>
      <c r="AM30" s="58"/>
      <c r="AN30" s="58"/>
      <c r="AO30" s="58"/>
      <c r="AP30" s="58"/>
      <c r="AQ30" s="58"/>
      <c r="AR30" s="58"/>
      <c r="AS30" s="58">
        <v>0</v>
      </c>
      <c r="AT30" s="58"/>
      <c r="AU30" s="58"/>
      <c r="AV30" s="58"/>
      <c r="AW30" s="58"/>
      <c r="AX30" s="58"/>
      <c r="AY30" s="58"/>
      <c r="AZ30" s="58"/>
      <c r="BA30" s="58"/>
      <c r="BB30" s="58"/>
      <c r="BC30" s="58"/>
      <c r="BD30" s="59">
        <v>3.58</v>
      </c>
      <c r="BE30" s="58"/>
      <c r="BF30" s="58"/>
      <c r="BG30" s="58">
        <f>BH30+BI30+BJ30</f>
        <v>0</v>
      </c>
      <c r="BH30" s="58"/>
      <c r="BI30" s="59"/>
      <c r="BJ30" s="58"/>
      <c r="BK30" s="608" t="s">
        <v>130</v>
      </c>
      <c r="BL30" s="78" t="s">
        <v>677</v>
      </c>
      <c r="BM30" s="608" t="s">
        <v>575</v>
      </c>
      <c r="BN30" s="608" t="s">
        <v>90</v>
      </c>
      <c r="BO30" s="606" t="s">
        <v>503</v>
      </c>
      <c r="BP30" s="604" t="s">
        <v>719</v>
      </c>
      <c r="BQ30" s="606" t="s">
        <v>576</v>
      </c>
      <c r="BR30" s="207"/>
      <c r="BS30" s="207" t="s">
        <v>834</v>
      </c>
      <c r="BT30" s="207"/>
      <c r="BW30" s="71"/>
      <c r="BX30" s="71"/>
    </row>
    <row r="31" spans="1:91" s="77" customFormat="1" ht="93.75">
      <c r="A31" s="608">
        <v>20</v>
      </c>
      <c r="B31" s="607" t="s">
        <v>302</v>
      </c>
      <c r="C31" s="471">
        <f t="shared" si="23"/>
        <v>1.4</v>
      </c>
      <c r="D31" s="606"/>
      <c r="E31" s="1">
        <f t="shared" si="27"/>
        <v>1.4</v>
      </c>
      <c r="F31" s="1">
        <f t="shared" si="28"/>
        <v>1.4</v>
      </c>
      <c r="G31" s="58">
        <f>H31+I31+J31</f>
        <v>0</v>
      </c>
      <c r="H31" s="58"/>
      <c r="I31" s="58"/>
      <c r="J31" s="58"/>
      <c r="K31" s="58"/>
      <c r="L31" s="58"/>
      <c r="M31" s="58">
        <f>+N31+O31+P31</f>
        <v>1.4</v>
      </c>
      <c r="N31" s="58">
        <v>1.4</v>
      </c>
      <c r="O31" s="58"/>
      <c r="P31" s="58"/>
      <c r="Q31" s="58"/>
      <c r="R31" s="58"/>
      <c r="S31" s="58"/>
      <c r="T31" s="58"/>
      <c r="U31" s="58">
        <f>V31+W31+X31+Y31+Z31+AA31+AB31+AC31+AD31+AU31+AV31+AW31+AX31+AY31+AZ31+BA31+BB31+BC31+BD31+BE31+BF31</f>
        <v>0</v>
      </c>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1">
        <f>BH31+BI31+BJ31</f>
        <v>0</v>
      </c>
      <c r="BH31" s="58"/>
      <c r="BI31" s="58"/>
      <c r="BJ31" s="58"/>
      <c r="BK31" s="608" t="s">
        <v>130</v>
      </c>
      <c r="BL31" s="58" t="s">
        <v>400</v>
      </c>
      <c r="BM31" s="608" t="s">
        <v>321</v>
      </c>
      <c r="BN31" s="608" t="s">
        <v>99</v>
      </c>
      <c r="BO31" s="128" t="s">
        <v>370</v>
      </c>
      <c r="BP31" s="610" t="s">
        <v>768</v>
      </c>
      <c r="BQ31" s="606" t="s">
        <v>576</v>
      </c>
      <c r="BR31" s="620"/>
      <c r="BS31" s="620" t="s">
        <v>834</v>
      </c>
      <c r="BT31" s="620"/>
      <c r="BU31" s="77" t="s">
        <v>928</v>
      </c>
      <c r="BW31" s="620"/>
      <c r="BX31" s="620"/>
    </row>
    <row r="32" spans="1:91" s="81" customFormat="1" ht="93.75">
      <c r="A32" s="608">
        <v>21</v>
      </c>
      <c r="B32" s="196" t="s">
        <v>360</v>
      </c>
      <c r="C32" s="471">
        <f t="shared" ref="C32" si="33">D32+E32</f>
        <v>480.29</v>
      </c>
      <c r="D32" s="58"/>
      <c r="E32" s="58">
        <f t="shared" si="27"/>
        <v>480.29</v>
      </c>
      <c r="F32" s="58">
        <f t="shared" ref="F32" si="34">G32+K32+L32+M32+R32+S32+T32</f>
        <v>461.12</v>
      </c>
      <c r="G32" s="58">
        <f t="shared" ref="G32" si="35">H32+I32+J32</f>
        <v>1.44</v>
      </c>
      <c r="H32" s="58"/>
      <c r="I32" s="58">
        <v>1.44</v>
      </c>
      <c r="J32" s="58"/>
      <c r="K32" s="57">
        <v>387.09</v>
      </c>
      <c r="L32" s="58">
        <v>72.59</v>
      </c>
      <c r="M32" s="58">
        <f t="shared" ref="M32" si="36">+N32+O32+P32</f>
        <v>0</v>
      </c>
      <c r="N32" s="58"/>
      <c r="O32" s="58"/>
      <c r="P32" s="58"/>
      <c r="Q32" s="58"/>
      <c r="R32" s="58"/>
      <c r="S32" s="58"/>
      <c r="T32" s="58"/>
      <c r="U32" s="58">
        <f t="shared" ref="U32" si="37">V32+W32+X32+Y32+Z32+AA32+AB32+AC32+AD32+AU32+AV32+AW32+AX32+AY32+AZ32+BA32+BB32+BC32+BD32+BE32+BF32</f>
        <v>12.75</v>
      </c>
      <c r="V32" s="58"/>
      <c r="W32" s="58"/>
      <c r="X32" s="58"/>
      <c r="Y32" s="58"/>
      <c r="Z32" s="58"/>
      <c r="AA32" s="58"/>
      <c r="AB32" s="58"/>
      <c r="AC32" s="58"/>
      <c r="AD32" s="58">
        <v>3.82</v>
      </c>
      <c r="AE32" s="58">
        <v>3.82</v>
      </c>
      <c r="AF32" s="58"/>
      <c r="AG32" s="58"/>
      <c r="AH32" s="58"/>
      <c r="AI32" s="58"/>
      <c r="AJ32" s="58"/>
      <c r="AK32" s="58"/>
      <c r="AL32" s="58"/>
      <c r="AM32" s="58"/>
      <c r="AN32" s="58"/>
      <c r="AO32" s="58"/>
      <c r="AP32" s="58"/>
      <c r="AQ32" s="58"/>
      <c r="AR32" s="58"/>
      <c r="AS32" s="58">
        <v>0</v>
      </c>
      <c r="AT32" s="58"/>
      <c r="AU32" s="58"/>
      <c r="AV32" s="58"/>
      <c r="AW32" s="58"/>
      <c r="AX32" s="58"/>
      <c r="AY32" s="58"/>
      <c r="AZ32" s="58"/>
      <c r="BA32" s="58"/>
      <c r="BB32" s="58"/>
      <c r="BC32" s="58"/>
      <c r="BD32" s="58">
        <v>8.93</v>
      </c>
      <c r="BE32" s="58"/>
      <c r="BF32" s="58"/>
      <c r="BG32" s="58">
        <f t="shared" ref="BG32" si="38">BH32+BI32+BJ32</f>
        <v>6.42</v>
      </c>
      <c r="BH32" s="58"/>
      <c r="BI32" s="58">
        <v>6.42</v>
      </c>
      <c r="BJ32" s="58"/>
      <c r="BK32" s="608" t="s">
        <v>130</v>
      </c>
      <c r="BL32" s="78" t="s">
        <v>677</v>
      </c>
      <c r="BM32" s="608" t="s">
        <v>744</v>
      </c>
      <c r="BN32" s="608" t="s">
        <v>74</v>
      </c>
      <c r="BO32" s="128" t="s">
        <v>369</v>
      </c>
      <c r="BP32" s="168" t="s">
        <v>837</v>
      </c>
      <c r="BQ32" s="606" t="s">
        <v>576</v>
      </c>
      <c r="BR32" s="136"/>
      <c r="BS32" s="136" t="s">
        <v>834</v>
      </c>
      <c r="BT32" s="136"/>
      <c r="BU32" s="81" t="s">
        <v>928</v>
      </c>
      <c r="BV32" s="198">
        <f>E32-L32</f>
        <v>407.70000000000005</v>
      </c>
      <c r="BW32" s="136"/>
      <c r="BX32" s="136"/>
    </row>
    <row r="33" spans="1:90" s="81" customFormat="1" ht="53.45" customHeight="1">
      <c r="A33" s="608">
        <v>22</v>
      </c>
      <c r="B33" s="82" t="s">
        <v>690</v>
      </c>
      <c r="C33" s="471">
        <f t="shared" si="0"/>
        <v>0.17510000000000001</v>
      </c>
      <c r="D33" s="606"/>
      <c r="E33" s="58">
        <f t="shared" ref="E33:E35" si="39">F33+U33+BG33</f>
        <v>0.17510000000000001</v>
      </c>
      <c r="F33" s="58">
        <f t="shared" ref="F33:F35" si="40">G33+K33+L33+M33+R33+S33+T33</f>
        <v>0</v>
      </c>
      <c r="G33" s="58">
        <f t="shared" ref="G33:G35" si="41">H33+I33+J33</f>
        <v>0</v>
      </c>
      <c r="H33" s="59"/>
      <c r="I33" s="58"/>
      <c r="J33" s="58"/>
      <c r="K33" s="59"/>
      <c r="L33" s="59"/>
      <c r="M33" s="58">
        <f t="shared" ref="M33:M35" si="42">+N33+O33+P33</f>
        <v>0</v>
      </c>
      <c r="N33" s="59"/>
      <c r="O33" s="58"/>
      <c r="P33" s="59"/>
      <c r="Q33" s="58"/>
      <c r="R33" s="58"/>
      <c r="S33" s="58"/>
      <c r="T33" s="58"/>
      <c r="U33" s="58">
        <f t="shared" ref="U33:U63" si="43">V33+W33+X33+Y33+Z33+AA33+AB33+AC33+AD33+AU33+AV33+AW33+AX33+AY33+AZ33+BA33+BB33+BC33+BD33+BE33+BF33</f>
        <v>0.17510000000000001</v>
      </c>
      <c r="V33" s="58"/>
      <c r="W33" s="58"/>
      <c r="X33" s="58"/>
      <c r="Y33" s="58"/>
      <c r="Z33" s="58"/>
      <c r="AA33" s="58"/>
      <c r="AB33" s="58"/>
      <c r="AC33" s="58"/>
      <c r="AD33" s="58">
        <f t="shared" ref="AD33:AD35" si="44">SUM(AE33:AT33)</f>
        <v>0</v>
      </c>
      <c r="AE33" s="59"/>
      <c r="AF33" s="59"/>
      <c r="AG33" s="58"/>
      <c r="AH33" s="58"/>
      <c r="AI33" s="58"/>
      <c r="AJ33" s="58"/>
      <c r="AK33" s="58"/>
      <c r="AL33" s="58"/>
      <c r="AM33" s="58"/>
      <c r="AN33" s="58"/>
      <c r="AO33" s="58"/>
      <c r="AP33" s="58"/>
      <c r="AQ33" s="58"/>
      <c r="AR33" s="58"/>
      <c r="AS33" s="58">
        <v>0</v>
      </c>
      <c r="AT33" s="58"/>
      <c r="AU33" s="58"/>
      <c r="AV33" s="58"/>
      <c r="AW33" s="58"/>
      <c r="AX33" s="58"/>
      <c r="AY33" s="58"/>
      <c r="AZ33" s="58">
        <v>0.17510000000000001</v>
      </c>
      <c r="BA33" s="58"/>
      <c r="BB33" s="58"/>
      <c r="BC33" s="58"/>
      <c r="BD33" s="59"/>
      <c r="BE33" s="58"/>
      <c r="BF33" s="58"/>
      <c r="BG33" s="58">
        <f t="shared" ref="BG33:BG35" si="45">BH33+BI33+BJ33</f>
        <v>0</v>
      </c>
      <c r="BH33" s="58"/>
      <c r="BI33" s="59"/>
      <c r="BJ33" s="58"/>
      <c r="BK33" s="608" t="s">
        <v>130</v>
      </c>
      <c r="BL33" s="604" t="s">
        <v>399</v>
      </c>
      <c r="BM33" s="608" t="s">
        <v>742</v>
      </c>
      <c r="BN33" s="608" t="s">
        <v>113</v>
      </c>
      <c r="BO33" s="128" t="s">
        <v>370</v>
      </c>
      <c r="BP33" s="604" t="s">
        <v>361</v>
      </c>
      <c r="BQ33" s="779"/>
      <c r="BR33" s="136"/>
      <c r="BS33" s="136" t="s">
        <v>834</v>
      </c>
      <c r="BT33" s="136"/>
      <c r="BU33" s="81" t="s">
        <v>928</v>
      </c>
      <c r="BW33" s="136"/>
      <c r="BX33" s="136"/>
    </row>
    <row r="34" spans="1:90" s="81" customFormat="1" ht="55.9" customHeight="1">
      <c r="A34" s="608">
        <v>23</v>
      </c>
      <c r="B34" s="82" t="s">
        <v>689</v>
      </c>
      <c r="C34" s="471">
        <f t="shared" si="0"/>
        <v>6.8199999999999997E-2</v>
      </c>
      <c r="D34" s="606"/>
      <c r="E34" s="58">
        <f t="shared" si="39"/>
        <v>6.8199999999999997E-2</v>
      </c>
      <c r="F34" s="58">
        <f t="shared" si="40"/>
        <v>0</v>
      </c>
      <c r="G34" s="58">
        <f t="shared" si="41"/>
        <v>0</v>
      </c>
      <c r="H34" s="59"/>
      <c r="I34" s="58"/>
      <c r="J34" s="58"/>
      <c r="K34" s="59"/>
      <c r="L34" s="59"/>
      <c r="M34" s="58">
        <f t="shared" si="42"/>
        <v>0</v>
      </c>
      <c r="N34" s="59"/>
      <c r="O34" s="58"/>
      <c r="P34" s="59"/>
      <c r="Q34" s="58"/>
      <c r="R34" s="58"/>
      <c r="S34" s="58"/>
      <c r="T34" s="58"/>
      <c r="U34" s="58">
        <f t="shared" si="43"/>
        <v>6.8199999999999997E-2</v>
      </c>
      <c r="V34" s="58"/>
      <c r="W34" s="58"/>
      <c r="X34" s="58"/>
      <c r="Y34" s="58"/>
      <c r="Z34" s="58"/>
      <c r="AA34" s="58"/>
      <c r="AB34" s="58"/>
      <c r="AC34" s="58"/>
      <c r="AD34" s="58">
        <f t="shared" si="44"/>
        <v>0</v>
      </c>
      <c r="AE34" s="59"/>
      <c r="AF34" s="59"/>
      <c r="AG34" s="58"/>
      <c r="AH34" s="58"/>
      <c r="AI34" s="58"/>
      <c r="AJ34" s="58"/>
      <c r="AK34" s="58"/>
      <c r="AL34" s="58"/>
      <c r="AM34" s="58"/>
      <c r="AN34" s="58"/>
      <c r="AO34" s="58"/>
      <c r="AP34" s="58"/>
      <c r="AQ34" s="58"/>
      <c r="AR34" s="58"/>
      <c r="AS34" s="58">
        <v>0</v>
      </c>
      <c r="AT34" s="58"/>
      <c r="AU34" s="58"/>
      <c r="AV34" s="58"/>
      <c r="AW34" s="58"/>
      <c r="AX34" s="58"/>
      <c r="AY34" s="58"/>
      <c r="AZ34" s="58">
        <v>6.8199999999999997E-2</v>
      </c>
      <c r="BA34" s="58"/>
      <c r="BB34" s="58"/>
      <c r="BC34" s="58"/>
      <c r="BD34" s="59"/>
      <c r="BE34" s="58"/>
      <c r="BF34" s="58"/>
      <c r="BG34" s="58">
        <f t="shared" si="45"/>
        <v>0</v>
      </c>
      <c r="BH34" s="58"/>
      <c r="BI34" s="59"/>
      <c r="BJ34" s="58"/>
      <c r="BK34" s="608" t="s">
        <v>130</v>
      </c>
      <c r="BL34" s="604" t="s">
        <v>399</v>
      </c>
      <c r="BM34" s="608" t="s">
        <v>742</v>
      </c>
      <c r="BN34" s="608" t="s">
        <v>113</v>
      </c>
      <c r="BO34" s="128" t="s">
        <v>370</v>
      </c>
      <c r="BP34" s="604" t="s">
        <v>361</v>
      </c>
      <c r="BQ34" s="787"/>
      <c r="BR34" s="136"/>
      <c r="BS34" s="136" t="s">
        <v>834</v>
      </c>
      <c r="BT34" s="136"/>
      <c r="BU34" s="81" t="s">
        <v>928</v>
      </c>
      <c r="BW34" s="136"/>
      <c r="BX34" s="136"/>
    </row>
    <row r="35" spans="1:90" s="81" customFormat="1" ht="56.45" customHeight="1">
      <c r="A35" s="608">
        <v>24</v>
      </c>
      <c r="B35" s="82" t="s">
        <v>688</v>
      </c>
      <c r="C35" s="471">
        <f t="shared" ref="C35:C63" si="46">D35+E35</f>
        <v>0.15859999999999999</v>
      </c>
      <c r="D35" s="606"/>
      <c r="E35" s="58">
        <f t="shared" si="39"/>
        <v>0.15859999999999999</v>
      </c>
      <c r="F35" s="58">
        <f t="shared" si="40"/>
        <v>0</v>
      </c>
      <c r="G35" s="58">
        <f t="shared" si="41"/>
        <v>0</v>
      </c>
      <c r="H35" s="59"/>
      <c r="I35" s="58"/>
      <c r="J35" s="58"/>
      <c r="K35" s="59"/>
      <c r="L35" s="59"/>
      <c r="M35" s="58">
        <f t="shared" si="42"/>
        <v>0</v>
      </c>
      <c r="N35" s="59"/>
      <c r="O35" s="58"/>
      <c r="P35" s="59"/>
      <c r="Q35" s="58"/>
      <c r="R35" s="58"/>
      <c r="S35" s="58"/>
      <c r="T35" s="58"/>
      <c r="U35" s="58">
        <f t="shared" si="43"/>
        <v>0.15859999999999999</v>
      </c>
      <c r="V35" s="58"/>
      <c r="W35" s="58"/>
      <c r="X35" s="58"/>
      <c r="Y35" s="58"/>
      <c r="Z35" s="58"/>
      <c r="AA35" s="58"/>
      <c r="AB35" s="58"/>
      <c r="AC35" s="58"/>
      <c r="AD35" s="58">
        <f t="shared" si="44"/>
        <v>0</v>
      </c>
      <c r="AE35" s="59"/>
      <c r="AF35" s="59"/>
      <c r="AG35" s="58"/>
      <c r="AH35" s="58"/>
      <c r="AI35" s="58"/>
      <c r="AJ35" s="58"/>
      <c r="AK35" s="58"/>
      <c r="AL35" s="58"/>
      <c r="AM35" s="58"/>
      <c r="AN35" s="58"/>
      <c r="AO35" s="58"/>
      <c r="AP35" s="58"/>
      <c r="AQ35" s="58"/>
      <c r="AR35" s="58"/>
      <c r="AS35" s="58">
        <v>0</v>
      </c>
      <c r="AT35" s="58"/>
      <c r="AU35" s="58"/>
      <c r="AV35" s="58"/>
      <c r="AW35" s="58"/>
      <c r="AX35" s="58"/>
      <c r="AY35" s="58"/>
      <c r="AZ35" s="58">
        <v>0.15859999999999999</v>
      </c>
      <c r="BA35" s="58"/>
      <c r="BB35" s="58"/>
      <c r="BC35" s="58"/>
      <c r="BD35" s="59"/>
      <c r="BE35" s="58"/>
      <c r="BF35" s="58"/>
      <c r="BG35" s="58">
        <f t="shared" si="45"/>
        <v>0</v>
      </c>
      <c r="BH35" s="58"/>
      <c r="BI35" s="59"/>
      <c r="BJ35" s="58"/>
      <c r="BK35" s="608" t="s">
        <v>130</v>
      </c>
      <c r="BL35" s="604" t="s">
        <v>399</v>
      </c>
      <c r="BM35" s="608" t="s">
        <v>742</v>
      </c>
      <c r="BN35" s="608" t="s">
        <v>113</v>
      </c>
      <c r="BO35" s="128" t="s">
        <v>370</v>
      </c>
      <c r="BP35" s="604" t="s">
        <v>361</v>
      </c>
      <c r="BQ35" s="780"/>
      <c r="BR35" s="136"/>
      <c r="BS35" s="136" t="s">
        <v>834</v>
      </c>
      <c r="BT35" s="136"/>
      <c r="BU35" s="81" t="s">
        <v>928</v>
      </c>
      <c r="BW35" s="136"/>
      <c r="BX35" s="136"/>
    </row>
    <row r="36" spans="1:90" s="165" customFormat="1" ht="22.15" customHeight="1">
      <c r="A36" s="608">
        <v>25</v>
      </c>
      <c r="B36" s="612" t="s">
        <v>789</v>
      </c>
      <c r="C36" s="471">
        <f t="shared" si="46"/>
        <v>0.38</v>
      </c>
      <c r="D36" s="606"/>
      <c r="E36" s="58">
        <f t="shared" ref="E36" si="47">F36+U36+BG36</f>
        <v>0.38</v>
      </c>
      <c r="F36" s="58">
        <f t="shared" ref="F36" si="48">G36+K36+L36+M36+R36+S36+T36</f>
        <v>0.38</v>
      </c>
      <c r="G36" s="58">
        <f t="shared" ref="G36" si="49">H36+I36+J36</f>
        <v>0</v>
      </c>
      <c r="H36" s="58"/>
      <c r="I36" s="58"/>
      <c r="J36" s="58"/>
      <c r="K36" s="58">
        <v>0.38</v>
      </c>
      <c r="L36" s="58"/>
      <c r="M36" s="58">
        <f t="shared" ref="M36" si="50">+N36+O36+P36</f>
        <v>0</v>
      </c>
      <c r="N36" s="58"/>
      <c r="O36" s="58"/>
      <c r="P36" s="58"/>
      <c r="Q36" s="58"/>
      <c r="R36" s="58"/>
      <c r="S36" s="58"/>
      <c r="T36" s="58"/>
      <c r="U36" s="58">
        <f t="shared" si="43"/>
        <v>0</v>
      </c>
      <c r="V36" s="58"/>
      <c r="W36" s="58"/>
      <c r="X36" s="58"/>
      <c r="Y36" s="58"/>
      <c r="Z36" s="58"/>
      <c r="AA36" s="58"/>
      <c r="AB36" s="58"/>
      <c r="AC36" s="58"/>
      <c r="AD36" s="58">
        <f t="shared" ref="AD36" si="51">SUM(AE36:AT36)</f>
        <v>0</v>
      </c>
      <c r="AE36" s="58"/>
      <c r="AF36" s="58"/>
      <c r="AG36" s="58"/>
      <c r="AH36" s="58"/>
      <c r="AI36" s="58"/>
      <c r="AJ36" s="58"/>
      <c r="AK36" s="58"/>
      <c r="AL36" s="58"/>
      <c r="AM36" s="58"/>
      <c r="AN36" s="58"/>
      <c r="AO36" s="58"/>
      <c r="AP36" s="58"/>
      <c r="AQ36" s="58"/>
      <c r="AR36" s="58"/>
      <c r="AS36" s="58">
        <v>0</v>
      </c>
      <c r="AT36" s="58"/>
      <c r="AU36" s="58"/>
      <c r="AV36" s="58"/>
      <c r="AW36" s="58"/>
      <c r="AX36" s="58"/>
      <c r="AY36" s="58"/>
      <c r="AZ36" s="58"/>
      <c r="BA36" s="58"/>
      <c r="BB36" s="58"/>
      <c r="BC36" s="58"/>
      <c r="BD36" s="58"/>
      <c r="BE36" s="58"/>
      <c r="BF36" s="58"/>
      <c r="BG36" s="58">
        <f t="shared" ref="BG36" si="52">BH36+BI36+BJ36</f>
        <v>0</v>
      </c>
      <c r="BH36" s="58"/>
      <c r="BI36" s="58"/>
      <c r="BJ36" s="58"/>
      <c r="BK36" s="608" t="s">
        <v>130</v>
      </c>
      <c r="BL36" s="70" t="s">
        <v>399</v>
      </c>
      <c r="BM36" s="608" t="s">
        <v>590</v>
      </c>
      <c r="BN36" s="608" t="s">
        <v>88</v>
      </c>
      <c r="BO36" s="606" t="s">
        <v>503</v>
      </c>
      <c r="BP36" s="486" t="s">
        <v>361</v>
      </c>
      <c r="BQ36" s="606" t="s">
        <v>576</v>
      </c>
      <c r="BR36" s="135"/>
      <c r="BS36" s="135" t="s">
        <v>834</v>
      </c>
      <c r="BT36" s="135"/>
      <c r="BW36" s="71"/>
      <c r="BX36" s="299"/>
    </row>
    <row r="37" spans="1:90" s="72" customFormat="1" ht="57.6" customHeight="1">
      <c r="A37" s="792">
        <v>26</v>
      </c>
      <c r="B37" s="880" t="s">
        <v>868</v>
      </c>
      <c r="C37" s="471">
        <f t="shared" si="46"/>
        <v>0.22</v>
      </c>
      <c r="D37" s="26"/>
      <c r="E37" s="1">
        <f>F37+U37+BG37</f>
        <v>0.22</v>
      </c>
      <c r="F37" s="1">
        <f>G37+K37+L37+M37+R37+S37+T37</f>
        <v>0.22</v>
      </c>
      <c r="G37" s="58">
        <f>H37+I37+J37</f>
        <v>0</v>
      </c>
      <c r="H37" s="58"/>
      <c r="I37" s="58"/>
      <c r="J37" s="58"/>
      <c r="K37" s="58"/>
      <c r="L37" s="58">
        <v>0.22</v>
      </c>
      <c r="M37" s="58">
        <f>+N37+O37+P37</f>
        <v>0</v>
      </c>
      <c r="N37" s="58"/>
      <c r="O37" s="58"/>
      <c r="P37" s="58"/>
      <c r="Q37" s="58"/>
      <c r="R37" s="58"/>
      <c r="S37" s="58"/>
      <c r="T37" s="58"/>
      <c r="U37" s="58">
        <f t="shared" si="43"/>
        <v>0</v>
      </c>
      <c r="V37" s="58"/>
      <c r="W37" s="58"/>
      <c r="X37" s="58"/>
      <c r="Y37" s="58"/>
      <c r="Z37" s="58"/>
      <c r="AA37" s="58"/>
      <c r="AB37" s="58"/>
      <c r="AC37" s="58"/>
      <c r="AD37" s="58">
        <f>SUM(AE37:AT37)</f>
        <v>0</v>
      </c>
      <c r="AE37" s="58"/>
      <c r="AF37" s="58"/>
      <c r="AG37" s="58"/>
      <c r="AH37" s="58"/>
      <c r="AI37" s="58"/>
      <c r="AJ37" s="58"/>
      <c r="AK37" s="58"/>
      <c r="AL37" s="58"/>
      <c r="AM37" s="58"/>
      <c r="AN37" s="58"/>
      <c r="AO37" s="58"/>
      <c r="AP37" s="58"/>
      <c r="AQ37" s="58"/>
      <c r="AR37" s="58"/>
      <c r="AS37" s="58">
        <v>0</v>
      </c>
      <c r="AT37" s="58"/>
      <c r="AU37" s="58"/>
      <c r="AV37" s="58"/>
      <c r="AW37" s="58"/>
      <c r="AX37" s="58"/>
      <c r="AY37" s="58"/>
      <c r="AZ37" s="58"/>
      <c r="BA37" s="58"/>
      <c r="BB37" s="58"/>
      <c r="BC37" s="58"/>
      <c r="BD37" s="58"/>
      <c r="BE37" s="58"/>
      <c r="BF37" s="58"/>
      <c r="BG37" s="1">
        <f>BH37+BI37+BJ37</f>
        <v>0</v>
      </c>
      <c r="BH37" s="58"/>
      <c r="BI37" s="58"/>
      <c r="BJ37" s="58"/>
      <c r="BK37" s="608" t="s">
        <v>130</v>
      </c>
      <c r="BL37" s="604" t="s">
        <v>131</v>
      </c>
      <c r="BM37" s="608" t="s">
        <v>746</v>
      </c>
      <c r="BN37" s="608" t="s">
        <v>88</v>
      </c>
      <c r="BO37" s="606" t="s">
        <v>503</v>
      </c>
      <c r="BP37" s="926" t="s">
        <v>801</v>
      </c>
      <c r="BQ37" s="779" t="s">
        <v>557</v>
      </c>
      <c r="BR37" s="208"/>
      <c r="BS37" s="71" t="s">
        <v>834</v>
      </c>
      <c r="BT37" s="71"/>
      <c r="BU37" s="880" t="s">
        <v>842</v>
      </c>
      <c r="BV37" s="880"/>
      <c r="BW37" s="71"/>
      <c r="BX37" s="71"/>
    </row>
    <row r="38" spans="1:90" s="72" customFormat="1" ht="72" customHeight="1">
      <c r="A38" s="879"/>
      <c r="B38" s="881"/>
      <c r="C38" s="471">
        <f t="shared" si="46"/>
        <v>0.18</v>
      </c>
      <c r="D38" s="26"/>
      <c r="E38" s="1">
        <f>F38+U38+BG38</f>
        <v>0.18</v>
      </c>
      <c r="F38" s="1">
        <f>G38+K38+L38+M38+R38+S38+T38</f>
        <v>0.18</v>
      </c>
      <c r="G38" s="58">
        <f>H38+I38+J38</f>
        <v>0</v>
      </c>
      <c r="H38" s="58"/>
      <c r="I38" s="58"/>
      <c r="J38" s="58"/>
      <c r="K38" s="58"/>
      <c r="L38" s="58">
        <v>0.18</v>
      </c>
      <c r="M38" s="58">
        <f>+N38+O38+P38</f>
        <v>0</v>
      </c>
      <c r="N38" s="58"/>
      <c r="O38" s="58"/>
      <c r="P38" s="58"/>
      <c r="Q38" s="58"/>
      <c r="R38" s="58"/>
      <c r="S38" s="58"/>
      <c r="T38" s="58"/>
      <c r="U38" s="58">
        <f t="shared" si="43"/>
        <v>0</v>
      </c>
      <c r="V38" s="58"/>
      <c r="W38" s="58"/>
      <c r="X38" s="58"/>
      <c r="Y38" s="58"/>
      <c r="Z38" s="58"/>
      <c r="AA38" s="58"/>
      <c r="AB38" s="58"/>
      <c r="AC38" s="58"/>
      <c r="AD38" s="58">
        <f>SUM(AE38:AT38)</f>
        <v>0</v>
      </c>
      <c r="AE38" s="58"/>
      <c r="AF38" s="58"/>
      <c r="AG38" s="58"/>
      <c r="AH38" s="58"/>
      <c r="AI38" s="58"/>
      <c r="AJ38" s="58"/>
      <c r="AK38" s="58"/>
      <c r="AL38" s="58"/>
      <c r="AM38" s="58"/>
      <c r="AN38" s="58"/>
      <c r="AO38" s="58"/>
      <c r="AP38" s="58"/>
      <c r="AQ38" s="58"/>
      <c r="AR38" s="58"/>
      <c r="AS38" s="58">
        <v>0</v>
      </c>
      <c r="AT38" s="58"/>
      <c r="AU38" s="58"/>
      <c r="AV38" s="58"/>
      <c r="AW38" s="58"/>
      <c r="AX38" s="58"/>
      <c r="AY38" s="58"/>
      <c r="AZ38" s="58"/>
      <c r="BA38" s="58"/>
      <c r="BB38" s="58"/>
      <c r="BC38" s="58"/>
      <c r="BD38" s="58"/>
      <c r="BE38" s="58"/>
      <c r="BF38" s="58"/>
      <c r="BG38" s="1">
        <f>BH38+BI38+BJ38</f>
        <v>0</v>
      </c>
      <c r="BH38" s="58"/>
      <c r="BI38" s="58"/>
      <c r="BJ38" s="58"/>
      <c r="BK38" s="608" t="s">
        <v>130</v>
      </c>
      <c r="BL38" s="604" t="s">
        <v>131</v>
      </c>
      <c r="BM38" s="608" t="s">
        <v>746</v>
      </c>
      <c r="BN38" s="608" t="s">
        <v>112</v>
      </c>
      <c r="BO38" s="606" t="s">
        <v>503</v>
      </c>
      <c r="BP38" s="927"/>
      <c r="BQ38" s="780"/>
      <c r="BR38" s="208"/>
      <c r="BS38" s="71" t="s">
        <v>834</v>
      </c>
      <c r="BT38" s="71"/>
      <c r="BU38" s="881"/>
      <c r="BV38" s="881"/>
      <c r="BW38" s="71"/>
      <c r="BX38" s="71"/>
    </row>
    <row r="39" spans="1:90" s="72" customFormat="1" ht="75">
      <c r="A39" s="608">
        <v>27</v>
      </c>
      <c r="B39" s="609" t="s">
        <v>311</v>
      </c>
      <c r="C39" s="471">
        <f t="shared" si="46"/>
        <v>5</v>
      </c>
      <c r="D39" s="58"/>
      <c r="E39" s="58">
        <f>F39+U39+BG39</f>
        <v>5</v>
      </c>
      <c r="F39" s="58">
        <f>G39+K39+L39+M39+R39+S39+T39</f>
        <v>5</v>
      </c>
      <c r="G39" s="58">
        <f>H39+I39+J39</f>
        <v>0</v>
      </c>
      <c r="H39" s="58"/>
      <c r="I39" s="58"/>
      <c r="J39" s="58"/>
      <c r="K39" s="58">
        <v>0.5</v>
      </c>
      <c r="L39" s="58">
        <v>4.5</v>
      </c>
      <c r="M39" s="58">
        <f>+N39+O39+P39</f>
        <v>0</v>
      </c>
      <c r="N39" s="58"/>
      <c r="O39" s="58"/>
      <c r="P39" s="58"/>
      <c r="Q39" s="58"/>
      <c r="R39" s="58"/>
      <c r="S39" s="58"/>
      <c r="T39" s="58"/>
      <c r="U39" s="58">
        <f t="shared" si="43"/>
        <v>0</v>
      </c>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f>BH39+BI39+BJ39</f>
        <v>0</v>
      </c>
      <c r="BH39" s="58"/>
      <c r="BI39" s="58"/>
      <c r="BJ39" s="58"/>
      <c r="BK39" s="608" t="s">
        <v>130</v>
      </c>
      <c r="BL39" s="70" t="s">
        <v>399</v>
      </c>
      <c r="BM39" s="304" t="s">
        <v>325</v>
      </c>
      <c r="BN39" s="606" t="s">
        <v>89</v>
      </c>
      <c r="BO39" s="606" t="s">
        <v>503</v>
      </c>
      <c r="BP39" s="604" t="s">
        <v>694</v>
      </c>
      <c r="BQ39" s="606" t="s">
        <v>557</v>
      </c>
      <c r="BR39" s="71"/>
      <c r="BS39" s="71" t="s">
        <v>834</v>
      </c>
      <c r="BT39" s="71"/>
      <c r="BW39" s="71"/>
      <c r="BX39" s="71"/>
    </row>
    <row r="40" spans="1:90" s="77" customFormat="1" ht="56.25">
      <c r="A40" s="608">
        <v>28</v>
      </c>
      <c r="B40" s="609" t="s">
        <v>413</v>
      </c>
      <c r="C40" s="471">
        <f t="shared" si="46"/>
        <v>1.4E-2</v>
      </c>
      <c r="D40" s="450"/>
      <c r="E40" s="1">
        <f t="shared" ref="E40:E41" si="53">F40+U40+BG40</f>
        <v>1.4E-2</v>
      </c>
      <c r="F40" s="1">
        <f t="shared" ref="F40:F41" si="54">G40+K40+L40+M40+R40+S40+T40</f>
        <v>1.4E-2</v>
      </c>
      <c r="G40" s="58">
        <f>H40+I40+J40</f>
        <v>0</v>
      </c>
      <c r="H40" s="58"/>
      <c r="I40" s="58"/>
      <c r="J40" s="58"/>
      <c r="K40" s="58">
        <v>1.4E-2</v>
      </c>
      <c r="L40" s="450"/>
      <c r="M40" s="58">
        <f>+N40+O40+P40</f>
        <v>0</v>
      </c>
      <c r="N40" s="58"/>
      <c r="O40" s="58"/>
      <c r="P40" s="58"/>
      <c r="Q40" s="58"/>
      <c r="R40" s="58"/>
      <c r="S40" s="58"/>
      <c r="T40" s="58"/>
      <c r="U40" s="58">
        <f>V40+W40+X40+Y40+Z40+AA40+AB40+AC40+AD40+AU40+AV40+AW40+AX40+AY40+AZ40+BA40+BB40+BC40+BD40+BE40+BF40</f>
        <v>0</v>
      </c>
      <c r="V40" s="58"/>
      <c r="W40" s="58"/>
      <c r="X40" s="58"/>
      <c r="Y40" s="58"/>
      <c r="Z40" s="58"/>
      <c r="AA40" s="58"/>
      <c r="AB40" s="58"/>
      <c r="AC40" s="58"/>
      <c r="AD40" s="58">
        <v>0</v>
      </c>
      <c r="AE40" s="58"/>
      <c r="AF40" s="58"/>
      <c r="AG40" s="58"/>
      <c r="AH40" s="58"/>
      <c r="AI40" s="58"/>
      <c r="AJ40" s="58"/>
      <c r="AK40" s="58"/>
      <c r="AL40" s="58"/>
      <c r="AM40" s="58"/>
      <c r="AN40" s="58"/>
      <c r="AO40" s="58"/>
      <c r="AP40" s="58"/>
      <c r="AQ40" s="58"/>
      <c r="AR40" s="58"/>
      <c r="AS40" s="58">
        <v>0</v>
      </c>
      <c r="AT40" s="58"/>
      <c r="AU40" s="58"/>
      <c r="AV40" s="58"/>
      <c r="AW40" s="58"/>
      <c r="AX40" s="58"/>
      <c r="AY40" s="58"/>
      <c r="AZ40" s="58"/>
      <c r="BA40" s="58"/>
      <c r="BB40" s="58"/>
      <c r="BC40" s="58"/>
      <c r="BD40" s="58"/>
      <c r="BE40" s="58"/>
      <c r="BF40" s="58"/>
      <c r="BG40" s="1">
        <f>BH40+BI40+BJ40</f>
        <v>0</v>
      </c>
      <c r="BH40" s="299"/>
      <c r="BI40" s="299"/>
      <c r="BJ40" s="299"/>
      <c r="BK40" s="608" t="s">
        <v>130</v>
      </c>
      <c r="BL40" s="58" t="s">
        <v>131</v>
      </c>
      <c r="BM40" s="166"/>
      <c r="BN40" s="608" t="s">
        <v>120</v>
      </c>
      <c r="BO40" s="606" t="s">
        <v>503</v>
      </c>
      <c r="BP40" s="604" t="s">
        <v>491</v>
      </c>
      <c r="BQ40" s="606" t="s">
        <v>557</v>
      </c>
      <c r="BR40" s="620"/>
      <c r="BS40" s="620" t="s">
        <v>834</v>
      </c>
      <c r="BT40" s="620"/>
      <c r="BW40" s="620"/>
      <c r="BX40" s="620"/>
    </row>
    <row r="41" spans="1:90" s="77" customFormat="1" ht="56.25">
      <c r="A41" s="608">
        <v>29</v>
      </c>
      <c r="B41" s="67" t="s">
        <v>693</v>
      </c>
      <c r="C41" s="471">
        <f t="shared" si="46"/>
        <v>7.0000000000000007E-2</v>
      </c>
      <c r="D41" s="606"/>
      <c r="E41" s="1">
        <f t="shared" si="53"/>
        <v>7.0000000000000007E-2</v>
      </c>
      <c r="F41" s="1">
        <f t="shared" si="54"/>
        <v>7.0000000000000007E-2</v>
      </c>
      <c r="G41" s="58">
        <f>H41+I41+J41</f>
        <v>0</v>
      </c>
      <c r="H41" s="58"/>
      <c r="I41" s="58"/>
      <c r="J41" s="58"/>
      <c r="K41" s="58"/>
      <c r="L41" s="58"/>
      <c r="M41" s="58">
        <f>+N41+O41+P41</f>
        <v>7.0000000000000007E-2</v>
      </c>
      <c r="N41" s="58"/>
      <c r="O41" s="58"/>
      <c r="P41" s="58">
        <v>7.0000000000000007E-2</v>
      </c>
      <c r="Q41" s="58"/>
      <c r="R41" s="58"/>
      <c r="S41" s="58"/>
      <c r="T41" s="58"/>
      <c r="U41" s="58">
        <f>V41+W41+X41+Y41+Z41+AA41+AB41+AC41+AD41+AU41+AV41+AW41+AX41+AY41+AZ41+BA41+BB41+BC41+BD41+BE41+BF41</f>
        <v>0</v>
      </c>
      <c r="V41" s="58"/>
      <c r="W41" s="58"/>
      <c r="X41" s="58"/>
      <c r="Y41" s="58"/>
      <c r="Z41" s="58"/>
      <c r="AA41" s="58"/>
      <c r="AB41" s="58"/>
      <c r="AC41" s="58"/>
      <c r="AD41" s="58">
        <v>0</v>
      </c>
      <c r="AE41" s="58"/>
      <c r="AF41" s="58"/>
      <c r="AG41" s="58"/>
      <c r="AH41" s="58"/>
      <c r="AI41" s="58"/>
      <c r="AJ41" s="58"/>
      <c r="AK41" s="58"/>
      <c r="AL41" s="58"/>
      <c r="AM41" s="58"/>
      <c r="AN41" s="58"/>
      <c r="AO41" s="58"/>
      <c r="AP41" s="58"/>
      <c r="AQ41" s="58"/>
      <c r="AR41" s="58"/>
      <c r="AS41" s="58">
        <v>0</v>
      </c>
      <c r="AT41" s="58"/>
      <c r="AU41" s="58"/>
      <c r="AV41" s="58"/>
      <c r="AW41" s="58"/>
      <c r="AX41" s="58"/>
      <c r="AY41" s="58"/>
      <c r="AZ41" s="58"/>
      <c r="BA41" s="58"/>
      <c r="BB41" s="58"/>
      <c r="BC41" s="58"/>
      <c r="BD41" s="58"/>
      <c r="BE41" s="58"/>
      <c r="BF41" s="58"/>
      <c r="BG41" s="1">
        <f>BH41+BI41+BJ41</f>
        <v>0</v>
      </c>
      <c r="BH41" s="58"/>
      <c r="BI41" s="58"/>
      <c r="BJ41" s="58"/>
      <c r="BK41" s="608" t="s">
        <v>130</v>
      </c>
      <c r="BL41" s="70" t="s">
        <v>399</v>
      </c>
      <c r="BM41" s="608" t="s">
        <v>743</v>
      </c>
      <c r="BN41" s="608" t="s">
        <v>120</v>
      </c>
      <c r="BO41" s="606" t="s">
        <v>503</v>
      </c>
      <c r="BP41" s="604" t="s">
        <v>490</v>
      </c>
      <c r="BQ41" s="606" t="s">
        <v>557</v>
      </c>
      <c r="BR41" s="620"/>
      <c r="BS41" s="620" t="s">
        <v>834</v>
      </c>
      <c r="BT41" s="620"/>
      <c r="BW41" s="136" t="s">
        <v>933</v>
      </c>
      <c r="BX41" s="620"/>
      <c r="BZ41" s="77" t="s">
        <v>947</v>
      </c>
    </row>
    <row r="42" spans="1:90" s="81" customFormat="1" ht="150">
      <c r="A42" s="608">
        <v>30</v>
      </c>
      <c r="B42" s="68" t="s">
        <v>707</v>
      </c>
      <c r="C42" s="471">
        <f t="shared" si="46"/>
        <v>1.1732</v>
      </c>
      <c r="D42" s="58">
        <v>1</v>
      </c>
      <c r="E42" s="1">
        <f t="shared" ref="E42:E52" si="55">F42+U42+BG42</f>
        <v>0.17319999999999999</v>
      </c>
      <c r="F42" s="1">
        <f t="shared" ref="F42:F52" si="56">G42+K42+L42+M42+R42+S42+T42</f>
        <v>0.17319999999999999</v>
      </c>
      <c r="G42" s="58">
        <f t="shared" ref="G42:G52" si="57">H42+I42+J42</f>
        <v>0</v>
      </c>
      <c r="H42" s="58"/>
      <c r="I42" s="58"/>
      <c r="J42" s="58"/>
      <c r="K42" s="58">
        <v>0.17319999999999999</v>
      </c>
      <c r="L42" s="58"/>
      <c r="M42" s="58">
        <f t="shared" ref="M42:M52" si="58">+N42+O42+P42</f>
        <v>0</v>
      </c>
      <c r="N42" s="58"/>
      <c r="O42" s="58"/>
      <c r="P42" s="58"/>
      <c r="Q42" s="58"/>
      <c r="R42" s="58"/>
      <c r="S42" s="58"/>
      <c r="T42" s="58"/>
      <c r="U42" s="58">
        <f t="shared" si="43"/>
        <v>0</v>
      </c>
      <c r="V42" s="58"/>
      <c r="W42" s="58"/>
      <c r="X42" s="58"/>
      <c r="Y42" s="58"/>
      <c r="Z42" s="58"/>
      <c r="AA42" s="58"/>
      <c r="AB42" s="58"/>
      <c r="AC42" s="58"/>
      <c r="AD42" s="58">
        <f t="shared" ref="AD42:AD52" si="59">SUM(AE42:AT42)</f>
        <v>0</v>
      </c>
      <c r="AE42" s="58"/>
      <c r="AF42" s="58"/>
      <c r="AG42" s="58"/>
      <c r="AH42" s="58"/>
      <c r="AI42" s="58"/>
      <c r="AJ42" s="58"/>
      <c r="AK42" s="58"/>
      <c r="AL42" s="58"/>
      <c r="AM42" s="58"/>
      <c r="AN42" s="58"/>
      <c r="AO42" s="58"/>
      <c r="AP42" s="58"/>
      <c r="AQ42" s="58"/>
      <c r="AR42" s="58"/>
      <c r="AS42" s="58">
        <v>0</v>
      </c>
      <c r="AT42" s="58"/>
      <c r="AU42" s="58"/>
      <c r="AV42" s="58"/>
      <c r="AW42" s="58"/>
      <c r="AX42" s="58"/>
      <c r="AY42" s="58"/>
      <c r="AZ42" s="58"/>
      <c r="BA42" s="58"/>
      <c r="BB42" s="58"/>
      <c r="BC42" s="58"/>
      <c r="BD42" s="58"/>
      <c r="BE42" s="58"/>
      <c r="BF42" s="58"/>
      <c r="BG42" s="1">
        <f t="shared" ref="BG42:BG52" si="60">BH42+BI42+BJ42</f>
        <v>0</v>
      </c>
      <c r="BH42" s="58"/>
      <c r="BI42" s="58"/>
      <c r="BJ42" s="58"/>
      <c r="BK42" s="608" t="s">
        <v>130</v>
      </c>
      <c r="BL42" s="604" t="s">
        <v>131</v>
      </c>
      <c r="BM42" s="608" t="s">
        <v>747</v>
      </c>
      <c r="BN42" s="608" t="s">
        <v>481</v>
      </c>
      <c r="BO42" s="128" t="s">
        <v>370</v>
      </c>
      <c r="BP42" s="604" t="s">
        <v>708</v>
      </c>
      <c r="BQ42" s="606" t="s">
        <v>576</v>
      </c>
      <c r="BR42" s="136"/>
      <c r="BS42" s="136" t="s">
        <v>834</v>
      </c>
      <c r="BT42" s="136"/>
      <c r="BU42" s="81" t="s">
        <v>928</v>
      </c>
      <c r="BW42" s="136"/>
      <c r="BX42" s="136"/>
    </row>
    <row r="43" spans="1:90" s="81" customFormat="1" ht="56.25">
      <c r="A43" s="608">
        <v>31</v>
      </c>
      <c r="B43" s="609" t="s">
        <v>484</v>
      </c>
      <c r="C43" s="471">
        <f t="shared" si="46"/>
        <v>5</v>
      </c>
      <c r="D43" s="58">
        <v>4.5</v>
      </c>
      <c r="E43" s="58">
        <f t="shared" si="55"/>
        <v>0.5</v>
      </c>
      <c r="F43" s="58">
        <f t="shared" si="56"/>
        <v>0.5</v>
      </c>
      <c r="G43" s="58">
        <f t="shared" si="57"/>
        <v>0</v>
      </c>
      <c r="H43" s="58"/>
      <c r="I43" s="58"/>
      <c r="J43" s="58"/>
      <c r="K43" s="58">
        <v>0.5</v>
      </c>
      <c r="L43" s="58"/>
      <c r="M43" s="58">
        <f t="shared" si="58"/>
        <v>0</v>
      </c>
      <c r="N43" s="58"/>
      <c r="O43" s="58"/>
      <c r="P43" s="58"/>
      <c r="Q43" s="58"/>
      <c r="R43" s="58"/>
      <c r="S43" s="58"/>
      <c r="T43" s="58"/>
      <c r="U43" s="58">
        <f t="shared" si="43"/>
        <v>0</v>
      </c>
      <c r="V43" s="58"/>
      <c r="W43" s="58"/>
      <c r="X43" s="58"/>
      <c r="Y43" s="58"/>
      <c r="Z43" s="58"/>
      <c r="AA43" s="58"/>
      <c r="AB43" s="58"/>
      <c r="AC43" s="58"/>
      <c r="AD43" s="58">
        <f t="shared" si="59"/>
        <v>0</v>
      </c>
      <c r="AE43" s="58"/>
      <c r="AF43" s="58"/>
      <c r="AG43" s="58"/>
      <c r="AH43" s="58"/>
      <c r="AI43" s="58"/>
      <c r="AJ43" s="58"/>
      <c r="AK43" s="58"/>
      <c r="AL43" s="58"/>
      <c r="AM43" s="58"/>
      <c r="AN43" s="58"/>
      <c r="AO43" s="58"/>
      <c r="AP43" s="58"/>
      <c r="AQ43" s="58"/>
      <c r="AR43" s="58"/>
      <c r="AS43" s="58">
        <v>0</v>
      </c>
      <c r="AT43" s="58"/>
      <c r="AU43" s="58"/>
      <c r="AV43" s="58"/>
      <c r="AW43" s="58"/>
      <c r="AX43" s="58"/>
      <c r="AY43" s="58"/>
      <c r="AZ43" s="58"/>
      <c r="BA43" s="58"/>
      <c r="BB43" s="58"/>
      <c r="BC43" s="58"/>
      <c r="BD43" s="58"/>
      <c r="BE43" s="58"/>
      <c r="BF43" s="58"/>
      <c r="BG43" s="58">
        <f t="shared" si="60"/>
        <v>0</v>
      </c>
      <c r="BH43" s="58"/>
      <c r="BI43" s="58"/>
      <c r="BJ43" s="58"/>
      <c r="BK43" s="608" t="s">
        <v>130</v>
      </c>
      <c r="BL43" s="604" t="s">
        <v>131</v>
      </c>
      <c r="BM43" s="608" t="s">
        <v>216</v>
      </c>
      <c r="BN43" s="608" t="s">
        <v>481</v>
      </c>
      <c r="BO43" s="606" t="s">
        <v>503</v>
      </c>
      <c r="BP43" s="604" t="s">
        <v>363</v>
      </c>
      <c r="BQ43" s="606" t="s">
        <v>557</v>
      </c>
      <c r="BR43" s="136"/>
      <c r="BS43" s="136" t="s">
        <v>834</v>
      </c>
      <c r="BT43" s="136"/>
      <c r="BW43" s="136"/>
      <c r="BX43" s="136"/>
    </row>
    <row r="44" spans="1:90" s="81" customFormat="1" ht="131.25">
      <c r="A44" s="608">
        <v>32</v>
      </c>
      <c r="B44" s="149" t="s">
        <v>709</v>
      </c>
      <c r="C44" s="471">
        <f t="shared" si="46"/>
        <v>1.6</v>
      </c>
      <c r="D44" s="58">
        <v>0.9</v>
      </c>
      <c r="E44" s="58">
        <f t="shared" si="55"/>
        <v>0.7</v>
      </c>
      <c r="F44" s="58">
        <f t="shared" si="56"/>
        <v>0.7</v>
      </c>
      <c r="G44" s="58">
        <f t="shared" si="57"/>
        <v>0</v>
      </c>
      <c r="H44" s="58"/>
      <c r="I44" s="58"/>
      <c r="J44" s="58"/>
      <c r="K44" s="58">
        <v>0.3</v>
      </c>
      <c r="L44" s="58">
        <v>0.4</v>
      </c>
      <c r="M44" s="58">
        <f t="shared" si="58"/>
        <v>0</v>
      </c>
      <c r="N44" s="58"/>
      <c r="O44" s="58"/>
      <c r="P44" s="58"/>
      <c r="Q44" s="58"/>
      <c r="R44" s="58"/>
      <c r="S44" s="58"/>
      <c r="T44" s="58"/>
      <c r="U44" s="58">
        <f t="shared" si="43"/>
        <v>0</v>
      </c>
      <c r="V44" s="58"/>
      <c r="W44" s="58"/>
      <c r="X44" s="58"/>
      <c r="Y44" s="58"/>
      <c r="Z44" s="58"/>
      <c r="AA44" s="58"/>
      <c r="AB44" s="58"/>
      <c r="AC44" s="58"/>
      <c r="AD44" s="58">
        <f t="shared" si="59"/>
        <v>0</v>
      </c>
      <c r="AE44" s="58"/>
      <c r="AF44" s="58"/>
      <c r="AG44" s="58"/>
      <c r="AH44" s="58"/>
      <c r="AI44" s="58"/>
      <c r="AJ44" s="58"/>
      <c r="AK44" s="58"/>
      <c r="AL44" s="58"/>
      <c r="AM44" s="58"/>
      <c r="AN44" s="58"/>
      <c r="AO44" s="58"/>
      <c r="AP44" s="58"/>
      <c r="AQ44" s="58"/>
      <c r="AR44" s="58"/>
      <c r="AS44" s="58">
        <v>0</v>
      </c>
      <c r="AT44" s="58"/>
      <c r="AU44" s="58"/>
      <c r="AV44" s="58"/>
      <c r="AW44" s="58"/>
      <c r="AX44" s="58"/>
      <c r="AY44" s="58"/>
      <c r="AZ44" s="58"/>
      <c r="BA44" s="58"/>
      <c r="BB44" s="58"/>
      <c r="BC44" s="58"/>
      <c r="BD44" s="58"/>
      <c r="BE44" s="58"/>
      <c r="BF44" s="58"/>
      <c r="BG44" s="58">
        <f t="shared" si="60"/>
        <v>0</v>
      </c>
      <c r="BH44" s="58"/>
      <c r="BI44" s="58"/>
      <c r="BJ44" s="58"/>
      <c r="BK44" s="608" t="s">
        <v>130</v>
      </c>
      <c r="BL44" s="604" t="s">
        <v>131</v>
      </c>
      <c r="BM44" s="608" t="s">
        <v>748</v>
      </c>
      <c r="BN44" s="608" t="s">
        <v>481</v>
      </c>
      <c r="BO44" s="128" t="s">
        <v>369</v>
      </c>
      <c r="BP44" s="604" t="s">
        <v>706</v>
      </c>
      <c r="BQ44" s="606" t="s">
        <v>576</v>
      </c>
      <c r="BR44" s="136"/>
      <c r="BS44" s="136" t="s">
        <v>834</v>
      </c>
      <c r="BT44" s="136"/>
      <c r="BU44" s="81" t="s">
        <v>928</v>
      </c>
      <c r="BW44" s="136"/>
      <c r="BX44" s="136"/>
    </row>
    <row r="45" spans="1:90" s="81" customFormat="1" ht="112.5">
      <c r="A45" s="608">
        <v>33</v>
      </c>
      <c r="B45" s="149" t="s">
        <v>825</v>
      </c>
      <c r="C45" s="471">
        <f t="shared" si="46"/>
        <v>1.82</v>
      </c>
      <c r="D45" s="58">
        <v>1.82</v>
      </c>
      <c r="E45" s="58">
        <f t="shared" si="55"/>
        <v>0</v>
      </c>
      <c r="F45" s="58">
        <f>G45+K45+L45+M45+R45+S45+T45</f>
        <v>0</v>
      </c>
      <c r="G45" s="58">
        <f t="shared" si="57"/>
        <v>0</v>
      </c>
      <c r="H45" s="58"/>
      <c r="I45" s="58"/>
      <c r="J45" s="58"/>
      <c r="K45" s="58"/>
      <c r="L45" s="58"/>
      <c r="M45" s="58">
        <f t="shared" si="58"/>
        <v>0</v>
      </c>
      <c r="N45" s="58"/>
      <c r="O45" s="58"/>
      <c r="P45" s="58"/>
      <c r="Q45" s="58"/>
      <c r="R45" s="58"/>
      <c r="S45" s="58"/>
      <c r="T45" s="58"/>
      <c r="U45" s="58">
        <f t="shared" si="43"/>
        <v>0</v>
      </c>
      <c r="V45" s="58"/>
      <c r="W45" s="58"/>
      <c r="X45" s="58"/>
      <c r="Y45" s="58"/>
      <c r="Z45" s="58"/>
      <c r="AA45" s="58"/>
      <c r="AB45" s="58"/>
      <c r="AC45" s="58"/>
      <c r="AD45" s="58">
        <f t="shared" si="59"/>
        <v>0</v>
      </c>
      <c r="AE45" s="58"/>
      <c r="AF45" s="58"/>
      <c r="AG45" s="58"/>
      <c r="AH45" s="58"/>
      <c r="AI45" s="58"/>
      <c r="AJ45" s="58"/>
      <c r="AK45" s="58"/>
      <c r="AL45" s="58"/>
      <c r="AM45" s="58"/>
      <c r="AN45" s="58"/>
      <c r="AO45" s="58"/>
      <c r="AP45" s="58"/>
      <c r="AQ45" s="58"/>
      <c r="AR45" s="58"/>
      <c r="AS45" s="58">
        <v>0</v>
      </c>
      <c r="AT45" s="58"/>
      <c r="AU45" s="58"/>
      <c r="AV45" s="58"/>
      <c r="AW45" s="58"/>
      <c r="AX45" s="58"/>
      <c r="AY45" s="58"/>
      <c r="AZ45" s="58"/>
      <c r="BA45" s="58"/>
      <c r="BB45" s="58"/>
      <c r="BC45" s="58"/>
      <c r="BD45" s="58"/>
      <c r="BE45" s="58"/>
      <c r="BF45" s="58"/>
      <c r="BG45" s="58">
        <f t="shared" si="60"/>
        <v>0</v>
      </c>
      <c r="BH45" s="58"/>
      <c r="BI45" s="58"/>
      <c r="BJ45" s="58"/>
      <c r="BK45" s="608" t="s">
        <v>130</v>
      </c>
      <c r="BL45" s="604" t="s">
        <v>396</v>
      </c>
      <c r="BM45" s="608" t="s">
        <v>818</v>
      </c>
      <c r="BN45" s="608" t="s">
        <v>91</v>
      </c>
      <c r="BO45" s="128" t="s">
        <v>369</v>
      </c>
      <c r="BP45" s="604" t="s">
        <v>823</v>
      </c>
      <c r="BQ45" s="606" t="s">
        <v>503</v>
      </c>
      <c r="BR45" s="136"/>
      <c r="BS45" s="136" t="s">
        <v>834</v>
      </c>
      <c r="BT45" s="136"/>
      <c r="BU45" s="81" t="s">
        <v>928</v>
      </c>
      <c r="BW45" s="136"/>
      <c r="BX45" s="136"/>
      <c r="BZ45" s="165" t="s">
        <v>944</v>
      </c>
      <c r="CL45" s="81" t="s">
        <v>651</v>
      </c>
    </row>
    <row r="46" spans="1:90" s="81" customFormat="1" ht="93.75">
      <c r="A46" s="608">
        <v>34</v>
      </c>
      <c r="B46" s="609" t="s">
        <v>710</v>
      </c>
      <c r="C46" s="471">
        <f t="shared" si="46"/>
        <v>2</v>
      </c>
      <c r="D46" s="58">
        <v>1.5</v>
      </c>
      <c r="E46" s="58">
        <f t="shared" si="55"/>
        <v>0.5</v>
      </c>
      <c r="F46" s="58">
        <f t="shared" si="56"/>
        <v>0.5</v>
      </c>
      <c r="G46" s="58">
        <f t="shared" si="57"/>
        <v>0</v>
      </c>
      <c r="H46" s="58"/>
      <c r="I46" s="58"/>
      <c r="J46" s="58"/>
      <c r="K46" s="58">
        <v>0.5</v>
      </c>
      <c r="L46" s="58"/>
      <c r="M46" s="58">
        <f t="shared" si="58"/>
        <v>0</v>
      </c>
      <c r="N46" s="58"/>
      <c r="O46" s="58"/>
      <c r="P46" s="58"/>
      <c r="Q46" s="58"/>
      <c r="R46" s="58"/>
      <c r="S46" s="58"/>
      <c r="T46" s="58"/>
      <c r="U46" s="58">
        <f t="shared" si="43"/>
        <v>0</v>
      </c>
      <c r="V46" s="58"/>
      <c r="W46" s="58"/>
      <c r="X46" s="58"/>
      <c r="Y46" s="58"/>
      <c r="Z46" s="58"/>
      <c r="AA46" s="58"/>
      <c r="AB46" s="58"/>
      <c r="AC46" s="58"/>
      <c r="AD46" s="58">
        <f t="shared" si="59"/>
        <v>0</v>
      </c>
      <c r="AE46" s="58"/>
      <c r="AF46" s="58"/>
      <c r="AG46" s="58"/>
      <c r="AH46" s="58"/>
      <c r="AI46" s="58"/>
      <c r="AJ46" s="58"/>
      <c r="AK46" s="58"/>
      <c r="AL46" s="58"/>
      <c r="AM46" s="58"/>
      <c r="AN46" s="58"/>
      <c r="AO46" s="58"/>
      <c r="AP46" s="58"/>
      <c r="AQ46" s="58"/>
      <c r="AR46" s="58"/>
      <c r="AS46" s="58">
        <v>0</v>
      </c>
      <c r="AT46" s="58"/>
      <c r="AU46" s="58"/>
      <c r="AV46" s="58"/>
      <c r="AW46" s="58"/>
      <c r="AX46" s="58"/>
      <c r="AY46" s="58"/>
      <c r="AZ46" s="58"/>
      <c r="BA46" s="58"/>
      <c r="BB46" s="58"/>
      <c r="BC46" s="58"/>
      <c r="BD46" s="58"/>
      <c r="BE46" s="58"/>
      <c r="BF46" s="58"/>
      <c r="BG46" s="58">
        <f t="shared" si="60"/>
        <v>0</v>
      </c>
      <c r="BH46" s="58"/>
      <c r="BI46" s="58"/>
      <c r="BJ46" s="58"/>
      <c r="BK46" s="608" t="s">
        <v>130</v>
      </c>
      <c r="BL46" s="78" t="s">
        <v>677</v>
      </c>
      <c r="BM46" s="608" t="s">
        <v>819</v>
      </c>
      <c r="BN46" s="608" t="s">
        <v>481</v>
      </c>
      <c r="BO46" s="606" t="s">
        <v>503</v>
      </c>
      <c r="BP46" s="604" t="s">
        <v>711</v>
      </c>
      <c r="BQ46" s="606" t="s">
        <v>557</v>
      </c>
      <c r="BR46" s="136"/>
      <c r="BS46" s="136"/>
      <c r="BT46" s="136"/>
      <c r="BW46" s="136"/>
      <c r="BX46" s="136"/>
    </row>
    <row r="47" spans="1:90" s="81" customFormat="1" ht="131.25">
      <c r="A47" s="608">
        <v>35</v>
      </c>
      <c r="B47" s="609" t="s">
        <v>805</v>
      </c>
      <c r="C47" s="471">
        <f t="shared" si="46"/>
        <v>3.1</v>
      </c>
      <c r="D47" s="606"/>
      <c r="E47" s="58">
        <f t="shared" si="55"/>
        <v>3.1</v>
      </c>
      <c r="F47" s="58">
        <f t="shared" si="56"/>
        <v>3.1</v>
      </c>
      <c r="G47" s="58">
        <f t="shared" si="57"/>
        <v>0</v>
      </c>
      <c r="H47" s="58"/>
      <c r="I47" s="58"/>
      <c r="J47" s="58"/>
      <c r="K47" s="58"/>
      <c r="L47" s="58">
        <v>3.1</v>
      </c>
      <c r="M47" s="58">
        <f t="shared" si="58"/>
        <v>0</v>
      </c>
      <c r="N47" s="58"/>
      <c r="O47" s="58"/>
      <c r="P47" s="58"/>
      <c r="Q47" s="58"/>
      <c r="R47" s="58"/>
      <c r="S47" s="58"/>
      <c r="T47" s="58"/>
      <c r="U47" s="58">
        <f t="shared" si="43"/>
        <v>0</v>
      </c>
      <c r="V47" s="58"/>
      <c r="W47" s="58"/>
      <c r="X47" s="58"/>
      <c r="Y47" s="58"/>
      <c r="Z47" s="58"/>
      <c r="AA47" s="58"/>
      <c r="AB47" s="58"/>
      <c r="AC47" s="58"/>
      <c r="AD47" s="58">
        <f t="shared" si="59"/>
        <v>0</v>
      </c>
      <c r="AE47" s="58"/>
      <c r="AF47" s="58"/>
      <c r="AG47" s="58"/>
      <c r="AH47" s="58"/>
      <c r="AI47" s="58"/>
      <c r="AJ47" s="58"/>
      <c r="AK47" s="58"/>
      <c r="AL47" s="58"/>
      <c r="AM47" s="58"/>
      <c r="AN47" s="58"/>
      <c r="AO47" s="58"/>
      <c r="AP47" s="58"/>
      <c r="AQ47" s="58"/>
      <c r="AR47" s="58"/>
      <c r="AS47" s="58">
        <v>0</v>
      </c>
      <c r="AT47" s="58"/>
      <c r="AU47" s="58"/>
      <c r="AV47" s="58"/>
      <c r="AW47" s="58"/>
      <c r="AX47" s="58"/>
      <c r="AY47" s="58"/>
      <c r="AZ47" s="58"/>
      <c r="BA47" s="58"/>
      <c r="BB47" s="58"/>
      <c r="BC47" s="58"/>
      <c r="BD47" s="58"/>
      <c r="BE47" s="58"/>
      <c r="BF47" s="58"/>
      <c r="BG47" s="58">
        <f t="shared" si="60"/>
        <v>0</v>
      </c>
      <c r="BH47" s="58"/>
      <c r="BI47" s="58"/>
      <c r="BJ47" s="58"/>
      <c r="BK47" s="608" t="s">
        <v>130</v>
      </c>
      <c r="BL47" s="604" t="s">
        <v>397</v>
      </c>
      <c r="BM47" s="608" t="s">
        <v>224</v>
      </c>
      <c r="BN47" s="608" t="s">
        <v>91</v>
      </c>
      <c r="BO47" s="606" t="s">
        <v>503</v>
      </c>
      <c r="BP47" s="604" t="s">
        <v>806</v>
      </c>
      <c r="BQ47" s="606" t="s">
        <v>557</v>
      </c>
      <c r="BR47" s="136"/>
      <c r="BS47" s="136" t="s">
        <v>834</v>
      </c>
      <c r="BT47" s="136"/>
      <c r="BW47" s="136"/>
      <c r="BX47" s="136"/>
      <c r="CL47" s="81" t="s">
        <v>651</v>
      </c>
    </row>
    <row r="48" spans="1:90" s="81" customFormat="1" ht="131.25">
      <c r="A48" s="608">
        <v>36</v>
      </c>
      <c r="B48" s="609" t="s">
        <v>809</v>
      </c>
      <c r="C48" s="471">
        <f t="shared" si="46"/>
        <v>9</v>
      </c>
      <c r="D48" s="606"/>
      <c r="E48" s="58">
        <f t="shared" si="55"/>
        <v>9</v>
      </c>
      <c r="F48" s="58">
        <f t="shared" si="56"/>
        <v>9</v>
      </c>
      <c r="G48" s="58">
        <f t="shared" si="57"/>
        <v>0</v>
      </c>
      <c r="H48" s="58"/>
      <c r="I48" s="58"/>
      <c r="J48" s="58"/>
      <c r="K48" s="58"/>
      <c r="L48" s="58">
        <v>9</v>
      </c>
      <c r="M48" s="58">
        <f t="shared" si="58"/>
        <v>0</v>
      </c>
      <c r="N48" s="58"/>
      <c r="O48" s="58"/>
      <c r="P48" s="58"/>
      <c r="Q48" s="58"/>
      <c r="R48" s="58"/>
      <c r="S48" s="58"/>
      <c r="T48" s="58"/>
      <c r="U48" s="58">
        <f t="shared" si="43"/>
        <v>0</v>
      </c>
      <c r="V48" s="58"/>
      <c r="W48" s="58"/>
      <c r="X48" s="58"/>
      <c r="Y48" s="58"/>
      <c r="Z48" s="58"/>
      <c r="AA48" s="58"/>
      <c r="AB48" s="58"/>
      <c r="AC48" s="58"/>
      <c r="AD48" s="58">
        <f t="shared" si="59"/>
        <v>0</v>
      </c>
      <c r="AE48" s="58"/>
      <c r="AF48" s="58"/>
      <c r="AG48" s="58"/>
      <c r="AH48" s="58"/>
      <c r="AI48" s="58"/>
      <c r="AJ48" s="58"/>
      <c r="AK48" s="58"/>
      <c r="AL48" s="58"/>
      <c r="AM48" s="58"/>
      <c r="AN48" s="58"/>
      <c r="AO48" s="58"/>
      <c r="AP48" s="58"/>
      <c r="AQ48" s="58"/>
      <c r="AR48" s="58"/>
      <c r="AS48" s="58">
        <v>0</v>
      </c>
      <c r="AT48" s="58"/>
      <c r="AU48" s="58"/>
      <c r="AV48" s="58"/>
      <c r="AW48" s="58"/>
      <c r="AX48" s="58"/>
      <c r="AY48" s="58"/>
      <c r="AZ48" s="58"/>
      <c r="BA48" s="58"/>
      <c r="BB48" s="58"/>
      <c r="BC48" s="58"/>
      <c r="BD48" s="58"/>
      <c r="BE48" s="58"/>
      <c r="BF48" s="58"/>
      <c r="BG48" s="58">
        <f t="shared" si="60"/>
        <v>0</v>
      </c>
      <c r="BH48" s="58"/>
      <c r="BI48" s="58"/>
      <c r="BJ48" s="58"/>
      <c r="BK48" s="608" t="s">
        <v>130</v>
      </c>
      <c r="BL48" s="604" t="s">
        <v>397</v>
      </c>
      <c r="BM48" s="608" t="s">
        <v>749</v>
      </c>
      <c r="BN48" s="608" t="s">
        <v>91</v>
      </c>
      <c r="BO48" s="606" t="s">
        <v>503</v>
      </c>
      <c r="BP48" s="604" t="s">
        <v>810</v>
      </c>
      <c r="BQ48" s="606" t="s">
        <v>557</v>
      </c>
      <c r="BR48" s="136"/>
      <c r="BS48" s="136" t="s">
        <v>834</v>
      </c>
      <c r="BT48" s="136"/>
      <c r="BW48" s="136"/>
      <c r="BX48" s="136"/>
      <c r="CL48" s="81" t="s">
        <v>651</v>
      </c>
    </row>
    <row r="49" spans="1:91" s="81" customFormat="1" ht="93.75">
      <c r="A49" s="608">
        <v>37</v>
      </c>
      <c r="B49" s="609" t="s">
        <v>700</v>
      </c>
      <c r="C49" s="471">
        <f t="shared" si="46"/>
        <v>5.0999999999999996</v>
      </c>
      <c r="D49" s="606">
        <v>4.0999999999999996</v>
      </c>
      <c r="E49" s="58">
        <f t="shared" si="55"/>
        <v>1</v>
      </c>
      <c r="F49" s="58">
        <f t="shared" si="56"/>
        <v>1</v>
      </c>
      <c r="G49" s="58">
        <f t="shared" si="57"/>
        <v>0</v>
      </c>
      <c r="H49" s="58"/>
      <c r="I49" s="58"/>
      <c r="J49" s="58"/>
      <c r="K49" s="58">
        <v>1</v>
      </c>
      <c r="L49" s="58"/>
      <c r="M49" s="58">
        <f t="shared" si="58"/>
        <v>0</v>
      </c>
      <c r="N49" s="58"/>
      <c r="O49" s="58"/>
      <c r="P49" s="58"/>
      <c r="Q49" s="58"/>
      <c r="R49" s="58"/>
      <c r="S49" s="58"/>
      <c r="T49" s="58"/>
      <c r="U49" s="58">
        <f t="shared" si="43"/>
        <v>0</v>
      </c>
      <c r="V49" s="58"/>
      <c r="W49" s="58"/>
      <c r="X49" s="58"/>
      <c r="Y49" s="58"/>
      <c r="Z49" s="58"/>
      <c r="AA49" s="58"/>
      <c r="AB49" s="58"/>
      <c r="AC49" s="58"/>
      <c r="AD49" s="58">
        <f t="shared" si="59"/>
        <v>0</v>
      </c>
      <c r="AE49" s="58"/>
      <c r="AF49" s="58"/>
      <c r="AG49" s="58"/>
      <c r="AH49" s="58"/>
      <c r="AI49" s="58"/>
      <c r="AJ49" s="58"/>
      <c r="AK49" s="58"/>
      <c r="AL49" s="58"/>
      <c r="AM49" s="58"/>
      <c r="AN49" s="58"/>
      <c r="AO49" s="58"/>
      <c r="AP49" s="58"/>
      <c r="AQ49" s="58"/>
      <c r="AR49" s="58"/>
      <c r="AS49" s="58">
        <v>0</v>
      </c>
      <c r="AT49" s="58"/>
      <c r="AU49" s="58"/>
      <c r="AV49" s="58"/>
      <c r="AW49" s="58"/>
      <c r="AX49" s="58"/>
      <c r="AY49" s="58"/>
      <c r="AZ49" s="58"/>
      <c r="BA49" s="58"/>
      <c r="BB49" s="58"/>
      <c r="BC49" s="58"/>
      <c r="BD49" s="58"/>
      <c r="BE49" s="58"/>
      <c r="BF49" s="58"/>
      <c r="BG49" s="58">
        <f t="shared" si="60"/>
        <v>0</v>
      </c>
      <c r="BH49" s="58"/>
      <c r="BI49" s="58"/>
      <c r="BJ49" s="58"/>
      <c r="BK49" s="608" t="s">
        <v>130</v>
      </c>
      <c r="BL49" s="604" t="s">
        <v>397</v>
      </c>
      <c r="BM49" s="608" t="s">
        <v>750</v>
      </c>
      <c r="BN49" s="608" t="s">
        <v>481</v>
      </c>
      <c r="BO49" s="606" t="s">
        <v>503</v>
      </c>
      <c r="BP49" s="604" t="s">
        <v>702</v>
      </c>
      <c r="BQ49" s="606" t="s">
        <v>503</v>
      </c>
      <c r="BR49" s="136"/>
      <c r="BS49" s="136" t="s">
        <v>834</v>
      </c>
      <c r="BT49" s="136"/>
      <c r="BW49" s="136"/>
      <c r="BX49" s="136"/>
    </row>
    <row r="50" spans="1:91" s="81" customFormat="1" ht="93.75">
      <c r="A50" s="608">
        <v>38</v>
      </c>
      <c r="B50" s="609" t="s">
        <v>701</v>
      </c>
      <c r="C50" s="471">
        <f t="shared" si="46"/>
        <v>5</v>
      </c>
      <c r="D50" s="606">
        <v>4</v>
      </c>
      <c r="E50" s="58">
        <f t="shared" si="55"/>
        <v>1</v>
      </c>
      <c r="F50" s="58">
        <f t="shared" si="56"/>
        <v>1</v>
      </c>
      <c r="G50" s="58">
        <f t="shared" si="57"/>
        <v>0</v>
      </c>
      <c r="H50" s="58"/>
      <c r="I50" s="58"/>
      <c r="J50" s="58"/>
      <c r="K50" s="58">
        <v>1</v>
      </c>
      <c r="L50" s="58"/>
      <c r="M50" s="58">
        <f t="shared" si="58"/>
        <v>0</v>
      </c>
      <c r="N50" s="58"/>
      <c r="O50" s="58"/>
      <c r="P50" s="58"/>
      <c r="Q50" s="58"/>
      <c r="R50" s="58"/>
      <c r="S50" s="58"/>
      <c r="T50" s="58"/>
      <c r="U50" s="58">
        <f t="shared" si="43"/>
        <v>0</v>
      </c>
      <c r="V50" s="58"/>
      <c r="W50" s="58"/>
      <c r="X50" s="58"/>
      <c r="Y50" s="58"/>
      <c r="Z50" s="58"/>
      <c r="AA50" s="58"/>
      <c r="AB50" s="58"/>
      <c r="AC50" s="58"/>
      <c r="AD50" s="58">
        <f t="shared" si="59"/>
        <v>0</v>
      </c>
      <c r="AE50" s="58"/>
      <c r="AF50" s="58"/>
      <c r="AG50" s="58"/>
      <c r="AH50" s="58"/>
      <c r="AI50" s="58"/>
      <c r="AJ50" s="58"/>
      <c r="AK50" s="58"/>
      <c r="AL50" s="58"/>
      <c r="AM50" s="58"/>
      <c r="AN50" s="58"/>
      <c r="AO50" s="58"/>
      <c r="AP50" s="58"/>
      <c r="AQ50" s="58"/>
      <c r="AR50" s="58"/>
      <c r="AS50" s="58">
        <v>0</v>
      </c>
      <c r="AT50" s="58"/>
      <c r="AU50" s="58"/>
      <c r="AV50" s="58"/>
      <c r="AW50" s="58"/>
      <c r="AX50" s="58"/>
      <c r="AY50" s="58"/>
      <c r="AZ50" s="58"/>
      <c r="BA50" s="58"/>
      <c r="BB50" s="58"/>
      <c r="BC50" s="58"/>
      <c r="BD50" s="58"/>
      <c r="BE50" s="58"/>
      <c r="BF50" s="58"/>
      <c r="BG50" s="58">
        <f t="shared" si="60"/>
        <v>0</v>
      </c>
      <c r="BH50" s="58"/>
      <c r="BI50" s="58"/>
      <c r="BJ50" s="58"/>
      <c r="BK50" s="608" t="s">
        <v>130</v>
      </c>
      <c r="BL50" s="604" t="s">
        <v>397</v>
      </c>
      <c r="BM50" s="608" t="s">
        <v>751</v>
      </c>
      <c r="BN50" s="608" t="s">
        <v>481</v>
      </c>
      <c r="BO50" s="606" t="s">
        <v>503</v>
      </c>
      <c r="BP50" s="604" t="s">
        <v>703</v>
      </c>
      <c r="BQ50" s="606" t="s">
        <v>503</v>
      </c>
      <c r="BR50" s="136"/>
      <c r="BS50" s="136" t="s">
        <v>834</v>
      </c>
      <c r="BT50" s="136"/>
      <c r="BW50" s="136"/>
      <c r="BX50" s="136"/>
    </row>
    <row r="51" spans="1:91" s="81" customFormat="1" ht="112.5">
      <c r="A51" s="608">
        <v>39</v>
      </c>
      <c r="B51" s="609" t="s">
        <v>788</v>
      </c>
      <c r="C51" s="471">
        <f t="shared" si="46"/>
        <v>2.33</v>
      </c>
      <c r="D51" s="58">
        <v>1.83</v>
      </c>
      <c r="E51" s="58">
        <f t="shared" si="55"/>
        <v>0.5</v>
      </c>
      <c r="F51" s="58">
        <f t="shared" si="56"/>
        <v>0.5</v>
      </c>
      <c r="G51" s="58">
        <f t="shared" si="57"/>
        <v>0</v>
      </c>
      <c r="H51" s="58"/>
      <c r="I51" s="58"/>
      <c r="J51" s="58"/>
      <c r="K51" s="58">
        <v>0.5</v>
      </c>
      <c r="L51" s="58"/>
      <c r="M51" s="58">
        <f t="shared" si="58"/>
        <v>0</v>
      </c>
      <c r="N51" s="58"/>
      <c r="O51" s="58"/>
      <c r="P51" s="58"/>
      <c r="Q51" s="58"/>
      <c r="R51" s="58"/>
      <c r="S51" s="58"/>
      <c r="T51" s="58"/>
      <c r="U51" s="58">
        <f t="shared" si="43"/>
        <v>0</v>
      </c>
      <c r="V51" s="58"/>
      <c r="W51" s="58"/>
      <c r="X51" s="58"/>
      <c r="Y51" s="58"/>
      <c r="Z51" s="58"/>
      <c r="AA51" s="58"/>
      <c r="AB51" s="58"/>
      <c r="AC51" s="58"/>
      <c r="AD51" s="58">
        <f t="shared" si="59"/>
        <v>0</v>
      </c>
      <c r="AE51" s="58"/>
      <c r="AF51" s="58"/>
      <c r="AG51" s="58"/>
      <c r="AH51" s="58"/>
      <c r="AI51" s="58"/>
      <c r="AJ51" s="58"/>
      <c r="AK51" s="58"/>
      <c r="AL51" s="58"/>
      <c r="AM51" s="58"/>
      <c r="AN51" s="58"/>
      <c r="AO51" s="58"/>
      <c r="AP51" s="58"/>
      <c r="AQ51" s="58"/>
      <c r="AR51" s="58"/>
      <c r="AS51" s="58">
        <v>0</v>
      </c>
      <c r="AT51" s="58"/>
      <c r="AU51" s="58"/>
      <c r="AV51" s="58"/>
      <c r="AW51" s="58"/>
      <c r="AX51" s="58"/>
      <c r="AY51" s="58"/>
      <c r="AZ51" s="58"/>
      <c r="BA51" s="58"/>
      <c r="BB51" s="58"/>
      <c r="BC51" s="58"/>
      <c r="BD51" s="58"/>
      <c r="BE51" s="58"/>
      <c r="BF51" s="58"/>
      <c r="BG51" s="58">
        <f t="shared" si="60"/>
        <v>0</v>
      </c>
      <c r="BH51" s="58"/>
      <c r="BI51" s="58"/>
      <c r="BJ51" s="58"/>
      <c r="BK51" s="608" t="s">
        <v>130</v>
      </c>
      <c r="BL51" s="604" t="s">
        <v>396</v>
      </c>
      <c r="BM51" s="608" t="s">
        <v>220</v>
      </c>
      <c r="BN51" s="608" t="s">
        <v>481</v>
      </c>
      <c r="BO51" s="128" t="s">
        <v>369</v>
      </c>
      <c r="BP51" s="604" t="s">
        <v>821</v>
      </c>
      <c r="BQ51" s="606" t="s">
        <v>503</v>
      </c>
      <c r="BR51" s="136"/>
      <c r="BS51" s="136" t="s">
        <v>834</v>
      </c>
      <c r="BT51" s="136"/>
      <c r="BW51" s="136"/>
      <c r="BX51" s="136"/>
    </row>
    <row r="52" spans="1:91" s="81" customFormat="1" ht="112.5">
      <c r="A52" s="608">
        <v>40</v>
      </c>
      <c r="B52" s="609" t="s">
        <v>824</v>
      </c>
      <c r="C52" s="471">
        <f t="shared" si="46"/>
        <v>0.97</v>
      </c>
      <c r="D52" s="58">
        <v>0.97</v>
      </c>
      <c r="E52" s="58">
        <f t="shared" si="55"/>
        <v>0</v>
      </c>
      <c r="F52" s="58">
        <f t="shared" si="56"/>
        <v>0</v>
      </c>
      <c r="G52" s="58">
        <f t="shared" si="57"/>
        <v>0</v>
      </c>
      <c r="H52" s="58"/>
      <c r="I52" s="58"/>
      <c r="J52" s="58"/>
      <c r="K52" s="58"/>
      <c r="L52" s="58"/>
      <c r="M52" s="58">
        <f t="shared" si="58"/>
        <v>0</v>
      </c>
      <c r="N52" s="58"/>
      <c r="O52" s="58"/>
      <c r="P52" s="58"/>
      <c r="Q52" s="58"/>
      <c r="R52" s="58"/>
      <c r="S52" s="58"/>
      <c r="T52" s="58"/>
      <c r="U52" s="58">
        <f t="shared" si="43"/>
        <v>0</v>
      </c>
      <c r="V52" s="58"/>
      <c r="W52" s="58"/>
      <c r="X52" s="58"/>
      <c r="Y52" s="58"/>
      <c r="Z52" s="58"/>
      <c r="AA52" s="58"/>
      <c r="AB52" s="58"/>
      <c r="AC52" s="58"/>
      <c r="AD52" s="58">
        <f t="shared" si="59"/>
        <v>0</v>
      </c>
      <c r="AE52" s="58"/>
      <c r="AF52" s="58"/>
      <c r="AG52" s="58"/>
      <c r="AH52" s="58"/>
      <c r="AI52" s="58"/>
      <c r="AJ52" s="58"/>
      <c r="AK52" s="58"/>
      <c r="AL52" s="58"/>
      <c r="AM52" s="58"/>
      <c r="AN52" s="58"/>
      <c r="AO52" s="58"/>
      <c r="AP52" s="58"/>
      <c r="AQ52" s="58"/>
      <c r="AR52" s="58"/>
      <c r="AS52" s="58">
        <v>0</v>
      </c>
      <c r="AT52" s="58"/>
      <c r="AU52" s="58"/>
      <c r="AV52" s="58"/>
      <c r="AW52" s="58"/>
      <c r="AX52" s="58"/>
      <c r="AY52" s="58"/>
      <c r="AZ52" s="58"/>
      <c r="BA52" s="58"/>
      <c r="BB52" s="58"/>
      <c r="BC52" s="58"/>
      <c r="BD52" s="58"/>
      <c r="BE52" s="58"/>
      <c r="BF52" s="58"/>
      <c r="BG52" s="58">
        <f t="shared" si="60"/>
        <v>0</v>
      </c>
      <c r="BH52" s="58"/>
      <c r="BI52" s="58"/>
      <c r="BJ52" s="58"/>
      <c r="BK52" s="608" t="s">
        <v>130</v>
      </c>
      <c r="BL52" s="70" t="s">
        <v>399</v>
      </c>
      <c r="BM52" s="608" t="s">
        <v>822</v>
      </c>
      <c r="BN52" s="608" t="s">
        <v>481</v>
      </c>
      <c r="BO52" s="128" t="s">
        <v>369</v>
      </c>
      <c r="BP52" s="604" t="s">
        <v>812</v>
      </c>
      <c r="BQ52" s="606" t="s">
        <v>503</v>
      </c>
      <c r="BR52" s="136"/>
      <c r="BS52" s="136" t="s">
        <v>834</v>
      </c>
      <c r="BT52" s="136"/>
      <c r="BU52" s="81" t="s">
        <v>928</v>
      </c>
      <c r="BW52" s="136"/>
      <c r="BX52" s="136"/>
    </row>
    <row r="53" spans="1:91" s="81" customFormat="1" ht="34.9" customHeight="1">
      <c r="A53" s="608">
        <v>41</v>
      </c>
      <c r="B53" s="611" t="s">
        <v>383</v>
      </c>
      <c r="C53" s="471">
        <f t="shared" si="46"/>
        <v>1.2</v>
      </c>
      <c r="D53" s="608">
        <v>1.2</v>
      </c>
      <c r="E53" s="1"/>
      <c r="F53" s="1"/>
      <c r="G53" s="58">
        <f t="shared" ref="G53:G60" si="61">H53+I53+J53</f>
        <v>0</v>
      </c>
      <c r="H53" s="57"/>
      <c r="I53" s="57"/>
      <c r="J53" s="57"/>
      <c r="K53" s="35"/>
      <c r="L53" s="35"/>
      <c r="M53" s="58">
        <f t="shared" ref="M53:M60" si="62">+N53+O53+P53</f>
        <v>0</v>
      </c>
      <c r="N53" s="57"/>
      <c r="O53" s="57"/>
      <c r="P53" s="35"/>
      <c r="Q53" s="57"/>
      <c r="R53" s="57"/>
      <c r="S53" s="57"/>
      <c r="T53" s="57"/>
      <c r="U53" s="58">
        <f t="shared" ref="U53:U60" si="63">V53+W53+X53+Y53+Z53+AA53+AB53+AC53+AD53+AU53+AV53+AW53+AX53+AY53+AZ53+BA53+BB53+BC53+BD53+BE53+BF53</f>
        <v>0</v>
      </c>
      <c r="V53" s="57"/>
      <c r="W53" s="57"/>
      <c r="X53" s="57"/>
      <c r="Y53" s="57"/>
      <c r="Z53" s="57"/>
      <c r="AA53" s="57"/>
      <c r="AB53" s="57"/>
      <c r="AC53" s="57"/>
      <c r="AD53" s="58">
        <f t="shared" ref="AD53:AD60" si="64">SUM(AE53:AT53)</f>
        <v>0</v>
      </c>
      <c r="AE53" s="35"/>
      <c r="AF53" s="35"/>
      <c r="AG53" s="57"/>
      <c r="AH53" s="57"/>
      <c r="AI53" s="57"/>
      <c r="AJ53" s="57"/>
      <c r="AK53" s="57"/>
      <c r="AL53" s="57"/>
      <c r="AM53" s="57"/>
      <c r="AN53" s="57"/>
      <c r="AO53" s="57"/>
      <c r="AP53" s="57"/>
      <c r="AQ53" s="57"/>
      <c r="AR53" s="57"/>
      <c r="AS53" s="57">
        <f>AT53+AU53</f>
        <v>0</v>
      </c>
      <c r="AT53" s="57"/>
      <c r="AU53" s="57"/>
      <c r="AV53" s="57"/>
      <c r="AW53" s="57"/>
      <c r="AX53" s="35"/>
      <c r="AY53" s="57"/>
      <c r="AZ53" s="57"/>
      <c r="BA53" s="57"/>
      <c r="BB53" s="57"/>
      <c r="BC53" s="57"/>
      <c r="BD53" s="57"/>
      <c r="BE53" s="57"/>
      <c r="BF53" s="57"/>
      <c r="BG53" s="1">
        <f t="shared" ref="BG53:BG60" si="65">BH53+BI53+BJ53</f>
        <v>0</v>
      </c>
      <c r="BH53" s="57"/>
      <c r="BI53" s="35"/>
      <c r="BJ53" s="57"/>
      <c r="BK53" s="608" t="s">
        <v>130</v>
      </c>
      <c r="BL53" s="604" t="s">
        <v>396</v>
      </c>
      <c r="BM53" s="604" t="s">
        <v>728</v>
      </c>
      <c r="BN53" s="604" t="s">
        <v>93</v>
      </c>
      <c r="BO53" s="606" t="s">
        <v>503</v>
      </c>
      <c r="BP53" s="604" t="s">
        <v>717</v>
      </c>
      <c r="BQ53" s="606" t="s">
        <v>557</v>
      </c>
      <c r="BR53" s="136"/>
      <c r="BS53" s="136" t="s">
        <v>834</v>
      </c>
      <c r="BT53" s="136"/>
      <c r="BW53" s="136"/>
      <c r="BX53" s="136"/>
    </row>
    <row r="54" spans="1:91" s="81" customFormat="1" ht="52.9" customHeight="1">
      <c r="A54" s="608">
        <v>42</v>
      </c>
      <c r="B54" s="614" t="s">
        <v>514</v>
      </c>
      <c r="C54" s="471">
        <f t="shared" si="46"/>
        <v>0.26</v>
      </c>
      <c r="D54" s="606">
        <v>0.25</v>
      </c>
      <c r="E54" s="58">
        <f t="shared" ref="E54:E60" si="66">F54+U54+BG54</f>
        <v>0.01</v>
      </c>
      <c r="F54" s="58">
        <f t="shared" ref="F54:F60" si="67">G54+K54+L54+M54+R54+S54+T54</f>
        <v>0</v>
      </c>
      <c r="G54" s="58">
        <f t="shared" si="61"/>
        <v>0</v>
      </c>
      <c r="H54" s="59"/>
      <c r="I54" s="58"/>
      <c r="J54" s="58"/>
      <c r="K54" s="59"/>
      <c r="L54" s="59"/>
      <c r="M54" s="58">
        <f t="shared" si="62"/>
        <v>0</v>
      </c>
      <c r="N54" s="59"/>
      <c r="O54" s="58"/>
      <c r="P54" s="59"/>
      <c r="Q54" s="58"/>
      <c r="R54" s="58"/>
      <c r="S54" s="58"/>
      <c r="T54" s="58"/>
      <c r="U54" s="58">
        <f t="shared" si="63"/>
        <v>0</v>
      </c>
      <c r="V54" s="58"/>
      <c r="W54" s="58"/>
      <c r="X54" s="58"/>
      <c r="Y54" s="58"/>
      <c r="Z54" s="58"/>
      <c r="AA54" s="58"/>
      <c r="AB54" s="58"/>
      <c r="AC54" s="58"/>
      <c r="AD54" s="58">
        <f t="shared" si="64"/>
        <v>0</v>
      </c>
      <c r="AE54" s="59"/>
      <c r="AF54" s="59"/>
      <c r="AG54" s="58"/>
      <c r="AH54" s="58"/>
      <c r="AI54" s="58"/>
      <c r="AJ54" s="58"/>
      <c r="AK54" s="58"/>
      <c r="AL54" s="58"/>
      <c r="AM54" s="58"/>
      <c r="AN54" s="58"/>
      <c r="AO54" s="58"/>
      <c r="AP54" s="58"/>
      <c r="AQ54" s="58"/>
      <c r="AR54" s="58"/>
      <c r="AS54" s="58">
        <v>0</v>
      </c>
      <c r="AT54" s="58"/>
      <c r="AU54" s="58"/>
      <c r="AV54" s="58"/>
      <c r="AW54" s="58"/>
      <c r="AX54" s="58"/>
      <c r="AY54" s="58"/>
      <c r="AZ54" s="58"/>
      <c r="BA54" s="58"/>
      <c r="BB54" s="58"/>
      <c r="BC54" s="58"/>
      <c r="BD54" s="59"/>
      <c r="BE54" s="58"/>
      <c r="BF54" s="58"/>
      <c r="BG54" s="58">
        <f t="shared" si="65"/>
        <v>0.01</v>
      </c>
      <c r="BH54" s="58"/>
      <c r="BI54" s="59">
        <v>0.01</v>
      </c>
      <c r="BJ54" s="58"/>
      <c r="BK54" s="608" t="s">
        <v>130</v>
      </c>
      <c r="BL54" s="78" t="s">
        <v>398</v>
      </c>
      <c r="BM54" s="608" t="s">
        <v>515</v>
      </c>
      <c r="BN54" s="608" t="s">
        <v>93</v>
      </c>
      <c r="BO54" s="606" t="s">
        <v>503</v>
      </c>
      <c r="BP54" s="164" t="s">
        <v>502</v>
      </c>
      <c r="BQ54" s="606" t="s">
        <v>503</v>
      </c>
      <c r="BR54" s="136"/>
      <c r="BS54" s="136" t="s">
        <v>834</v>
      </c>
      <c r="BT54" s="136"/>
      <c r="BW54" s="136"/>
      <c r="BX54" s="136"/>
    </row>
    <row r="55" spans="1:91" s="81" customFormat="1" ht="40.9" customHeight="1">
      <c r="A55" s="608">
        <v>43</v>
      </c>
      <c r="B55" s="614" t="s">
        <v>516</v>
      </c>
      <c r="C55" s="471">
        <f t="shared" si="46"/>
        <v>0.4</v>
      </c>
      <c r="D55" s="606">
        <v>0.37</v>
      </c>
      <c r="E55" s="58">
        <f t="shared" si="66"/>
        <v>0.03</v>
      </c>
      <c r="F55" s="58">
        <f t="shared" si="67"/>
        <v>0</v>
      </c>
      <c r="G55" s="58">
        <f t="shared" si="61"/>
        <v>0</v>
      </c>
      <c r="H55" s="59"/>
      <c r="I55" s="58"/>
      <c r="J55" s="58"/>
      <c r="K55" s="59"/>
      <c r="L55" s="59"/>
      <c r="M55" s="58">
        <f t="shared" si="62"/>
        <v>0</v>
      </c>
      <c r="N55" s="59"/>
      <c r="O55" s="58"/>
      <c r="P55" s="59"/>
      <c r="Q55" s="58"/>
      <c r="R55" s="58"/>
      <c r="S55" s="58"/>
      <c r="T55" s="58"/>
      <c r="U55" s="58">
        <f t="shared" si="63"/>
        <v>0</v>
      </c>
      <c r="V55" s="58"/>
      <c r="W55" s="58"/>
      <c r="X55" s="58"/>
      <c r="Y55" s="58"/>
      <c r="Z55" s="58"/>
      <c r="AA55" s="58"/>
      <c r="AB55" s="58"/>
      <c r="AC55" s="58"/>
      <c r="AD55" s="58">
        <f t="shared" si="64"/>
        <v>0</v>
      </c>
      <c r="AE55" s="59"/>
      <c r="AF55" s="59"/>
      <c r="AG55" s="58"/>
      <c r="AH55" s="58"/>
      <c r="AI55" s="58"/>
      <c r="AJ55" s="58"/>
      <c r="AK55" s="58"/>
      <c r="AL55" s="58"/>
      <c r="AM55" s="58"/>
      <c r="AN55" s="58"/>
      <c r="AO55" s="58"/>
      <c r="AP55" s="58"/>
      <c r="AQ55" s="58"/>
      <c r="AR55" s="58"/>
      <c r="AS55" s="58">
        <v>0</v>
      </c>
      <c r="AT55" s="58"/>
      <c r="AU55" s="58"/>
      <c r="AV55" s="58"/>
      <c r="AW55" s="58"/>
      <c r="AX55" s="58"/>
      <c r="AY55" s="58"/>
      <c r="AZ55" s="58"/>
      <c r="BA55" s="58"/>
      <c r="BB55" s="58"/>
      <c r="BC55" s="58"/>
      <c r="BD55" s="59"/>
      <c r="BE55" s="58"/>
      <c r="BF55" s="58"/>
      <c r="BG55" s="58">
        <f t="shared" si="65"/>
        <v>0.03</v>
      </c>
      <c r="BH55" s="58"/>
      <c r="BI55" s="59">
        <v>0.03</v>
      </c>
      <c r="BJ55" s="58"/>
      <c r="BK55" s="608" t="s">
        <v>130</v>
      </c>
      <c r="BL55" s="78" t="s">
        <v>398</v>
      </c>
      <c r="BM55" s="608" t="s">
        <v>517</v>
      </c>
      <c r="BN55" s="608" t="s">
        <v>93</v>
      </c>
      <c r="BO55" s="606" t="s">
        <v>503</v>
      </c>
      <c r="BP55" s="164" t="s">
        <v>502</v>
      </c>
      <c r="BQ55" s="606" t="s">
        <v>503</v>
      </c>
      <c r="BR55" s="136"/>
      <c r="BS55" s="136" t="s">
        <v>834</v>
      </c>
      <c r="BT55" s="136"/>
      <c r="BW55" s="136"/>
      <c r="BX55" s="136"/>
    </row>
    <row r="56" spans="1:91" s="81" customFormat="1" ht="55.15" customHeight="1">
      <c r="A56" s="608">
        <v>44</v>
      </c>
      <c r="B56" s="614" t="s">
        <v>518</v>
      </c>
      <c r="C56" s="471">
        <f t="shared" si="46"/>
        <v>1</v>
      </c>
      <c r="D56" s="606">
        <v>0.95</v>
      </c>
      <c r="E56" s="58">
        <f t="shared" si="66"/>
        <v>0.05</v>
      </c>
      <c r="F56" s="58">
        <f t="shared" si="67"/>
        <v>0</v>
      </c>
      <c r="G56" s="58">
        <f t="shared" si="61"/>
        <v>0</v>
      </c>
      <c r="H56" s="59"/>
      <c r="I56" s="58"/>
      <c r="J56" s="58"/>
      <c r="K56" s="59"/>
      <c r="L56" s="59"/>
      <c r="M56" s="58">
        <f t="shared" si="62"/>
        <v>0</v>
      </c>
      <c r="N56" s="59"/>
      <c r="O56" s="58"/>
      <c r="P56" s="59"/>
      <c r="Q56" s="58"/>
      <c r="R56" s="58"/>
      <c r="S56" s="58"/>
      <c r="T56" s="58"/>
      <c r="U56" s="58">
        <f t="shared" si="63"/>
        <v>0</v>
      </c>
      <c r="V56" s="58"/>
      <c r="W56" s="58"/>
      <c r="X56" s="58"/>
      <c r="Y56" s="58"/>
      <c r="Z56" s="58"/>
      <c r="AA56" s="58"/>
      <c r="AB56" s="58"/>
      <c r="AC56" s="58"/>
      <c r="AD56" s="58">
        <f t="shared" si="64"/>
        <v>0</v>
      </c>
      <c r="AE56" s="59"/>
      <c r="AF56" s="59"/>
      <c r="AG56" s="58"/>
      <c r="AH56" s="58"/>
      <c r="AI56" s="58"/>
      <c r="AJ56" s="58"/>
      <c r="AK56" s="58"/>
      <c r="AL56" s="58"/>
      <c r="AM56" s="58"/>
      <c r="AN56" s="58"/>
      <c r="AO56" s="58"/>
      <c r="AP56" s="58"/>
      <c r="AQ56" s="58"/>
      <c r="AR56" s="58"/>
      <c r="AS56" s="58">
        <v>0</v>
      </c>
      <c r="AT56" s="58"/>
      <c r="AU56" s="58"/>
      <c r="AV56" s="58"/>
      <c r="AW56" s="58"/>
      <c r="AX56" s="58"/>
      <c r="AY56" s="58"/>
      <c r="AZ56" s="58"/>
      <c r="BA56" s="58"/>
      <c r="BB56" s="58"/>
      <c r="BC56" s="58"/>
      <c r="BD56" s="59"/>
      <c r="BE56" s="58"/>
      <c r="BF56" s="58"/>
      <c r="BG56" s="58">
        <f t="shared" si="65"/>
        <v>0.05</v>
      </c>
      <c r="BH56" s="58"/>
      <c r="BI56" s="59">
        <v>0.05</v>
      </c>
      <c r="BJ56" s="58"/>
      <c r="BK56" s="608" t="s">
        <v>130</v>
      </c>
      <c r="BL56" s="78" t="s">
        <v>398</v>
      </c>
      <c r="BM56" s="608" t="s">
        <v>519</v>
      </c>
      <c r="BN56" s="608" t="s">
        <v>93</v>
      </c>
      <c r="BO56" s="606" t="s">
        <v>503</v>
      </c>
      <c r="BP56" s="164" t="s">
        <v>502</v>
      </c>
      <c r="BQ56" s="606" t="s">
        <v>503</v>
      </c>
      <c r="BR56" s="136"/>
      <c r="BS56" s="136" t="s">
        <v>834</v>
      </c>
      <c r="BT56" s="136"/>
      <c r="BW56" s="136"/>
      <c r="BX56" s="136"/>
    </row>
    <row r="57" spans="1:91" s="81" customFormat="1" ht="41.45" customHeight="1">
      <c r="A57" s="608">
        <v>45</v>
      </c>
      <c r="B57" s="614" t="s">
        <v>860</v>
      </c>
      <c r="C57" s="471">
        <f t="shared" si="46"/>
        <v>0.19999999999999998</v>
      </c>
      <c r="D57" s="606">
        <v>0.18</v>
      </c>
      <c r="E57" s="58">
        <f t="shared" si="66"/>
        <v>0.02</v>
      </c>
      <c r="F57" s="58">
        <f t="shared" si="67"/>
        <v>0</v>
      </c>
      <c r="G57" s="58">
        <f t="shared" si="61"/>
        <v>0</v>
      </c>
      <c r="H57" s="59"/>
      <c r="I57" s="58"/>
      <c r="J57" s="58"/>
      <c r="K57" s="59">
        <v>0</v>
      </c>
      <c r="L57" s="59"/>
      <c r="M57" s="58">
        <f t="shared" si="62"/>
        <v>0</v>
      </c>
      <c r="N57" s="59"/>
      <c r="O57" s="58"/>
      <c r="P57" s="59"/>
      <c r="Q57" s="58"/>
      <c r="R57" s="58"/>
      <c r="S57" s="58"/>
      <c r="T57" s="58"/>
      <c r="U57" s="58">
        <f t="shared" si="63"/>
        <v>0</v>
      </c>
      <c r="V57" s="58"/>
      <c r="W57" s="58"/>
      <c r="X57" s="58"/>
      <c r="Y57" s="58"/>
      <c r="Z57" s="58"/>
      <c r="AA57" s="58"/>
      <c r="AB57" s="58"/>
      <c r="AC57" s="58"/>
      <c r="AD57" s="58">
        <f t="shared" si="64"/>
        <v>0</v>
      </c>
      <c r="AE57" s="59"/>
      <c r="AF57" s="59"/>
      <c r="AG57" s="58"/>
      <c r="AH57" s="58"/>
      <c r="AI57" s="58"/>
      <c r="AJ57" s="58"/>
      <c r="AK57" s="58"/>
      <c r="AL57" s="58"/>
      <c r="AM57" s="58"/>
      <c r="AN57" s="58"/>
      <c r="AO57" s="58"/>
      <c r="AP57" s="58"/>
      <c r="AQ57" s="58"/>
      <c r="AR57" s="58"/>
      <c r="AS57" s="58">
        <v>0</v>
      </c>
      <c r="AT57" s="58"/>
      <c r="AU57" s="58"/>
      <c r="AV57" s="58"/>
      <c r="AW57" s="58"/>
      <c r="AX57" s="58"/>
      <c r="AY57" s="58"/>
      <c r="AZ57" s="58"/>
      <c r="BA57" s="58"/>
      <c r="BB57" s="58"/>
      <c r="BC57" s="58"/>
      <c r="BD57" s="59"/>
      <c r="BE57" s="58"/>
      <c r="BF57" s="58"/>
      <c r="BG57" s="58">
        <f t="shared" si="65"/>
        <v>0.02</v>
      </c>
      <c r="BH57" s="58"/>
      <c r="BI57" s="59">
        <v>0.02</v>
      </c>
      <c r="BJ57" s="58"/>
      <c r="BK57" s="608" t="s">
        <v>130</v>
      </c>
      <c r="BL57" s="70" t="s">
        <v>399</v>
      </c>
      <c r="BM57" s="608" t="s">
        <v>526</v>
      </c>
      <c r="BN57" s="608" t="s">
        <v>93</v>
      </c>
      <c r="BO57" s="606" t="s">
        <v>503</v>
      </c>
      <c r="BP57" s="604" t="s">
        <v>502</v>
      </c>
      <c r="BQ57" s="606" t="s">
        <v>503</v>
      </c>
      <c r="BR57" s="136"/>
      <c r="BS57" s="136" t="s">
        <v>834</v>
      </c>
      <c r="BT57" s="136"/>
      <c r="BW57" s="136"/>
      <c r="BX57" s="136"/>
    </row>
    <row r="58" spans="1:91" s="81" customFormat="1" ht="80.45" customHeight="1">
      <c r="A58" s="608">
        <v>46</v>
      </c>
      <c r="B58" s="614" t="s">
        <v>532</v>
      </c>
      <c r="C58" s="471">
        <f t="shared" si="46"/>
        <v>0.70000000000000007</v>
      </c>
      <c r="D58" s="606">
        <v>0.68</v>
      </c>
      <c r="E58" s="58">
        <f t="shared" si="66"/>
        <v>0.02</v>
      </c>
      <c r="F58" s="58">
        <f t="shared" si="67"/>
        <v>0</v>
      </c>
      <c r="G58" s="58">
        <f t="shared" si="61"/>
        <v>0</v>
      </c>
      <c r="H58" s="59"/>
      <c r="I58" s="58"/>
      <c r="J58" s="58"/>
      <c r="K58" s="59"/>
      <c r="L58" s="59"/>
      <c r="M58" s="58">
        <f t="shared" si="62"/>
        <v>0</v>
      </c>
      <c r="N58" s="59"/>
      <c r="O58" s="58"/>
      <c r="P58" s="59"/>
      <c r="Q58" s="58"/>
      <c r="R58" s="58"/>
      <c r="S58" s="58"/>
      <c r="T58" s="58"/>
      <c r="U58" s="58">
        <f t="shared" si="63"/>
        <v>0</v>
      </c>
      <c r="V58" s="58"/>
      <c r="W58" s="58"/>
      <c r="X58" s="58"/>
      <c r="Y58" s="58"/>
      <c r="Z58" s="58"/>
      <c r="AA58" s="58"/>
      <c r="AB58" s="58"/>
      <c r="AC58" s="58"/>
      <c r="AD58" s="58">
        <f t="shared" si="64"/>
        <v>0</v>
      </c>
      <c r="AE58" s="59"/>
      <c r="AF58" s="59"/>
      <c r="AG58" s="58"/>
      <c r="AH58" s="58"/>
      <c r="AI58" s="58"/>
      <c r="AJ58" s="58"/>
      <c r="AK58" s="58"/>
      <c r="AL58" s="58"/>
      <c r="AM58" s="58"/>
      <c r="AN58" s="58"/>
      <c r="AO58" s="58"/>
      <c r="AP58" s="58"/>
      <c r="AQ58" s="58"/>
      <c r="AR58" s="58"/>
      <c r="AS58" s="58">
        <v>0</v>
      </c>
      <c r="AT58" s="58"/>
      <c r="AU58" s="58"/>
      <c r="AV58" s="58"/>
      <c r="AW58" s="58"/>
      <c r="AX58" s="58"/>
      <c r="AY58" s="58"/>
      <c r="AZ58" s="58"/>
      <c r="BA58" s="58"/>
      <c r="BB58" s="58"/>
      <c r="BC58" s="58"/>
      <c r="BD58" s="59"/>
      <c r="BE58" s="58"/>
      <c r="BF58" s="58"/>
      <c r="BG58" s="58">
        <f t="shared" si="65"/>
        <v>0.02</v>
      </c>
      <c r="BH58" s="58"/>
      <c r="BI58" s="59">
        <v>0.02</v>
      </c>
      <c r="BJ58" s="58"/>
      <c r="BK58" s="608" t="s">
        <v>130</v>
      </c>
      <c r="BL58" s="70" t="s">
        <v>399</v>
      </c>
      <c r="BM58" s="608" t="s">
        <v>729</v>
      </c>
      <c r="BN58" s="608" t="s">
        <v>93</v>
      </c>
      <c r="BO58" s="606" t="s">
        <v>503</v>
      </c>
      <c r="BP58" s="604" t="s">
        <v>608</v>
      </c>
      <c r="BQ58" s="606" t="s">
        <v>503</v>
      </c>
      <c r="BR58" s="136"/>
      <c r="BS58" s="136" t="s">
        <v>834</v>
      </c>
      <c r="BT58" s="136"/>
      <c r="BW58" s="136"/>
      <c r="BX58" s="136"/>
    </row>
    <row r="59" spans="1:91" s="105" customFormat="1" ht="66.599999999999994" customHeight="1">
      <c r="A59" s="608">
        <v>47</v>
      </c>
      <c r="B59" s="111" t="s">
        <v>611</v>
      </c>
      <c r="C59" s="503">
        <f t="shared" ref="C59" si="68">D59+E59</f>
        <v>0.2</v>
      </c>
      <c r="D59" s="616">
        <v>0.17</v>
      </c>
      <c r="E59" s="101">
        <f t="shared" ref="E59" si="69">F59+U59+BG59</f>
        <v>0.03</v>
      </c>
      <c r="F59" s="101">
        <f t="shared" si="67"/>
        <v>0</v>
      </c>
      <c r="G59" s="101">
        <f t="shared" ref="G59" si="70">H59+I59+J59</f>
        <v>0</v>
      </c>
      <c r="H59" s="323"/>
      <c r="I59" s="323"/>
      <c r="J59" s="323"/>
      <c r="K59" s="323"/>
      <c r="L59" s="323">
        <v>0</v>
      </c>
      <c r="M59" s="101">
        <f t="shared" ref="M59" si="71">+N59+O59+P59</f>
        <v>0</v>
      </c>
      <c r="N59" s="323"/>
      <c r="O59" s="323"/>
      <c r="P59" s="323"/>
      <c r="Q59" s="323"/>
      <c r="R59" s="323"/>
      <c r="S59" s="323"/>
      <c r="T59" s="323"/>
      <c r="U59" s="101">
        <f t="shared" ref="U59" si="72">V59+W59+X59+Y59+Z59+AA59+AB59+AC59+AD59+AU59+AV59+AW59+AX59+AY59+AZ59+BA59+BB59+BC59+BD59+BE59+BF59</f>
        <v>0</v>
      </c>
      <c r="V59" s="323"/>
      <c r="W59" s="323"/>
      <c r="X59" s="323"/>
      <c r="Y59" s="323"/>
      <c r="Z59" s="323"/>
      <c r="AA59" s="323"/>
      <c r="AB59" s="323"/>
      <c r="AC59" s="323"/>
      <c r="AD59" s="101">
        <f t="shared" si="64"/>
        <v>0</v>
      </c>
      <c r="AE59" s="323"/>
      <c r="AF59" s="323"/>
      <c r="AG59" s="323"/>
      <c r="AH59" s="323"/>
      <c r="AI59" s="323"/>
      <c r="AJ59" s="323"/>
      <c r="AK59" s="323"/>
      <c r="AL59" s="323"/>
      <c r="AM59" s="323"/>
      <c r="AN59" s="323"/>
      <c r="AO59" s="323"/>
      <c r="AP59" s="323"/>
      <c r="AQ59" s="323"/>
      <c r="AR59" s="323"/>
      <c r="AS59" s="323">
        <f t="shared" ref="AS59:AS60" si="73">AT59+AU59</f>
        <v>0</v>
      </c>
      <c r="AT59" s="323"/>
      <c r="AU59" s="323"/>
      <c r="AV59" s="323"/>
      <c r="AW59" s="323"/>
      <c r="AX59" s="323"/>
      <c r="AY59" s="323"/>
      <c r="AZ59" s="323"/>
      <c r="BA59" s="323"/>
      <c r="BB59" s="323"/>
      <c r="BC59" s="323"/>
      <c r="BD59" s="323"/>
      <c r="BE59" s="323"/>
      <c r="BF59" s="323"/>
      <c r="BG59" s="101">
        <f t="shared" ref="BG59" si="74">BH59+BI59+BJ59</f>
        <v>0.03</v>
      </c>
      <c r="BH59" s="323"/>
      <c r="BI59" s="323">
        <v>0.03</v>
      </c>
      <c r="BJ59" s="323"/>
      <c r="BK59" s="616" t="s">
        <v>130</v>
      </c>
      <c r="BL59" s="103" t="s">
        <v>396</v>
      </c>
      <c r="BM59" s="103" t="s">
        <v>735</v>
      </c>
      <c r="BN59" s="103" t="s">
        <v>93</v>
      </c>
      <c r="BO59" s="606" t="s">
        <v>503</v>
      </c>
      <c r="BP59" s="320" t="s">
        <v>608</v>
      </c>
      <c r="BQ59" s="617" t="s">
        <v>503</v>
      </c>
      <c r="BR59" s="422" t="s">
        <v>834</v>
      </c>
      <c r="BS59" s="422"/>
      <c r="BT59" s="422"/>
      <c r="BU59" s="597"/>
      <c r="BV59" s="597"/>
      <c r="CM59" s="105" t="s">
        <v>957</v>
      </c>
    </row>
    <row r="60" spans="1:91" s="81" customFormat="1" ht="40.9" customHeight="1">
      <c r="A60" s="608">
        <v>48</v>
      </c>
      <c r="B60" s="605" t="s">
        <v>582</v>
      </c>
      <c r="C60" s="471">
        <f t="shared" si="46"/>
        <v>0.4</v>
      </c>
      <c r="D60" s="608">
        <v>0.37</v>
      </c>
      <c r="E60" s="58">
        <f t="shared" si="66"/>
        <v>0.03</v>
      </c>
      <c r="F60" s="58">
        <f t="shared" si="67"/>
        <v>0</v>
      </c>
      <c r="G60" s="58">
        <f t="shared" si="61"/>
        <v>0</v>
      </c>
      <c r="H60" s="57"/>
      <c r="I60" s="57"/>
      <c r="J60" s="57"/>
      <c r="K60" s="57"/>
      <c r="L60" s="57">
        <v>0</v>
      </c>
      <c r="M60" s="58">
        <f t="shared" si="62"/>
        <v>0</v>
      </c>
      <c r="N60" s="57"/>
      <c r="O60" s="57"/>
      <c r="P60" s="57"/>
      <c r="Q60" s="57"/>
      <c r="R60" s="57"/>
      <c r="S60" s="57"/>
      <c r="T60" s="57"/>
      <c r="U60" s="58">
        <f t="shared" si="63"/>
        <v>0</v>
      </c>
      <c r="V60" s="57"/>
      <c r="W60" s="57"/>
      <c r="X60" s="57"/>
      <c r="Y60" s="57"/>
      <c r="Z60" s="57"/>
      <c r="AA60" s="57"/>
      <c r="AB60" s="57"/>
      <c r="AC60" s="57"/>
      <c r="AD60" s="58">
        <f t="shared" si="64"/>
        <v>0</v>
      </c>
      <c r="AE60" s="57"/>
      <c r="AF60" s="57"/>
      <c r="AG60" s="57"/>
      <c r="AH60" s="57"/>
      <c r="AI60" s="57"/>
      <c r="AJ60" s="57"/>
      <c r="AK60" s="57"/>
      <c r="AL60" s="57"/>
      <c r="AM60" s="57"/>
      <c r="AN60" s="57"/>
      <c r="AO60" s="57"/>
      <c r="AP60" s="57"/>
      <c r="AQ60" s="57"/>
      <c r="AR60" s="57"/>
      <c r="AS60" s="57">
        <f t="shared" si="73"/>
        <v>0</v>
      </c>
      <c r="AT60" s="57"/>
      <c r="AU60" s="57"/>
      <c r="AV60" s="57"/>
      <c r="AW60" s="57"/>
      <c r="AX60" s="57"/>
      <c r="AY60" s="57"/>
      <c r="AZ60" s="57"/>
      <c r="BA60" s="57"/>
      <c r="BB60" s="57"/>
      <c r="BC60" s="57"/>
      <c r="BD60" s="57"/>
      <c r="BE60" s="57"/>
      <c r="BF60" s="57"/>
      <c r="BG60" s="58">
        <f t="shared" si="65"/>
        <v>0.03</v>
      </c>
      <c r="BH60" s="57"/>
      <c r="BI60" s="57">
        <v>0.03</v>
      </c>
      <c r="BJ60" s="57"/>
      <c r="BK60" s="608" t="s">
        <v>130</v>
      </c>
      <c r="BL60" s="604" t="s">
        <v>396</v>
      </c>
      <c r="BM60" s="604"/>
      <c r="BN60" s="604" t="s">
        <v>93</v>
      </c>
      <c r="BO60" s="128" t="s">
        <v>369</v>
      </c>
      <c r="BP60" s="164" t="s">
        <v>502</v>
      </c>
      <c r="BQ60" s="606" t="s">
        <v>503</v>
      </c>
      <c r="BR60" s="136"/>
      <c r="BS60" s="136" t="s">
        <v>834</v>
      </c>
      <c r="BT60" s="136"/>
      <c r="BW60" s="136"/>
      <c r="BX60" s="136"/>
    </row>
    <row r="61" spans="1:91" s="165" customFormat="1" ht="55.9" customHeight="1">
      <c r="A61" s="608">
        <v>49</v>
      </c>
      <c r="B61" s="609" t="s">
        <v>665</v>
      </c>
      <c r="C61" s="471">
        <f t="shared" si="46"/>
        <v>0.2</v>
      </c>
      <c r="D61" s="606">
        <v>0.17</v>
      </c>
      <c r="E61" s="58">
        <f>F61+U61+BG61</f>
        <v>0.03</v>
      </c>
      <c r="F61" s="58">
        <f t="shared" ref="F61" si="75">G61+K61+L61+M61+R61+S61+T61</f>
        <v>0</v>
      </c>
      <c r="G61" s="58">
        <f>H61+I61+J61</f>
        <v>0</v>
      </c>
      <c r="H61" s="58"/>
      <c r="I61" s="58"/>
      <c r="J61" s="58"/>
      <c r="K61" s="59"/>
      <c r="L61" s="59"/>
      <c r="M61" s="58">
        <f>+N61+O61+P61</f>
        <v>0</v>
      </c>
      <c r="N61" s="59"/>
      <c r="O61" s="58"/>
      <c r="P61" s="59"/>
      <c r="Q61" s="58"/>
      <c r="R61" s="58"/>
      <c r="S61" s="58"/>
      <c r="T61" s="58"/>
      <c r="U61" s="58">
        <f>V61+W61+X61+Y61+Z61+AA61+AB61+AC61+AD61+AU61+AV61+AW61+AX61+AY61+AZ61+BA61+BB61+BC61+BD61+BE61+BF61</f>
        <v>0</v>
      </c>
      <c r="V61" s="58"/>
      <c r="W61" s="58"/>
      <c r="X61" s="58"/>
      <c r="Y61" s="58"/>
      <c r="Z61" s="58"/>
      <c r="AA61" s="58"/>
      <c r="AB61" s="58"/>
      <c r="AC61" s="58"/>
      <c r="AD61" s="58">
        <f t="shared" ref="AD61" si="76">SUM(AE61:AT61)</f>
        <v>0</v>
      </c>
      <c r="AE61" s="59"/>
      <c r="AF61" s="58"/>
      <c r="AG61" s="58"/>
      <c r="AH61" s="58"/>
      <c r="AI61" s="59"/>
      <c r="AJ61" s="58"/>
      <c r="AK61" s="58"/>
      <c r="AL61" s="58"/>
      <c r="AM61" s="58"/>
      <c r="AN61" s="58"/>
      <c r="AO61" s="58"/>
      <c r="AP61" s="58"/>
      <c r="AQ61" s="58"/>
      <c r="AR61" s="58"/>
      <c r="AS61" s="58">
        <v>0</v>
      </c>
      <c r="AT61" s="58"/>
      <c r="AU61" s="58"/>
      <c r="AV61" s="58"/>
      <c r="AW61" s="58"/>
      <c r="AX61" s="59"/>
      <c r="AY61" s="58"/>
      <c r="AZ61" s="58"/>
      <c r="BA61" s="58"/>
      <c r="BB61" s="58"/>
      <c r="BC61" s="58"/>
      <c r="BD61" s="59"/>
      <c r="BE61" s="58"/>
      <c r="BF61" s="58"/>
      <c r="BG61" s="58">
        <f>BH61+BI61+BJ61</f>
        <v>0.03</v>
      </c>
      <c r="BH61" s="58"/>
      <c r="BI61" s="58">
        <v>0.03</v>
      </c>
      <c r="BJ61" s="58"/>
      <c r="BK61" s="608" t="s">
        <v>130</v>
      </c>
      <c r="BL61" s="58" t="s">
        <v>400</v>
      </c>
      <c r="BM61" s="608" t="s">
        <v>739</v>
      </c>
      <c r="BN61" s="608" t="s">
        <v>94</v>
      </c>
      <c r="BO61" s="606" t="s">
        <v>503</v>
      </c>
      <c r="BP61" s="608" t="s">
        <v>502</v>
      </c>
      <c r="BQ61" s="166" t="s">
        <v>503</v>
      </c>
      <c r="BR61" s="136"/>
      <c r="BS61" s="135" t="s">
        <v>834</v>
      </c>
      <c r="BT61" s="135"/>
      <c r="BW61" s="299"/>
      <c r="BX61" s="299"/>
    </row>
    <row r="62" spans="1:91" s="146" customFormat="1" ht="40.15" customHeight="1">
      <c r="A62" s="608">
        <v>50</v>
      </c>
      <c r="B62" s="154" t="s">
        <v>804</v>
      </c>
      <c r="C62" s="471">
        <f t="shared" si="46"/>
        <v>20</v>
      </c>
      <c r="D62" s="26">
        <v>20</v>
      </c>
      <c r="E62" s="1">
        <f t="shared" ref="E62:E63" si="77">F62+U62+BG62</f>
        <v>0</v>
      </c>
      <c r="F62" s="1">
        <f t="shared" ref="F62:F63" si="78">G62+K62+L62+M62+R62+S62+T62</f>
        <v>0</v>
      </c>
      <c r="G62" s="1">
        <f t="shared" ref="G62:G63" si="79">H62+I62+J62</f>
        <v>0</v>
      </c>
      <c r="H62" s="56"/>
      <c r="I62" s="1"/>
      <c r="J62" s="1"/>
      <c r="K62" s="56"/>
      <c r="L62" s="56"/>
      <c r="M62" s="1">
        <f t="shared" ref="M62:M63" si="80">+N62+O62+P62</f>
        <v>0</v>
      </c>
      <c r="N62" s="56"/>
      <c r="O62" s="1"/>
      <c r="P62" s="56"/>
      <c r="Q62" s="1"/>
      <c r="R62" s="1"/>
      <c r="S62" s="1"/>
      <c r="T62" s="1"/>
      <c r="U62" s="1">
        <f t="shared" ref="U62" si="81">V62+W62+X62+Y62+Z62+AA62+AB62+AC62+AD62+AU62+AV62+AW62+AX62+AY62+AZ62+BA62+BB62+BC62+BD62+BE62+BF62</f>
        <v>0</v>
      </c>
      <c r="V62" s="1"/>
      <c r="W62" s="1"/>
      <c r="X62" s="1"/>
      <c r="Y62" s="1"/>
      <c r="Z62" s="1"/>
      <c r="AA62" s="1"/>
      <c r="AB62" s="1"/>
      <c r="AC62" s="1"/>
      <c r="AD62" s="1">
        <f t="shared" ref="AD62:AD63" si="82">SUM(AE62:AT62)</f>
        <v>0</v>
      </c>
      <c r="AE62" s="56"/>
      <c r="AF62" s="56"/>
      <c r="AG62" s="1"/>
      <c r="AH62" s="1"/>
      <c r="AI62" s="1"/>
      <c r="AJ62" s="1"/>
      <c r="AK62" s="1"/>
      <c r="AL62" s="1"/>
      <c r="AM62" s="1"/>
      <c r="AN62" s="1"/>
      <c r="AO62" s="1"/>
      <c r="AP62" s="1"/>
      <c r="AQ62" s="1"/>
      <c r="AR62" s="1"/>
      <c r="AS62" s="1">
        <v>0</v>
      </c>
      <c r="AT62" s="1"/>
      <c r="AU62" s="1"/>
      <c r="AV62" s="1"/>
      <c r="AW62" s="1"/>
      <c r="AX62" s="1"/>
      <c r="AY62" s="1"/>
      <c r="AZ62" s="1"/>
      <c r="BA62" s="1"/>
      <c r="BB62" s="1"/>
      <c r="BC62" s="1"/>
      <c r="BD62" s="56"/>
      <c r="BE62" s="1"/>
      <c r="BF62" s="1"/>
      <c r="BG62" s="1">
        <f t="shared" ref="BG62:BG63" si="83">BH62+BI62+BJ62</f>
        <v>0</v>
      </c>
      <c r="BH62" s="1"/>
      <c r="BI62" s="56"/>
      <c r="BJ62" s="1"/>
      <c r="BK62" s="602" t="s">
        <v>130</v>
      </c>
      <c r="BL62" s="58" t="s">
        <v>400</v>
      </c>
      <c r="BM62" s="602"/>
      <c r="BN62" s="602" t="s">
        <v>78</v>
      </c>
      <c r="BO62" s="606" t="s">
        <v>503</v>
      </c>
      <c r="BP62" s="70" t="s">
        <v>361</v>
      </c>
      <c r="BQ62" s="26" t="s">
        <v>503</v>
      </c>
      <c r="BR62" s="215"/>
      <c r="BS62" s="215" t="s">
        <v>834</v>
      </c>
      <c r="BT62" s="215"/>
      <c r="BW62" s="215"/>
      <c r="BX62" s="215"/>
    </row>
    <row r="63" spans="1:91" s="146" customFormat="1" ht="96.6" customHeight="1">
      <c r="A63" s="608">
        <v>51</v>
      </c>
      <c r="B63" s="154" t="s">
        <v>796</v>
      </c>
      <c r="C63" s="471">
        <f t="shared" si="46"/>
        <v>111.58</v>
      </c>
      <c r="D63" s="26">
        <v>111.58</v>
      </c>
      <c r="E63" s="1">
        <f t="shared" si="77"/>
        <v>0</v>
      </c>
      <c r="F63" s="1">
        <f t="shared" si="78"/>
        <v>0</v>
      </c>
      <c r="G63" s="1">
        <f t="shared" si="79"/>
        <v>0</v>
      </c>
      <c r="H63" s="56"/>
      <c r="I63" s="1"/>
      <c r="J63" s="1"/>
      <c r="K63" s="56"/>
      <c r="L63" s="56"/>
      <c r="M63" s="1">
        <f t="shared" si="80"/>
        <v>0</v>
      </c>
      <c r="N63" s="56"/>
      <c r="O63" s="1"/>
      <c r="P63" s="56"/>
      <c r="Q63" s="1"/>
      <c r="R63" s="1"/>
      <c r="S63" s="1"/>
      <c r="T63" s="1"/>
      <c r="U63" s="1">
        <f t="shared" si="43"/>
        <v>0</v>
      </c>
      <c r="V63" s="1"/>
      <c r="W63" s="1"/>
      <c r="X63" s="1"/>
      <c r="Y63" s="1"/>
      <c r="Z63" s="1"/>
      <c r="AA63" s="1"/>
      <c r="AB63" s="1"/>
      <c r="AC63" s="1"/>
      <c r="AD63" s="1">
        <f t="shared" si="82"/>
        <v>0</v>
      </c>
      <c r="AE63" s="56"/>
      <c r="AF63" s="56"/>
      <c r="AG63" s="1"/>
      <c r="AH63" s="1"/>
      <c r="AI63" s="1"/>
      <c r="AJ63" s="1"/>
      <c r="AK63" s="1"/>
      <c r="AL63" s="1"/>
      <c r="AM63" s="1"/>
      <c r="AN63" s="1"/>
      <c r="AO63" s="1"/>
      <c r="AP63" s="1"/>
      <c r="AQ63" s="1"/>
      <c r="AR63" s="1"/>
      <c r="AS63" s="1">
        <v>0</v>
      </c>
      <c r="AT63" s="1"/>
      <c r="AU63" s="1"/>
      <c r="AV63" s="1"/>
      <c r="AW63" s="1"/>
      <c r="AX63" s="1"/>
      <c r="AY63" s="1"/>
      <c r="AZ63" s="1"/>
      <c r="BA63" s="1"/>
      <c r="BB63" s="1"/>
      <c r="BC63" s="1"/>
      <c r="BD63" s="56"/>
      <c r="BE63" s="1"/>
      <c r="BF63" s="1"/>
      <c r="BG63" s="1">
        <f t="shared" si="83"/>
        <v>0</v>
      </c>
      <c r="BH63" s="1"/>
      <c r="BI63" s="56"/>
      <c r="BJ63" s="1"/>
      <c r="BK63" s="602" t="s">
        <v>130</v>
      </c>
      <c r="BL63" s="297" t="s">
        <v>792</v>
      </c>
      <c r="BM63" s="602"/>
      <c r="BN63" s="602" t="s">
        <v>78</v>
      </c>
      <c r="BO63" s="606" t="s">
        <v>503</v>
      </c>
      <c r="BP63" s="70" t="s">
        <v>793</v>
      </c>
      <c r="BQ63" s="26" t="s">
        <v>503</v>
      </c>
      <c r="BR63" s="215"/>
      <c r="BS63" s="215" t="s">
        <v>834</v>
      </c>
      <c r="BT63" s="215"/>
      <c r="BW63" s="215"/>
      <c r="BX63" s="215"/>
    </row>
    <row r="64" spans="1:91" s="2" customFormat="1">
      <c r="A64" s="29"/>
      <c r="B64" s="598" t="s">
        <v>225</v>
      </c>
      <c r="C64" s="31">
        <f>SUM(C10:C63)</f>
        <v>855.70910000000049</v>
      </c>
      <c r="D64" s="31">
        <f t="shared" ref="D64:BJ64" si="84">SUM(D10:D63)</f>
        <v>168.14</v>
      </c>
      <c r="E64" s="31">
        <f t="shared" si="84"/>
        <v>687.56909999999993</v>
      </c>
      <c r="F64" s="31">
        <f t="shared" si="84"/>
        <v>659.12720000000002</v>
      </c>
      <c r="G64" s="31">
        <f t="shared" si="84"/>
        <v>6.8972999999999995</v>
      </c>
      <c r="H64" s="31">
        <f t="shared" si="84"/>
        <v>2.4500000000000002</v>
      </c>
      <c r="I64" s="31">
        <f t="shared" si="84"/>
        <v>4.4473000000000003</v>
      </c>
      <c r="J64" s="31">
        <f t="shared" si="84"/>
        <v>0</v>
      </c>
      <c r="K64" s="31">
        <f t="shared" si="84"/>
        <v>485.40719999999999</v>
      </c>
      <c r="L64" s="31">
        <f t="shared" si="84"/>
        <v>143.22000000000003</v>
      </c>
      <c r="M64" s="31">
        <f t="shared" si="84"/>
        <v>23.61</v>
      </c>
      <c r="N64" s="31">
        <f t="shared" si="84"/>
        <v>1.4</v>
      </c>
      <c r="O64" s="31">
        <f t="shared" si="84"/>
        <v>0</v>
      </c>
      <c r="P64" s="31">
        <f t="shared" si="84"/>
        <v>22.21</v>
      </c>
      <c r="Q64" s="31">
        <f t="shared" si="84"/>
        <v>0</v>
      </c>
      <c r="R64" s="31">
        <f t="shared" si="84"/>
        <v>0</v>
      </c>
      <c r="S64" s="31">
        <f t="shared" si="84"/>
        <v>0</v>
      </c>
      <c r="T64" s="31">
        <f t="shared" si="84"/>
        <v>0</v>
      </c>
      <c r="U64" s="31">
        <f t="shared" si="84"/>
        <v>20.081900000000001</v>
      </c>
      <c r="V64" s="31">
        <f t="shared" si="84"/>
        <v>0</v>
      </c>
      <c r="W64" s="31">
        <f t="shared" si="84"/>
        <v>0</v>
      </c>
      <c r="X64" s="31">
        <f t="shared" si="84"/>
        <v>0</v>
      </c>
      <c r="Y64" s="31">
        <f t="shared" si="84"/>
        <v>0</v>
      </c>
      <c r="Z64" s="31">
        <f t="shared" si="84"/>
        <v>0</v>
      </c>
      <c r="AA64" s="31">
        <f t="shared" si="84"/>
        <v>0</v>
      </c>
      <c r="AB64" s="31">
        <f t="shared" si="84"/>
        <v>0</v>
      </c>
      <c r="AC64" s="31">
        <f t="shared" si="84"/>
        <v>0</v>
      </c>
      <c r="AD64" s="31">
        <f t="shared" si="84"/>
        <v>4.3599999999999994</v>
      </c>
      <c r="AE64" s="31">
        <f t="shared" si="84"/>
        <v>4.22</v>
      </c>
      <c r="AF64" s="31">
        <f t="shared" si="84"/>
        <v>0.14000000000000001</v>
      </c>
      <c r="AG64" s="31">
        <f t="shared" si="84"/>
        <v>0</v>
      </c>
      <c r="AH64" s="31">
        <f t="shared" si="84"/>
        <v>0</v>
      </c>
      <c r="AI64" s="31">
        <f t="shared" si="84"/>
        <v>0</v>
      </c>
      <c r="AJ64" s="31">
        <f t="shared" si="84"/>
        <v>0</v>
      </c>
      <c r="AK64" s="31">
        <f t="shared" si="84"/>
        <v>0</v>
      </c>
      <c r="AL64" s="31">
        <f t="shared" si="84"/>
        <v>0</v>
      </c>
      <c r="AM64" s="31">
        <f t="shared" si="84"/>
        <v>0</v>
      </c>
      <c r="AN64" s="31">
        <f t="shared" si="84"/>
        <v>0</v>
      </c>
      <c r="AO64" s="31">
        <f t="shared" si="84"/>
        <v>0</v>
      </c>
      <c r="AP64" s="31">
        <f t="shared" si="84"/>
        <v>0</v>
      </c>
      <c r="AQ64" s="31">
        <f t="shared" si="84"/>
        <v>0</v>
      </c>
      <c r="AR64" s="31">
        <f t="shared" si="84"/>
        <v>0</v>
      </c>
      <c r="AS64" s="31">
        <f t="shared" si="84"/>
        <v>0</v>
      </c>
      <c r="AT64" s="31">
        <f t="shared" si="84"/>
        <v>0</v>
      </c>
      <c r="AU64" s="31">
        <f t="shared" si="84"/>
        <v>0</v>
      </c>
      <c r="AV64" s="31">
        <f t="shared" si="84"/>
        <v>0</v>
      </c>
      <c r="AW64" s="31">
        <f t="shared" si="84"/>
        <v>0</v>
      </c>
      <c r="AX64" s="31">
        <f t="shared" si="84"/>
        <v>1.6600000000000001</v>
      </c>
      <c r="AY64" s="31">
        <f t="shared" si="84"/>
        <v>0</v>
      </c>
      <c r="AZ64" s="31">
        <f t="shared" si="84"/>
        <v>0.40190000000000003</v>
      </c>
      <c r="BA64" s="31">
        <f t="shared" si="84"/>
        <v>0</v>
      </c>
      <c r="BB64" s="31">
        <f t="shared" si="84"/>
        <v>0</v>
      </c>
      <c r="BC64" s="31">
        <f t="shared" si="84"/>
        <v>0</v>
      </c>
      <c r="BD64" s="31">
        <f t="shared" si="84"/>
        <v>13.66</v>
      </c>
      <c r="BE64" s="31">
        <f t="shared" si="84"/>
        <v>0</v>
      </c>
      <c r="BF64" s="31">
        <f t="shared" si="84"/>
        <v>0</v>
      </c>
      <c r="BG64" s="31">
        <f t="shared" si="84"/>
        <v>8.3599999999999977</v>
      </c>
      <c r="BH64" s="31">
        <f t="shared" si="84"/>
        <v>0</v>
      </c>
      <c r="BI64" s="31">
        <f t="shared" si="84"/>
        <v>8.3599999999999977</v>
      </c>
      <c r="BJ64" s="31">
        <f t="shared" si="84"/>
        <v>0</v>
      </c>
      <c r="BK64" s="598"/>
      <c r="BL64" s="598"/>
      <c r="BM64" s="598"/>
      <c r="BN64" s="598"/>
      <c r="BO64" s="129"/>
      <c r="BP64" s="621"/>
      <c r="BQ64" s="621"/>
      <c r="BR64" s="135"/>
      <c r="BS64" s="135"/>
      <c r="BT64" s="135"/>
      <c r="BW64" s="210"/>
      <c r="BX64" s="210"/>
    </row>
  </sheetData>
  <autoFilter ref="A9:CM64"/>
  <mergeCells count="71">
    <mergeCell ref="BU37:BU38"/>
    <mergeCell ref="BV37:BV38"/>
    <mergeCell ref="A19:A20"/>
    <mergeCell ref="B19:B20"/>
    <mergeCell ref="BP19:BP20"/>
    <mergeCell ref="BQ19:BQ20"/>
    <mergeCell ref="BQ33:BQ35"/>
    <mergeCell ref="A37:A38"/>
    <mergeCell ref="B37:B38"/>
    <mergeCell ref="BP37:BP38"/>
    <mergeCell ref="BQ37:BQ38"/>
    <mergeCell ref="A14:A15"/>
    <mergeCell ref="B14:B15"/>
    <mergeCell ref="BP14:BP15"/>
    <mergeCell ref="BQ14:BQ15"/>
    <mergeCell ref="BE7:BE8"/>
    <mergeCell ref="BF7:BF8"/>
    <mergeCell ref="BG7:BG8"/>
    <mergeCell ref="BH7:BH8"/>
    <mergeCell ref="BI7:BI8"/>
    <mergeCell ref="BJ7:BJ8"/>
    <mergeCell ref="AY7:AY8"/>
    <mergeCell ref="AZ7:AZ8"/>
    <mergeCell ref="BA7:BA8"/>
    <mergeCell ref="BB7:BB8"/>
    <mergeCell ref="BC7:BC8"/>
    <mergeCell ref="BD7:BD8"/>
    <mergeCell ref="AX7:AX8"/>
    <mergeCell ref="X7:X8"/>
    <mergeCell ref="Y7:Y8"/>
    <mergeCell ref="Z7:Z8"/>
    <mergeCell ref="AA7:AA8"/>
    <mergeCell ref="AB7:AB8"/>
    <mergeCell ref="AC7:AC8"/>
    <mergeCell ref="AD7:AD8"/>
    <mergeCell ref="AE7:AT7"/>
    <mergeCell ref="AU7:AU8"/>
    <mergeCell ref="AV7:AV8"/>
    <mergeCell ref="AW7:AW8"/>
    <mergeCell ref="BW5:BW8"/>
    <mergeCell ref="F6:T6"/>
    <mergeCell ref="U6:BF6"/>
    <mergeCell ref="BG6:BJ6"/>
    <mergeCell ref="F7:F8"/>
    <mergeCell ref="G7:J7"/>
    <mergeCell ref="K7:K8"/>
    <mergeCell ref="L7:L8"/>
    <mergeCell ref="M7:Q7"/>
    <mergeCell ref="BK5:BK8"/>
    <mergeCell ref="BL5:BL8"/>
    <mergeCell ref="BM5:BM8"/>
    <mergeCell ref="BN5:BN8"/>
    <mergeCell ref="BP5:BP8"/>
    <mergeCell ref="R7:R8"/>
    <mergeCell ref="S7:S8"/>
    <mergeCell ref="BQ5:BQ8"/>
    <mergeCell ref="A1:BO1"/>
    <mergeCell ref="A2:BT2"/>
    <mergeCell ref="A3:BT3"/>
    <mergeCell ref="A4:BT4"/>
    <mergeCell ref="A5:A8"/>
    <mergeCell ref="B5:B8"/>
    <mergeCell ref="C5:C8"/>
    <mergeCell ref="D5:D8"/>
    <mergeCell ref="E5:E8"/>
    <mergeCell ref="F5:BJ5"/>
    <mergeCell ref="W7:W8"/>
    <mergeCell ref="BR5:BT5"/>
    <mergeCell ref="T7:T8"/>
    <mergeCell ref="U7:U8"/>
    <mergeCell ref="V7:V8"/>
  </mergeCells>
  <conditionalFormatting sqref="B22">
    <cfRule type="duplicateValues" dxfId="5" priority="4" stopIfTrue="1"/>
  </conditionalFormatting>
  <conditionalFormatting sqref="D22 B22">
    <cfRule type="duplicateValues" dxfId="4" priority="5" stopIfTrue="1"/>
  </conditionalFormatting>
  <conditionalFormatting sqref="K30">
    <cfRule type="duplicateValues" dxfId="3" priority="6" stopIfTrue="1"/>
  </conditionalFormatting>
  <conditionalFormatting sqref="K22:L22">
    <cfRule type="duplicateValues" dxfId="2" priority="3" stopIfTrue="1"/>
  </conditionalFormatting>
  <conditionalFormatting sqref="N22">
    <cfRule type="duplicateValues" dxfId="1" priority="2" stopIfTrue="1"/>
  </conditionalFormatting>
  <conditionalFormatting sqref="AE22:BF22 V22:AC22 BH22:BJ22 H22 N22:T22 J22:L22">
    <cfRule type="duplicateValues" dxfId="0" priority="1" stopIfTrue="1"/>
  </conditionalFormatting>
  <pageMargins left="0.7" right="0.7" top="0.75" bottom="0.75" header="0.3" footer="0.3"/>
  <pageSetup scale="8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70"/>
  <sheetViews>
    <sheetView zoomScale="60" zoomScaleNormal="60" workbookViewId="0">
      <pane xSplit="5" ySplit="9" topLeftCell="BD37" activePane="bottomRight" state="frozen"/>
      <selection pane="topRight" activeCell="F1" sqref="F1"/>
      <selection pane="bottomLeft" activeCell="A10" sqref="A10"/>
      <selection pane="bottomRight" sqref="A1:BO1"/>
    </sheetView>
  </sheetViews>
  <sheetFormatPr defaultColWidth="8.88671875" defaultRowHeight="18.75"/>
  <cols>
    <col min="1" max="1" width="11" style="55" customWidth="1"/>
    <col min="2" max="2" width="30.5546875" style="55" customWidth="1"/>
    <col min="3" max="4" width="9.33203125" style="55" customWidth="1"/>
    <col min="5" max="5" width="10.109375" style="55" customWidth="1"/>
    <col min="6" max="6" width="10.77734375" style="55" customWidth="1"/>
    <col min="7" max="7" width="7.6640625" style="55" customWidth="1"/>
    <col min="8" max="8" width="9.5546875" style="55" customWidth="1"/>
    <col min="9" max="9" width="9.88671875" style="55" customWidth="1"/>
    <col min="10" max="10" width="9.109375" style="55" customWidth="1"/>
    <col min="11" max="11" width="10.33203125" style="55" customWidth="1"/>
    <col min="12" max="12" width="9.33203125" style="55" customWidth="1"/>
    <col min="13" max="16" width="7.6640625" style="55" customWidth="1"/>
    <col min="17" max="17" width="13.77734375" style="55" customWidth="1"/>
    <col min="18" max="20" width="7.6640625" style="55" customWidth="1"/>
    <col min="21" max="21" width="9.21875" style="55" customWidth="1"/>
    <col min="22" max="26" width="9" style="55" customWidth="1"/>
    <col min="27" max="27" width="10.109375" style="55" customWidth="1"/>
    <col min="28" max="28" width="11.21875" style="55" customWidth="1"/>
    <col min="29" max="29" width="12" style="55" customWidth="1"/>
    <col min="30" max="30" width="9.21875" style="55" customWidth="1"/>
    <col min="31" max="32" width="8.33203125" style="55" customWidth="1"/>
    <col min="33" max="37" width="9" style="55" customWidth="1"/>
    <col min="38" max="38" width="10.44140625" style="55" customWidth="1"/>
    <col min="39" max="42" width="9" style="55" customWidth="1"/>
    <col min="43" max="43" width="14.6640625" style="55" customWidth="1"/>
    <col min="44" max="44" width="10.44140625" style="55" customWidth="1"/>
    <col min="45" max="45" width="9" style="55" customWidth="1"/>
    <col min="46" max="46" width="7.44140625" style="55" customWidth="1"/>
    <col min="47" max="48" width="9" style="55" customWidth="1"/>
    <col min="49" max="49" width="10.109375" style="55" customWidth="1"/>
    <col min="50" max="50" width="8.6640625" style="55" customWidth="1"/>
    <col min="51" max="51" width="9" style="55" customWidth="1"/>
    <col min="52" max="52" width="8.44140625" style="55" customWidth="1"/>
    <col min="53" max="53" width="8.88671875" style="55"/>
    <col min="54" max="54" width="10.6640625" style="55" customWidth="1"/>
    <col min="55" max="55" width="9.33203125" style="55" customWidth="1"/>
    <col min="56" max="56" width="10.6640625" style="55" customWidth="1"/>
    <col min="57" max="57" width="9.21875" style="55" customWidth="1"/>
    <col min="58" max="58" width="11" style="55" customWidth="1"/>
    <col min="59" max="59" width="8.44140625" style="55" customWidth="1"/>
    <col min="60" max="60" width="9.5546875" style="55" customWidth="1"/>
    <col min="61" max="61" width="8.6640625" style="55" customWidth="1"/>
    <col min="62" max="62" width="8.21875" style="55" customWidth="1"/>
    <col min="63" max="63" width="6.109375" style="55" hidden="1" customWidth="1"/>
    <col min="64" max="64" width="13.109375" style="55" customWidth="1"/>
    <col min="65" max="65" width="7.6640625" style="55" customWidth="1"/>
    <col min="66" max="66" width="10.21875" style="55" customWidth="1"/>
    <col min="67" max="67" width="14.33203125" style="131" customWidth="1"/>
    <col min="68" max="68" width="30.21875" style="302" customWidth="1"/>
    <col min="69" max="69" width="18.44140625" style="55" hidden="1" customWidth="1"/>
    <col min="70" max="16384" width="8.88671875" style="55"/>
  </cols>
  <sheetData>
    <row r="1" spans="1:70" ht="19.5" customHeight="1">
      <c r="A1" s="769" t="s">
        <v>832</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809"/>
      <c r="BP1" s="487"/>
      <c r="BQ1" s="487"/>
    </row>
    <row r="2" spans="1:70" ht="27.75" customHeight="1">
      <c r="A2" s="770" t="s">
        <v>846</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c r="AZ2" s="770"/>
      <c r="BA2" s="770"/>
      <c r="BB2" s="770"/>
      <c r="BC2" s="770"/>
      <c r="BD2" s="770"/>
      <c r="BE2" s="770"/>
      <c r="BF2" s="770"/>
      <c r="BG2" s="770"/>
      <c r="BH2" s="770"/>
      <c r="BI2" s="770"/>
      <c r="BJ2" s="770"/>
      <c r="BK2" s="770"/>
      <c r="BL2" s="770"/>
      <c r="BM2" s="770"/>
      <c r="BN2" s="770"/>
      <c r="BO2" s="770"/>
      <c r="BP2" s="770"/>
      <c r="BQ2" s="770"/>
    </row>
    <row r="3" spans="1:70" ht="24.75" customHeight="1">
      <c r="A3" s="771" t="s">
        <v>0</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771"/>
      <c r="AR3" s="771"/>
      <c r="AS3" s="771"/>
      <c r="AT3" s="771"/>
      <c r="AU3" s="771"/>
      <c r="AV3" s="771"/>
      <c r="AW3" s="771"/>
      <c r="AX3" s="771"/>
      <c r="AY3" s="771"/>
      <c r="AZ3" s="771"/>
      <c r="BA3" s="771"/>
      <c r="BB3" s="771"/>
      <c r="BC3" s="771"/>
      <c r="BD3" s="771"/>
      <c r="BE3" s="771"/>
      <c r="BF3" s="771"/>
      <c r="BG3" s="771"/>
      <c r="BH3" s="771"/>
      <c r="BI3" s="771"/>
      <c r="BJ3" s="771"/>
      <c r="BK3" s="771"/>
      <c r="BL3" s="771"/>
      <c r="BM3" s="771"/>
      <c r="BN3" s="771"/>
      <c r="BO3" s="771"/>
      <c r="BP3" s="771"/>
      <c r="BQ3" s="771"/>
    </row>
    <row r="4" spans="1:70" ht="19.5" customHeight="1">
      <c r="A4" s="772" t="s">
        <v>330</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2"/>
      <c r="BO4" s="772"/>
      <c r="BP4" s="772"/>
      <c r="BQ4" s="772"/>
    </row>
    <row r="5" spans="1:70" ht="26.25" customHeight="1">
      <c r="A5" s="765" t="s">
        <v>1</v>
      </c>
      <c r="B5" s="773" t="s">
        <v>2</v>
      </c>
      <c r="C5" s="765" t="s">
        <v>408</v>
      </c>
      <c r="D5" s="765" t="s">
        <v>4</v>
      </c>
      <c r="E5" s="765" t="s">
        <v>5</v>
      </c>
      <c r="F5" s="765" t="s">
        <v>6</v>
      </c>
      <c r="G5" s="774"/>
      <c r="H5" s="774"/>
      <c r="I5" s="774"/>
      <c r="J5" s="774"/>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c r="AL5" s="765"/>
      <c r="AM5" s="765"/>
      <c r="AN5" s="765"/>
      <c r="AO5" s="765"/>
      <c r="AP5" s="765"/>
      <c r="AQ5" s="765"/>
      <c r="AR5" s="765"/>
      <c r="AS5" s="765"/>
      <c r="AT5" s="765"/>
      <c r="AU5" s="765"/>
      <c r="AV5" s="765"/>
      <c r="AW5" s="765"/>
      <c r="AX5" s="765"/>
      <c r="AY5" s="765"/>
      <c r="AZ5" s="765"/>
      <c r="BA5" s="765"/>
      <c r="BB5" s="765"/>
      <c r="BC5" s="765"/>
      <c r="BD5" s="765"/>
      <c r="BE5" s="765"/>
      <c r="BF5" s="765"/>
      <c r="BG5" s="765"/>
      <c r="BH5" s="765"/>
      <c r="BI5" s="765"/>
      <c r="BJ5" s="765"/>
      <c r="BK5" s="765" t="s">
        <v>329</v>
      </c>
      <c r="BL5" s="765" t="s">
        <v>7</v>
      </c>
      <c r="BM5" s="765" t="s">
        <v>9</v>
      </c>
      <c r="BN5" s="765" t="s">
        <v>8</v>
      </c>
      <c r="BO5" s="928" t="s">
        <v>865</v>
      </c>
      <c r="BP5" s="765" t="s">
        <v>339</v>
      </c>
      <c r="BQ5" s="765" t="s">
        <v>372</v>
      </c>
    </row>
    <row r="6" spans="1:70" ht="20.100000000000001" hidden="1" customHeight="1">
      <c r="A6" s="765"/>
      <c r="B6" s="773"/>
      <c r="C6" s="765"/>
      <c r="D6" s="765"/>
      <c r="E6" s="765"/>
      <c r="F6" s="765" t="s">
        <v>10</v>
      </c>
      <c r="G6" s="774"/>
      <c r="H6" s="765"/>
      <c r="I6" s="765"/>
      <c r="J6" s="765"/>
      <c r="K6" s="765"/>
      <c r="L6" s="765"/>
      <c r="M6" s="765"/>
      <c r="N6" s="765"/>
      <c r="O6" s="765"/>
      <c r="P6" s="765"/>
      <c r="Q6" s="765"/>
      <c r="R6" s="765"/>
      <c r="S6" s="765"/>
      <c r="T6" s="765"/>
      <c r="U6" s="765" t="s">
        <v>11</v>
      </c>
      <c r="V6" s="765"/>
      <c r="W6" s="765"/>
      <c r="X6" s="765"/>
      <c r="Y6" s="765"/>
      <c r="Z6" s="765"/>
      <c r="AA6" s="765"/>
      <c r="AB6" s="765"/>
      <c r="AC6" s="765"/>
      <c r="AD6" s="765"/>
      <c r="AE6" s="765"/>
      <c r="AF6" s="765"/>
      <c r="AG6" s="765"/>
      <c r="AH6" s="765"/>
      <c r="AI6" s="765"/>
      <c r="AJ6" s="765"/>
      <c r="AK6" s="765"/>
      <c r="AL6" s="765"/>
      <c r="AM6" s="765"/>
      <c r="AN6" s="765"/>
      <c r="AO6" s="765"/>
      <c r="AP6" s="765"/>
      <c r="AQ6" s="765"/>
      <c r="AR6" s="765"/>
      <c r="AS6" s="765"/>
      <c r="AT6" s="765"/>
      <c r="AU6" s="765"/>
      <c r="AV6" s="765"/>
      <c r="AW6" s="765"/>
      <c r="AX6" s="765"/>
      <c r="AY6" s="765"/>
      <c r="AZ6" s="765"/>
      <c r="BA6" s="765"/>
      <c r="BB6" s="765"/>
      <c r="BC6" s="765"/>
      <c r="BD6" s="765"/>
      <c r="BE6" s="765"/>
      <c r="BF6" s="765"/>
      <c r="BG6" s="765" t="s">
        <v>12</v>
      </c>
      <c r="BH6" s="765"/>
      <c r="BI6" s="765"/>
      <c r="BJ6" s="765"/>
      <c r="BK6" s="765"/>
      <c r="BL6" s="765"/>
      <c r="BM6" s="765"/>
      <c r="BN6" s="765"/>
      <c r="BO6" s="929"/>
      <c r="BP6" s="765"/>
      <c r="BQ6" s="765"/>
    </row>
    <row r="7" spans="1:70" ht="20.100000000000001" hidden="1" customHeight="1">
      <c r="A7" s="765"/>
      <c r="B7" s="773"/>
      <c r="C7" s="765"/>
      <c r="D7" s="765"/>
      <c r="E7" s="765"/>
      <c r="F7" s="765" t="s">
        <v>10</v>
      </c>
      <c r="G7" s="774" t="s">
        <v>14</v>
      </c>
      <c r="H7" s="765"/>
      <c r="I7" s="765"/>
      <c r="J7" s="765"/>
      <c r="K7" s="765" t="s">
        <v>15</v>
      </c>
      <c r="L7" s="765" t="s">
        <v>16</v>
      </c>
      <c r="M7" s="765" t="s">
        <v>17</v>
      </c>
      <c r="N7" s="765"/>
      <c r="O7" s="765"/>
      <c r="P7" s="765"/>
      <c r="Q7" s="765"/>
      <c r="R7" s="765" t="s">
        <v>18</v>
      </c>
      <c r="S7" s="765" t="s">
        <v>19</v>
      </c>
      <c r="T7" s="765" t="s">
        <v>20</v>
      </c>
      <c r="U7" s="765" t="s">
        <v>11</v>
      </c>
      <c r="V7" s="765" t="s">
        <v>21</v>
      </c>
      <c r="W7" s="765" t="s">
        <v>22</v>
      </c>
      <c r="X7" s="765" t="s">
        <v>23</v>
      </c>
      <c r="Y7" s="765" t="s">
        <v>24</v>
      </c>
      <c r="Z7" s="765" t="s">
        <v>25</v>
      </c>
      <c r="AA7" s="765" t="s">
        <v>26</v>
      </c>
      <c r="AB7" s="765" t="s">
        <v>27</v>
      </c>
      <c r="AC7" s="760" t="s">
        <v>28</v>
      </c>
      <c r="AD7" s="765" t="s">
        <v>158</v>
      </c>
      <c r="AE7" s="765" t="s">
        <v>29</v>
      </c>
      <c r="AF7" s="765"/>
      <c r="AG7" s="765"/>
      <c r="AH7" s="765"/>
      <c r="AI7" s="765"/>
      <c r="AJ7" s="765"/>
      <c r="AK7" s="765"/>
      <c r="AL7" s="765"/>
      <c r="AM7" s="765"/>
      <c r="AN7" s="765"/>
      <c r="AO7" s="765"/>
      <c r="AP7" s="765"/>
      <c r="AQ7" s="765"/>
      <c r="AR7" s="765"/>
      <c r="AS7" s="765"/>
      <c r="AT7" s="765"/>
      <c r="AU7" s="760" t="s">
        <v>30</v>
      </c>
      <c r="AV7" s="765" t="s">
        <v>31</v>
      </c>
      <c r="AW7" s="765" t="s">
        <v>32</v>
      </c>
      <c r="AX7" s="765" t="s">
        <v>33</v>
      </c>
      <c r="AY7" s="765" t="s">
        <v>34</v>
      </c>
      <c r="AZ7" s="765" t="s">
        <v>35</v>
      </c>
      <c r="BA7" s="765" t="s">
        <v>36</v>
      </c>
      <c r="BB7" s="765" t="s">
        <v>37</v>
      </c>
      <c r="BC7" s="765" t="s">
        <v>38</v>
      </c>
      <c r="BD7" s="765" t="s">
        <v>39</v>
      </c>
      <c r="BE7" s="765" t="s">
        <v>40</v>
      </c>
      <c r="BF7" s="765" t="s">
        <v>41</v>
      </c>
      <c r="BG7" s="765" t="s">
        <v>12</v>
      </c>
      <c r="BH7" s="765" t="s">
        <v>42</v>
      </c>
      <c r="BI7" s="765" t="s">
        <v>43</v>
      </c>
      <c r="BJ7" s="765" t="s">
        <v>44</v>
      </c>
      <c r="BK7" s="765"/>
      <c r="BL7" s="765"/>
      <c r="BM7" s="765"/>
      <c r="BN7" s="765"/>
      <c r="BO7" s="929"/>
      <c r="BP7" s="765"/>
      <c r="BQ7" s="765"/>
    </row>
    <row r="8" spans="1:70" ht="78.599999999999994" customHeight="1">
      <c r="A8" s="765"/>
      <c r="B8" s="773"/>
      <c r="C8" s="765"/>
      <c r="D8" s="765"/>
      <c r="E8" s="765"/>
      <c r="F8" s="765"/>
      <c r="G8" s="83" t="s">
        <v>14</v>
      </c>
      <c r="H8" s="83" t="s">
        <v>45</v>
      </c>
      <c r="I8" s="83" t="s">
        <v>46</v>
      </c>
      <c r="J8" s="83" t="s">
        <v>47</v>
      </c>
      <c r="K8" s="765"/>
      <c r="L8" s="765"/>
      <c r="M8" s="9" t="s">
        <v>13</v>
      </c>
      <c r="N8" s="9" t="s">
        <v>48</v>
      </c>
      <c r="O8" s="9" t="s">
        <v>49</v>
      </c>
      <c r="P8" s="9" t="s">
        <v>50</v>
      </c>
      <c r="Q8" s="438" t="s">
        <v>51</v>
      </c>
      <c r="R8" s="765"/>
      <c r="S8" s="765"/>
      <c r="T8" s="765"/>
      <c r="U8" s="765"/>
      <c r="V8" s="765"/>
      <c r="W8" s="765"/>
      <c r="X8" s="765"/>
      <c r="Y8" s="765"/>
      <c r="Z8" s="765"/>
      <c r="AA8" s="765"/>
      <c r="AB8" s="765"/>
      <c r="AC8" s="760"/>
      <c r="AD8" s="765"/>
      <c r="AE8" s="9" t="s">
        <v>52</v>
      </c>
      <c r="AF8" s="9" t="s">
        <v>53</v>
      </c>
      <c r="AG8" s="9" t="s">
        <v>54</v>
      </c>
      <c r="AH8" s="9" t="s">
        <v>55</v>
      </c>
      <c r="AI8" s="9" t="s">
        <v>56</v>
      </c>
      <c r="AJ8" s="9" t="s">
        <v>57</v>
      </c>
      <c r="AK8" s="9" t="s">
        <v>58</v>
      </c>
      <c r="AL8" s="9" t="s">
        <v>59</v>
      </c>
      <c r="AM8" s="438" t="s">
        <v>60</v>
      </c>
      <c r="AN8" s="9" t="s">
        <v>61</v>
      </c>
      <c r="AO8" s="9" t="s">
        <v>62</v>
      </c>
      <c r="AP8" s="9" t="s">
        <v>63</v>
      </c>
      <c r="AQ8" s="9" t="s">
        <v>64</v>
      </c>
      <c r="AR8" s="9" t="s">
        <v>65</v>
      </c>
      <c r="AS8" s="9" t="s">
        <v>66</v>
      </c>
      <c r="AT8" s="9" t="s">
        <v>67</v>
      </c>
      <c r="AU8" s="760"/>
      <c r="AV8" s="765"/>
      <c r="AW8" s="765"/>
      <c r="AX8" s="765"/>
      <c r="AY8" s="765"/>
      <c r="AZ8" s="765"/>
      <c r="BA8" s="765"/>
      <c r="BB8" s="765"/>
      <c r="BC8" s="765"/>
      <c r="BD8" s="765"/>
      <c r="BE8" s="765"/>
      <c r="BF8" s="765"/>
      <c r="BG8" s="765"/>
      <c r="BH8" s="765"/>
      <c r="BI8" s="765"/>
      <c r="BJ8" s="765"/>
      <c r="BK8" s="765"/>
      <c r="BL8" s="765"/>
      <c r="BM8" s="765"/>
      <c r="BN8" s="765"/>
      <c r="BO8" s="930"/>
      <c r="BP8" s="765"/>
      <c r="BQ8" s="765"/>
    </row>
    <row r="9" spans="1:70" ht="60" customHeight="1">
      <c r="A9" s="9"/>
      <c r="B9" s="84"/>
      <c r="C9" s="9"/>
      <c r="D9" s="9"/>
      <c r="E9" s="9"/>
      <c r="F9" s="7" t="s">
        <v>68</v>
      </c>
      <c r="G9" s="8" t="s">
        <v>69</v>
      </c>
      <c r="H9" s="9" t="s">
        <v>70</v>
      </c>
      <c r="I9" s="9" t="s">
        <v>71</v>
      </c>
      <c r="J9" s="9" t="s">
        <v>72</v>
      </c>
      <c r="K9" s="9" t="s">
        <v>73</v>
      </c>
      <c r="L9" s="9" t="s">
        <v>74</v>
      </c>
      <c r="M9" s="9" t="s">
        <v>75</v>
      </c>
      <c r="N9" s="9" t="s">
        <v>76</v>
      </c>
      <c r="O9" s="9" t="s">
        <v>77</v>
      </c>
      <c r="P9" s="9" t="s">
        <v>78</v>
      </c>
      <c r="Q9" s="9" t="s">
        <v>79</v>
      </c>
      <c r="R9" s="9" t="s">
        <v>80</v>
      </c>
      <c r="S9" s="9" t="s">
        <v>81</v>
      </c>
      <c r="T9" s="9" t="s">
        <v>82</v>
      </c>
      <c r="U9" s="10" t="s">
        <v>83</v>
      </c>
      <c r="V9" s="10" t="s">
        <v>84</v>
      </c>
      <c r="W9" s="10" t="s">
        <v>85</v>
      </c>
      <c r="X9" s="9" t="s">
        <v>86</v>
      </c>
      <c r="Y9" s="9" t="s">
        <v>87</v>
      </c>
      <c r="Z9" s="9" t="s">
        <v>88</v>
      </c>
      <c r="AA9" s="9" t="s">
        <v>89</v>
      </c>
      <c r="AB9" s="9" t="s">
        <v>90</v>
      </c>
      <c r="AC9" s="9" t="s">
        <v>91</v>
      </c>
      <c r="AD9" s="9" t="s">
        <v>92</v>
      </c>
      <c r="AE9" s="11" t="s">
        <v>93</v>
      </c>
      <c r="AF9" s="11" t="s">
        <v>94</v>
      </c>
      <c r="AG9" s="11" t="s">
        <v>95</v>
      </c>
      <c r="AH9" s="11" t="s">
        <v>96</v>
      </c>
      <c r="AI9" s="11" t="s">
        <v>97</v>
      </c>
      <c r="AJ9" s="11" t="s">
        <v>98</v>
      </c>
      <c r="AK9" s="11" t="s">
        <v>99</v>
      </c>
      <c r="AL9" s="24" t="s">
        <v>100</v>
      </c>
      <c r="AM9" s="24" t="s">
        <v>101</v>
      </c>
      <c r="AN9" s="24" t="s">
        <v>102</v>
      </c>
      <c r="AO9" s="24" t="s">
        <v>103</v>
      </c>
      <c r="AP9" s="24" t="s">
        <v>104</v>
      </c>
      <c r="AQ9" s="24" t="s">
        <v>105</v>
      </c>
      <c r="AR9" s="24" t="s">
        <v>106</v>
      </c>
      <c r="AS9" s="24" t="s">
        <v>107</v>
      </c>
      <c r="AT9" s="24" t="s">
        <v>108</v>
      </c>
      <c r="AU9" s="24" t="s">
        <v>109</v>
      </c>
      <c r="AV9" s="24" t="s">
        <v>110</v>
      </c>
      <c r="AW9" s="24" t="s">
        <v>111</v>
      </c>
      <c r="AX9" s="24" t="s">
        <v>112</v>
      </c>
      <c r="AY9" s="24" t="s">
        <v>113</v>
      </c>
      <c r="AZ9" s="24" t="s">
        <v>114</v>
      </c>
      <c r="BA9" s="24" t="s">
        <v>115</v>
      </c>
      <c r="BB9" s="24" t="s">
        <v>116</v>
      </c>
      <c r="BC9" s="24" t="s">
        <v>117</v>
      </c>
      <c r="BD9" s="24" t="s">
        <v>118</v>
      </c>
      <c r="BE9" s="24" t="s">
        <v>119</v>
      </c>
      <c r="BF9" s="24" t="s">
        <v>120</v>
      </c>
      <c r="BG9" s="7" t="s">
        <v>121</v>
      </c>
      <c r="BH9" s="12" t="s">
        <v>122</v>
      </c>
      <c r="BI9" s="12" t="s">
        <v>123</v>
      </c>
      <c r="BJ9" s="12" t="s">
        <v>124</v>
      </c>
      <c r="BK9" s="61" t="s">
        <v>130</v>
      </c>
      <c r="BL9" s="79"/>
      <c r="BM9" s="9"/>
      <c r="BN9" s="9"/>
      <c r="BO9" s="129"/>
      <c r="BP9" s="39"/>
      <c r="BQ9" s="129"/>
    </row>
    <row r="10" spans="1:70" s="165" customFormat="1" ht="78" customHeight="1">
      <c r="A10" s="264">
        <v>1</v>
      </c>
      <c r="B10" s="60" t="s">
        <v>847</v>
      </c>
      <c r="C10" s="62">
        <f t="shared" ref="C10:C25" si="0">D10+E10</f>
        <v>0.1</v>
      </c>
      <c r="D10" s="63"/>
      <c r="E10" s="58">
        <f t="shared" ref="E10:E11" si="1">F10+U10+BG10</f>
        <v>0.1</v>
      </c>
      <c r="F10" s="58">
        <f t="shared" ref="F10:F11" si="2">G10+K10+L10+M10+R10+S10+T10</f>
        <v>0</v>
      </c>
      <c r="G10" s="58">
        <f t="shared" ref="G10:G11" si="3">H10+I10+J10</f>
        <v>0</v>
      </c>
      <c r="H10" s="58"/>
      <c r="I10" s="58"/>
      <c r="J10" s="58"/>
      <c r="K10" s="58"/>
      <c r="L10" s="58"/>
      <c r="M10" s="58">
        <f t="shared" ref="M10:M11" si="4">+N10+O10+P10</f>
        <v>0</v>
      </c>
      <c r="N10" s="58"/>
      <c r="O10" s="58"/>
      <c r="P10" s="58"/>
      <c r="Q10" s="58"/>
      <c r="R10" s="58"/>
      <c r="S10" s="58"/>
      <c r="T10" s="58"/>
      <c r="U10" s="58">
        <f t="shared" ref="U10:U11" si="5">V10+W10+X10+Y10+Z10+AA10+AB10+AC10+AD10+AU10+AV10+AW10+AX10+AY10+AZ10+BA10+BB10+BC10+BD10+BE10+BF10</f>
        <v>0</v>
      </c>
      <c r="V10" s="58"/>
      <c r="W10" s="58"/>
      <c r="X10" s="58"/>
      <c r="Y10" s="58"/>
      <c r="Z10" s="58"/>
      <c r="AA10" s="58"/>
      <c r="AB10" s="58"/>
      <c r="AC10" s="58"/>
      <c r="AD10" s="58">
        <f t="shared" ref="AD10:AD11" si="6">SUM(AE10:AT10)</f>
        <v>0</v>
      </c>
      <c r="AE10" s="58"/>
      <c r="AF10" s="58"/>
      <c r="AG10" s="58"/>
      <c r="AH10" s="58"/>
      <c r="AI10" s="58"/>
      <c r="AJ10" s="58"/>
      <c r="AK10" s="58"/>
      <c r="AL10" s="58"/>
      <c r="AM10" s="58"/>
      <c r="AN10" s="58"/>
      <c r="AO10" s="58"/>
      <c r="AP10" s="58"/>
      <c r="AQ10" s="58"/>
      <c r="AR10" s="58"/>
      <c r="AS10" s="58">
        <v>0</v>
      </c>
      <c r="AT10" s="58"/>
      <c r="AU10" s="58"/>
      <c r="AV10" s="58"/>
      <c r="AW10" s="58"/>
      <c r="AX10" s="58"/>
      <c r="AY10" s="58"/>
      <c r="AZ10" s="58"/>
      <c r="BA10" s="58"/>
      <c r="BB10" s="58"/>
      <c r="BC10" s="58"/>
      <c r="BD10" s="58"/>
      <c r="BE10" s="58"/>
      <c r="BF10" s="58"/>
      <c r="BG10" s="58">
        <f t="shared" ref="BG10:BG11" si="7">BH10+BI10+BJ10</f>
        <v>0.1</v>
      </c>
      <c r="BH10" s="58"/>
      <c r="BI10" s="58">
        <v>0.1</v>
      </c>
      <c r="BJ10" s="58"/>
      <c r="BK10" s="63" t="s">
        <v>130</v>
      </c>
      <c r="BL10" s="78" t="s">
        <v>401</v>
      </c>
      <c r="BM10" s="61" t="s">
        <v>848</v>
      </c>
      <c r="BN10" s="63" t="s">
        <v>84</v>
      </c>
      <c r="BO10" s="61" t="s">
        <v>866</v>
      </c>
      <c r="BP10" s="94" t="s">
        <v>502</v>
      </c>
      <c r="BQ10" s="55"/>
    </row>
    <row r="11" spans="1:70" s="119" customFormat="1" ht="136.15" customHeight="1">
      <c r="A11" s="104">
        <v>2</v>
      </c>
      <c r="B11" s="126" t="s">
        <v>869</v>
      </c>
      <c r="C11" s="101">
        <f t="shared" si="0"/>
        <v>0.05</v>
      </c>
      <c r="D11" s="102"/>
      <c r="E11" s="101">
        <f t="shared" si="1"/>
        <v>0.05</v>
      </c>
      <c r="F11" s="101">
        <f t="shared" si="2"/>
        <v>0.05</v>
      </c>
      <c r="G11" s="101">
        <f t="shared" si="3"/>
        <v>0</v>
      </c>
      <c r="H11" s="101"/>
      <c r="I11" s="101"/>
      <c r="J11" s="101"/>
      <c r="K11" s="101"/>
      <c r="L11" s="101"/>
      <c r="M11" s="101">
        <f t="shared" si="4"/>
        <v>0.05</v>
      </c>
      <c r="N11" s="101"/>
      <c r="O11" s="101"/>
      <c r="P11" s="101">
        <v>0.05</v>
      </c>
      <c r="Q11" s="101"/>
      <c r="R11" s="101"/>
      <c r="S11" s="101"/>
      <c r="T11" s="101"/>
      <c r="U11" s="101">
        <f t="shared" si="5"/>
        <v>0</v>
      </c>
      <c r="V11" s="101"/>
      <c r="W11" s="101"/>
      <c r="X11" s="101"/>
      <c r="Y11" s="101"/>
      <c r="Z11" s="101"/>
      <c r="AA11" s="101"/>
      <c r="AB11" s="101"/>
      <c r="AC11" s="101"/>
      <c r="AD11" s="101">
        <f t="shared" si="6"/>
        <v>0</v>
      </c>
      <c r="AE11" s="101"/>
      <c r="AF11" s="101"/>
      <c r="AG11" s="101"/>
      <c r="AH11" s="101"/>
      <c r="AI11" s="101"/>
      <c r="AJ11" s="101"/>
      <c r="AK11" s="101"/>
      <c r="AL11" s="101"/>
      <c r="AM11" s="101"/>
      <c r="AN11" s="101"/>
      <c r="AO11" s="101"/>
      <c r="AP11" s="101"/>
      <c r="AQ11" s="101"/>
      <c r="AR11" s="101"/>
      <c r="AS11" s="101">
        <v>0</v>
      </c>
      <c r="AT11" s="101"/>
      <c r="AU11" s="101"/>
      <c r="AV11" s="101"/>
      <c r="AW11" s="101"/>
      <c r="AX11" s="101"/>
      <c r="AY11" s="101"/>
      <c r="AZ11" s="101"/>
      <c r="BA11" s="101"/>
      <c r="BB11" s="101"/>
      <c r="BC11" s="101"/>
      <c r="BD11" s="101"/>
      <c r="BE11" s="101"/>
      <c r="BF11" s="101"/>
      <c r="BG11" s="101">
        <f t="shared" si="7"/>
        <v>0</v>
      </c>
      <c r="BH11" s="101"/>
      <c r="BI11" s="101"/>
      <c r="BJ11" s="101"/>
      <c r="BK11" s="104" t="s">
        <v>130</v>
      </c>
      <c r="BL11" s="513" t="s">
        <v>398</v>
      </c>
      <c r="BM11" s="104"/>
      <c r="BN11" s="104" t="s">
        <v>115</v>
      </c>
      <c r="BO11" s="61" t="s">
        <v>866</v>
      </c>
      <c r="BP11" s="79"/>
      <c r="BQ11" s="163"/>
    </row>
    <row r="12" spans="1:70" s="119" customFormat="1" ht="136.15" customHeight="1">
      <c r="A12" s="104">
        <v>2</v>
      </c>
      <c r="B12" s="126" t="s">
        <v>849</v>
      </c>
      <c r="C12" s="101">
        <f t="shared" ref="C12:C20" si="8">D12+E12</f>
        <v>0.30000000000000004</v>
      </c>
      <c r="D12" s="102"/>
      <c r="E12" s="101">
        <f t="shared" ref="E12:E18" si="9">F12+U12+BG12</f>
        <v>0.30000000000000004</v>
      </c>
      <c r="F12" s="101">
        <f t="shared" ref="F12:F18" si="10">G12+K12+L12+M12+R12+S12+T12</f>
        <v>0.30000000000000004</v>
      </c>
      <c r="G12" s="101">
        <f t="shared" ref="G12:G18" si="11">H12+I12+J12</f>
        <v>0</v>
      </c>
      <c r="H12" s="101"/>
      <c r="I12" s="101"/>
      <c r="J12" s="101"/>
      <c r="K12" s="101">
        <v>0.2</v>
      </c>
      <c r="L12" s="101">
        <v>0.1</v>
      </c>
      <c r="M12" s="101">
        <f t="shared" ref="M12:M18" si="12">+N12+O12+P12</f>
        <v>0</v>
      </c>
      <c r="N12" s="101"/>
      <c r="O12" s="101"/>
      <c r="P12" s="101"/>
      <c r="Q12" s="101"/>
      <c r="R12" s="101"/>
      <c r="S12" s="101"/>
      <c r="T12" s="101"/>
      <c r="U12" s="101">
        <f t="shared" ref="U12:U18" si="13">V12+W12+X12+Y12+Z12+AA12+AB12+AC12+AD12+AU12+AV12+AW12+AX12+AY12+AZ12+BA12+BB12+BC12+BD12+BE12+BF12</f>
        <v>0</v>
      </c>
      <c r="V12" s="101"/>
      <c r="W12" s="101"/>
      <c r="X12" s="101"/>
      <c r="Y12" s="101"/>
      <c r="Z12" s="101"/>
      <c r="AA12" s="101"/>
      <c r="AB12" s="101"/>
      <c r="AC12" s="101"/>
      <c r="AD12" s="101">
        <f t="shared" ref="AD12:AD18" si="14">SUM(AE12:AT12)</f>
        <v>0</v>
      </c>
      <c r="AE12" s="101"/>
      <c r="AF12" s="101"/>
      <c r="AG12" s="101"/>
      <c r="AH12" s="101"/>
      <c r="AI12" s="101"/>
      <c r="AJ12" s="101"/>
      <c r="AK12" s="101"/>
      <c r="AL12" s="101"/>
      <c r="AM12" s="101"/>
      <c r="AN12" s="101"/>
      <c r="AO12" s="101"/>
      <c r="AP12" s="101"/>
      <c r="AQ12" s="101"/>
      <c r="AR12" s="101"/>
      <c r="AS12" s="101">
        <v>0</v>
      </c>
      <c r="AT12" s="101"/>
      <c r="AU12" s="101"/>
      <c r="AV12" s="101"/>
      <c r="AW12" s="101"/>
      <c r="AX12" s="101"/>
      <c r="AY12" s="101"/>
      <c r="AZ12" s="101"/>
      <c r="BA12" s="101"/>
      <c r="BB12" s="101"/>
      <c r="BC12" s="101"/>
      <c r="BD12" s="101"/>
      <c r="BE12" s="101"/>
      <c r="BF12" s="101"/>
      <c r="BG12" s="101">
        <f t="shared" ref="BG12:BG18" si="15">BH12+BI12+BJ12</f>
        <v>0</v>
      </c>
      <c r="BH12" s="101"/>
      <c r="BI12" s="101"/>
      <c r="BJ12" s="101"/>
      <c r="BK12" s="104" t="s">
        <v>130</v>
      </c>
      <c r="BL12" s="101" t="s">
        <v>131</v>
      </c>
      <c r="BM12" s="104" t="s">
        <v>629</v>
      </c>
      <c r="BN12" s="104" t="s">
        <v>114</v>
      </c>
      <c r="BO12" s="61" t="s">
        <v>866</v>
      </c>
      <c r="BP12" s="79" t="s">
        <v>850</v>
      </c>
      <c r="BQ12" s="163"/>
    </row>
    <row r="13" spans="1:70" s="463" customFormat="1" ht="60.6" customHeight="1">
      <c r="A13" s="455"/>
      <c r="B13" s="456" t="s">
        <v>872</v>
      </c>
      <c r="C13" s="493">
        <f t="shared" si="8"/>
        <v>12.51</v>
      </c>
      <c r="D13" s="311"/>
      <c r="E13" s="457">
        <f t="shared" si="9"/>
        <v>12.51</v>
      </c>
      <c r="F13" s="457">
        <f>G13+K13+L13+M13+R13+S13+T13</f>
        <v>12.51</v>
      </c>
      <c r="G13" s="311">
        <f t="shared" si="11"/>
        <v>0</v>
      </c>
      <c r="H13" s="311"/>
      <c r="I13" s="311"/>
      <c r="J13" s="311"/>
      <c r="K13" s="311">
        <v>12.51</v>
      </c>
      <c r="L13" s="311"/>
      <c r="M13" s="311">
        <f t="shared" si="12"/>
        <v>0</v>
      </c>
      <c r="N13" s="311"/>
      <c r="O13" s="311"/>
      <c r="P13" s="311"/>
      <c r="Q13" s="311"/>
      <c r="R13" s="311"/>
      <c r="S13" s="311"/>
      <c r="T13" s="311"/>
      <c r="U13" s="311">
        <f t="shared" si="13"/>
        <v>0</v>
      </c>
      <c r="V13" s="311"/>
      <c r="W13" s="311"/>
      <c r="X13" s="311"/>
      <c r="Y13" s="311"/>
      <c r="Z13" s="311"/>
      <c r="AA13" s="311"/>
      <c r="AB13" s="311"/>
      <c r="AC13" s="311"/>
      <c r="AD13" s="311">
        <f t="shared" si="14"/>
        <v>0</v>
      </c>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f t="shared" si="15"/>
        <v>0</v>
      </c>
      <c r="BH13" s="311"/>
      <c r="BI13" s="311"/>
      <c r="BJ13" s="311"/>
      <c r="BK13" s="368" t="s">
        <v>130</v>
      </c>
      <c r="BL13" s="314" t="s">
        <v>396</v>
      </c>
      <c r="BM13" s="455"/>
      <c r="BN13" s="455" t="s">
        <v>94</v>
      </c>
      <c r="BO13" s="61" t="s">
        <v>866</v>
      </c>
      <c r="BP13" s="461" t="s">
        <v>871</v>
      </c>
      <c r="BQ13" s="515"/>
      <c r="BR13" s="463" t="s">
        <v>873</v>
      </c>
    </row>
    <row r="14" spans="1:70" s="463" customFormat="1" ht="60.6" customHeight="1">
      <c r="A14" s="836">
        <v>3</v>
      </c>
      <c r="B14" s="837" t="s">
        <v>867</v>
      </c>
      <c r="C14" s="493">
        <f t="shared" si="8"/>
        <v>10.989999999999998</v>
      </c>
      <c r="D14" s="311">
        <v>0.02</v>
      </c>
      <c r="E14" s="457">
        <f t="shared" si="9"/>
        <v>10.969999999999999</v>
      </c>
      <c r="F14" s="457">
        <f>G14+K14+L14+M14+R14+S14+T14</f>
        <v>10.02</v>
      </c>
      <c r="G14" s="311">
        <f t="shared" si="11"/>
        <v>0.27</v>
      </c>
      <c r="H14" s="311"/>
      <c r="I14" s="311">
        <v>0.27</v>
      </c>
      <c r="J14" s="311"/>
      <c r="K14" s="311">
        <v>7.25</v>
      </c>
      <c r="L14" s="311">
        <v>2.5</v>
      </c>
      <c r="M14" s="311">
        <f t="shared" si="12"/>
        <v>0</v>
      </c>
      <c r="N14" s="311"/>
      <c r="O14" s="311"/>
      <c r="P14" s="311"/>
      <c r="Q14" s="311"/>
      <c r="R14" s="311"/>
      <c r="S14" s="311"/>
      <c r="T14" s="311"/>
      <c r="U14" s="311">
        <f t="shared" si="13"/>
        <v>0.95000000000000018</v>
      </c>
      <c r="V14" s="311"/>
      <c r="W14" s="311"/>
      <c r="X14" s="311"/>
      <c r="Y14" s="311"/>
      <c r="Z14" s="311"/>
      <c r="AA14" s="311"/>
      <c r="AB14" s="311"/>
      <c r="AC14" s="311"/>
      <c r="AD14" s="311">
        <f t="shared" si="14"/>
        <v>0.55000000000000004</v>
      </c>
      <c r="AE14" s="311">
        <v>0.55000000000000004</v>
      </c>
      <c r="AF14" s="311"/>
      <c r="AG14" s="311"/>
      <c r="AH14" s="311"/>
      <c r="AI14" s="311"/>
      <c r="AJ14" s="311"/>
      <c r="AK14" s="311"/>
      <c r="AL14" s="311"/>
      <c r="AM14" s="311"/>
      <c r="AN14" s="311"/>
      <c r="AO14" s="311"/>
      <c r="AP14" s="311"/>
      <c r="AQ14" s="311"/>
      <c r="AR14" s="311"/>
      <c r="AS14" s="311"/>
      <c r="AT14" s="311"/>
      <c r="AU14" s="311"/>
      <c r="AV14" s="311"/>
      <c r="AW14" s="311"/>
      <c r="AX14" s="311">
        <v>7.0000000000000007E-2</v>
      </c>
      <c r="AY14" s="311"/>
      <c r="AZ14" s="311"/>
      <c r="BA14" s="311"/>
      <c r="BB14" s="311"/>
      <c r="BC14" s="311"/>
      <c r="BD14" s="311">
        <v>0.33</v>
      </c>
      <c r="BE14" s="311"/>
      <c r="BF14" s="311"/>
      <c r="BG14" s="311">
        <f t="shared" si="15"/>
        <v>0</v>
      </c>
      <c r="BH14" s="311"/>
      <c r="BI14" s="311"/>
      <c r="BJ14" s="311"/>
      <c r="BK14" s="368" t="s">
        <v>130</v>
      </c>
      <c r="BL14" s="314" t="s">
        <v>396</v>
      </c>
      <c r="BM14" s="455" t="s">
        <v>317</v>
      </c>
      <c r="BN14" s="455" t="s">
        <v>94</v>
      </c>
      <c r="BO14" s="61" t="s">
        <v>866</v>
      </c>
      <c r="BP14" s="842" t="s">
        <v>863</v>
      </c>
      <c r="BQ14" s="839" t="s">
        <v>576</v>
      </c>
      <c r="BR14" s="463" t="s">
        <v>864</v>
      </c>
    </row>
    <row r="15" spans="1:70" s="463" customFormat="1" ht="51.6" customHeight="1">
      <c r="A15" s="836"/>
      <c r="B15" s="837"/>
      <c r="C15" s="493">
        <f t="shared" si="8"/>
        <v>2.0099999999999998</v>
      </c>
      <c r="D15" s="311"/>
      <c r="E15" s="457">
        <f t="shared" si="9"/>
        <v>2.0099999999999998</v>
      </c>
      <c r="F15" s="457">
        <f>G15+K15+L15+M15+R15+S15+T15</f>
        <v>1.98</v>
      </c>
      <c r="G15" s="311">
        <f t="shared" si="11"/>
        <v>0</v>
      </c>
      <c r="H15" s="311"/>
      <c r="I15" s="311"/>
      <c r="J15" s="311"/>
      <c r="K15" s="311">
        <v>1.78</v>
      </c>
      <c r="L15" s="311">
        <v>0.2</v>
      </c>
      <c r="M15" s="311">
        <f t="shared" si="12"/>
        <v>0</v>
      </c>
      <c r="N15" s="311"/>
      <c r="O15" s="311"/>
      <c r="P15" s="311"/>
      <c r="Q15" s="311"/>
      <c r="R15" s="311"/>
      <c r="S15" s="311"/>
      <c r="T15" s="311"/>
      <c r="U15" s="311">
        <f t="shared" si="13"/>
        <v>0.03</v>
      </c>
      <c r="V15" s="311"/>
      <c r="W15" s="311"/>
      <c r="X15" s="311"/>
      <c r="Y15" s="311"/>
      <c r="Z15" s="311"/>
      <c r="AA15" s="311"/>
      <c r="AB15" s="311"/>
      <c r="AC15" s="311"/>
      <c r="AD15" s="311">
        <f t="shared" si="14"/>
        <v>0</v>
      </c>
      <c r="AE15" s="311"/>
      <c r="AF15" s="311"/>
      <c r="AG15" s="311"/>
      <c r="AH15" s="311"/>
      <c r="AI15" s="311"/>
      <c r="AJ15" s="311"/>
      <c r="AK15" s="311"/>
      <c r="AL15" s="311"/>
      <c r="AM15" s="311"/>
      <c r="AN15" s="311"/>
      <c r="AO15" s="311"/>
      <c r="AP15" s="311"/>
      <c r="AQ15" s="311"/>
      <c r="AR15" s="311"/>
      <c r="AS15" s="311"/>
      <c r="AT15" s="311"/>
      <c r="AU15" s="311"/>
      <c r="AV15" s="311"/>
      <c r="AW15" s="311"/>
      <c r="AX15" s="311"/>
      <c r="AY15" s="311"/>
      <c r="AZ15" s="311"/>
      <c r="BA15" s="311"/>
      <c r="BB15" s="311"/>
      <c r="BC15" s="311"/>
      <c r="BD15" s="311">
        <v>0.03</v>
      </c>
      <c r="BE15" s="311"/>
      <c r="BF15" s="311"/>
      <c r="BG15" s="311">
        <f t="shared" si="15"/>
        <v>0</v>
      </c>
      <c r="BH15" s="311"/>
      <c r="BI15" s="311"/>
      <c r="BJ15" s="311"/>
      <c r="BK15" s="368" t="s">
        <v>130</v>
      </c>
      <c r="BL15" s="314" t="s">
        <v>397</v>
      </c>
      <c r="BM15" s="455" t="s">
        <v>319</v>
      </c>
      <c r="BN15" s="455" t="s">
        <v>94</v>
      </c>
      <c r="BO15" s="61" t="s">
        <v>866</v>
      </c>
      <c r="BP15" s="842"/>
      <c r="BQ15" s="839"/>
      <c r="BR15" s="463" t="s">
        <v>864</v>
      </c>
    </row>
    <row r="16" spans="1:70" s="463" customFormat="1" ht="60.6" customHeight="1">
      <c r="A16" s="455"/>
      <c r="B16" s="456" t="s">
        <v>870</v>
      </c>
      <c r="C16" s="493">
        <f t="shared" ref="C16" si="16">D16+E16</f>
        <v>0.49</v>
      </c>
      <c r="D16" s="311"/>
      <c r="E16" s="457">
        <f t="shared" ref="E16" si="17">F16+U16+BG16</f>
        <v>0.49</v>
      </c>
      <c r="F16" s="457">
        <f>G16+K16+L16+M16+R16+S16+T16</f>
        <v>0.49</v>
      </c>
      <c r="G16" s="311">
        <f t="shared" ref="G16" si="18">H16+I16+J16</f>
        <v>0.49</v>
      </c>
      <c r="H16" s="311">
        <v>0.49</v>
      </c>
      <c r="I16" s="311"/>
      <c r="J16" s="311"/>
      <c r="K16" s="311"/>
      <c r="L16" s="311"/>
      <c r="M16" s="311">
        <f t="shared" ref="M16" si="19">+N16+O16+P16</f>
        <v>0</v>
      </c>
      <c r="N16" s="311"/>
      <c r="O16" s="311"/>
      <c r="P16" s="311"/>
      <c r="Q16" s="311"/>
      <c r="R16" s="311"/>
      <c r="S16" s="311"/>
      <c r="T16" s="311"/>
      <c r="U16" s="311">
        <f t="shared" ref="U16" si="20">V16+W16+X16+Y16+Z16+AA16+AB16+AC16+AD16+AU16+AV16+AW16+AX16+AY16+AZ16+BA16+BB16+BC16+BD16+BE16+BF16</f>
        <v>0</v>
      </c>
      <c r="V16" s="311"/>
      <c r="W16" s="311"/>
      <c r="X16" s="311"/>
      <c r="Y16" s="311"/>
      <c r="Z16" s="311"/>
      <c r="AA16" s="311"/>
      <c r="AB16" s="311"/>
      <c r="AC16" s="311"/>
      <c r="AD16" s="311">
        <f t="shared" ref="AD16" si="21">SUM(AE16:AT16)</f>
        <v>0</v>
      </c>
      <c r="AE16" s="311"/>
      <c r="AF16" s="311"/>
      <c r="AG16" s="311"/>
      <c r="AH16" s="311"/>
      <c r="AI16" s="311"/>
      <c r="AJ16" s="311"/>
      <c r="AK16" s="311"/>
      <c r="AL16" s="311"/>
      <c r="AM16" s="311"/>
      <c r="AN16" s="311"/>
      <c r="AO16" s="311"/>
      <c r="AP16" s="311"/>
      <c r="AQ16" s="311"/>
      <c r="AR16" s="311"/>
      <c r="AS16" s="311"/>
      <c r="AT16" s="311"/>
      <c r="AU16" s="311"/>
      <c r="AV16" s="311"/>
      <c r="AW16" s="311"/>
      <c r="AX16" s="311"/>
      <c r="AY16" s="311"/>
      <c r="AZ16" s="311"/>
      <c r="BA16" s="311"/>
      <c r="BB16" s="311"/>
      <c r="BC16" s="311"/>
      <c r="BD16" s="311"/>
      <c r="BE16" s="311"/>
      <c r="BF16" s="311"/>
      <c r="BG16" s="311">
        <f t="shared" ref="BG16" si="22">BH16+BI16+BJ16</f>
        <v>0</v>
      </c>
      <c r="BH16" s="311"/>
      <c r="BI16" s="311"/>
      <c r="BJ16" s="311"/>
      <c r="BK16" s="368" t="s">
        <v>130</v>
      </c>
      <c r="BL16" s="314" t="s">
        <v>396</v>
      </c>
      <c r="BM16" s="455"/>
      <c r="BN16" s="455" t="s">
        <v>94</v>
      </c>
      <c r="BO16" s="61" t="s">
        <v>866</v>
      </c>
      <c r="BP16" s="461" t="s">
        <v>871</v>
      </c>
      <c r="BQ16" s="515"/>
      <c r="BR16" s="463" t="s">
        <v>873</v>
      </c>
    </row>
    <row r="17" spans="1:72" s="165" customFormat="1" ht="43.5" customHeight="1">
      <c r="A17" s="27"/>
      <c r="B17" s="60" t="s">
        <v>859</v>
      </c>
      <c r="C17" s="62">
        <f t="shared" ref="C17" si="23">D17+E17</f>
        <v>0.30000000000000004</v>
      </c>
      <c r="D17" s="63">
        <v>0.2</v>
      </c>
      <c r="E17" s="58">
        <f t="shared" ref="E17" si="24">F17+U17+BG17</f>
        <v>0.1</v>
      </c>
      <c r="F17" s="58">
        <f t="shared" ref="F17" si="25">G17+K17+L17+M17+R17+S17+T17</f>
        <v>0.1</v>
      </c>
      <c r="G17" s="58">
        <f t="shared" ref="G17" si="26">H17+I17+J17</f>
        <v>0</v>
      </c>
      <c r="H17" s="59"/>
      <c r="I17" s="58"/>
      <c r="J17" s="58"/>
      <c r="K17" s="59">
        <v>0.1</v>
      </c>
      <c r="L17" s="59"/>
      <c r="M17" s="58">
        <f t="shared" ref="M17" si="27">+N17+O17+P17</f>
        <v>0</v>
      </c>
      <c r="N17" s="58"/>
      <c r="O17" s="58"/>
      <c r="P17" s="59"/>
      <c r="Q17" s="58"/>
      <c r="R17" s="58"/>
      <c r="S17" s="58"/>
      <c r="T17" s="58"/>
      <c r="U17" s="58">
        <f t="shared" ref="U17" si="28">V17+W17+X17+Y17+Z17+AA17+AB17+AC17+AD17+AU17+AV17+AW17+AX17+AY17+AZ17+BA17+BB17+BC17+BD17+BE17+BF17</f>
        <v>0</v>
      </c>
      <c r="V17" s="58"/>
      <c r="W17" s="58"/>
      <c r="X17" s="58"/>
      <c r="Y17" s="58"/>
      <c r="Z17" s="58"/>
      <c r="AA17" s="58"/>
      <c r="AB17" s="58"/>
      <c r="AC17" s="58"/>
      <c r="AD17" s="58">
        <f t="shared" ref="AD17" si="29">SUM(AE17:AT17)</f>
        <v>0</v>
      </c>
      <c r="AE17" s="58"/>
      <c r="AF17" s="59"/>
      <c r="AG17" s="58"/>
      <c r="AH17" s="58"/>
      <c r="AI17" s="58"/>
      <c r="AJ17" s="58"/>
      <c r="AK17" s="58"/>
      <c r="AL17" s="58"/>
      <c r="AM17" s="58"/>
      <c r="AN17" s="58"/>
      <c r="AO17" s="58"/>
      <c r="AP17" s="58"/>
      <c r="AQ17" s="58"/>
      <c r="AR17" s="58"/>
      <c r="AS17" s="58">
        <v>0</v>
      </c>
      <c r="AT17" s="58"/>
      <c r="AU17" s="58"/>
      <c r="AV17" s="58"/>
      <c r="AW17" s="58"/>
      <c r="AX17" s="58"/>
      <c r="AY17" s="58"/>
      <c r="AZ17" s="58"/>
      <c r="BA17" s="58"/>
      <c r="BB17" s="58"/>
      <c r="BC17" s="58"/>
      <c r="BD17" s="59"/>
      <c r="BE17" s="58"/>
      <c r="BF17" s="58"/>
      <c r="BG17" s="58">
        <f t="shared" ref="BG17" si="30">BH17+BI17+BJ17</f>
        <v>0</v>
      </c>
      <c r="BH17" s="58"/>
      <c r="BI17" s="59"/>
      <c r="BJ17" s="58"/>
      <c r="BK17" s="61" t="s">
        <v>130</v>
      </c>
      <c r="BL17" s="61" t="s">
        <v>399</v>
      </c>
      <c r="BM17" s="61"/>
      <c r="BN17" s="61" t="s">
        <v>93</v>
      </c>
      <c r="BO17" s="61" t="s">
        <v>866</v>
      </c>
      <c r="BP17" s="79"/>
      <c r="BQ17" s="55"/>
      <c r="BR17" s="55"/>
      <c r="BS17" s="55"/>
      <c r="BT17" s="55"/>
    </row>
    <row r="18" spans="1:72" s="165" customFormat="1" ht="43.5" customHeight="1">
      <c r="A18" s="27">
        <v>5</v>
      </c>
      <c r="B18" s="60" t="s">
        <v>853</v>
      </c>
      <c r="C18" s="62">
        <f t="shared" si="8"/>
        <v>0.1</v>
      </c>
      <c r="D18" s="63"/>
      <c r="E18" s="58">
        <f t="shared" si="9"/>
        <v>0.1</v>
      </c>
      <c r="F18" s="58">
        <f t="shared" si="10"/>
        <v>0.1</v>
      </c>
      <c r="G18" s="58">
        <f t="shared" si="11"/>
        <v>0</v>
      </c>
      <c r="H18" s="59"/>
      <c r="I18" s="58"/>
      <c r="J18" s="58"/>
      <c r="K18" s="59">
        <v>0.1</v>
      </c>
      <c r="L18" s="59"/>
      <c r="M18" s="58">
        <f t="shared" si="12"/>
        <v>0</v>
      </c>
      <c r="N18" s="58"/>
      <c r="O18" s="58"/>
      <c r="P18" s="59"/>
      <c r="Q18" s="58"/>
      <c r="R18" s="58"/>
      <c r="S18" s="58"/>
      <c r="T18" s="58"/>
      <c r="U18" s="58">
        <f t="shared" si="13"/>
        <v>0</v>
      </c>
      <c r="V18" s="58"/>
      <c r="W18" s="58"/>
      <c r="X18" s="58"/>
      <c r="Y18" s="58"/>
      <c r="Z18" s="58"/>
      <c r="AA18" s="58"/>
      <c r="AB18" s="58"/>
      <c r="AC18" s="58"/>
      <c r="AD18" s="58">
        <f t="shared" si="14"/>
        <v>0</v>
      </c>
      <c r="AE18" s="58"/>
      <c r="AF18" s="59"/>
      <c r="AG18" s="58"/>
      <c r="AH18" s="58"/>
      <c r="AI18" s="58"/>
      <c r="AJ18" s="58"/>
      <c r="AK18" s="58"/>
      <c r="AL18" s="58"/>
      <c r="AM18" s="58"/>
      <c r="AN18" s="58"/>
      <c r="AO18" s="58"/>
      <c r="AP18" s="58"/>
      <c r="AQ18" s="58"/>
      <c r="AR18" s="58"/>
      <c r="AS18" s="58">
        <v>0</v>
      </c>
      <c r="AT18" s="58"/>
      <c r="AU18" s="58"/>
      <c r="AV18" s="58"/>
      <c r="AW18" s="58"/>
      <c r="AX18" s="58"/>
      <c r="AY18" s="58"/>
      <c r="AZ18" s="58"/>
      <c r="BA18" s="58"/>
      <c r="BB18" s="58"/>
      <c r="BC18" s="58"/>
      <c r="BD18" s="59"/>
      <c r="BE18" s="58"/>
      <c r="BF18" s="58"/>
      <c r="BG18" s="58">
        <f t="shared" si="15"/>
        <v>0</v>
      </c>
      <c r="BH18" s="58"/>
      <c r="BI18" s="59"/>
      <c r="BJ18" s="58"/>
      <c r="BK18" s="61" t="s">
        <v>130</v>
      </c>
      <c r="BL18" s="61" t="s">
        <v>316</v>
      </c>
      <c r="BM18" s="61" t="s">
        <v>852</v>
      </c>
      <c r="BN18" s="61" t="s">
        <v>97</v>
      </c>
      <c r="BO18" s="61" t="s">
        <v>866</v>
      </c>
      <c r="BP18" s="79"/>
      <c r="BQ18" s="55"/>
      <c r="BR18" s="55"/>
      <c r="BS18" s="55"/>
      <c r="BT18" s="55"/>
    </row>
    <row r="19" spans="1:72" s="165" customFormat="1" ht="70.900000000000006" customHeight="1">
      <c r="A19" s="27">
        <v>6</v>
      </c>
      <c r="B19" s="60" t="s">
        <v>857</v>
      </c>
      <c r="C19" s="62">
        <f t="shared" ref="C19" si="31">D19+E19</f>
        <v>2</v>
      </c>
      <c r="D19" s="63"/>
      <c r="E19" s="58">
        <f t="shared" ref="E19" si="32">F19+U19+BG19</f>
        <v>2</v>
      </c>
      <c r="F19" s="58">
        <f t="shared" ref="F19" si="33">G19+K19+L19+M19+R19+S19+T19</f>
        <v>2</v>
      </c>
      <c r="G19" s="58">
        <f t="shared" ref="G19" si="34">H19+I19+J19</f>
        <v>0</v>
      </c>
      <c r="H19" s="59"/>
      <c r="I19" s="58"/>
      <c r="J19" s="58"/>
      <c r="K19" s="59">
        <v>2</v>
      </c>
      <c r="L19" s="59"/>
      <c r="M19" s="58">
        <f t="shared" ref="M19" si="35">+N19+O19+P19</f>
        <v>0</v>
      </c>
      <c r="N19" s="58"/>
      <c r="O19" s="58"/>
      <c r="P19" s="59"/>
      <c r="Q19" s="58"/>
      <c r="R19" s="58"/>
      <c r="S19" s="58"/>
      <c r="T19" s="58"/>
      <c r="U19" s="58">
        <f t="shared" ref="U19" si="36">V19+W19+X19+Y19+Z19+AA19+AB19+AC19+AD19+AU19+AV19+AW19+AX19+AY19+AZ19+BA19+BB19+BC19+BD19+BE19+BF19</f>
        <v>0</v>
      </c>
      <c r="V19" s="58"/>
      <c r="W19" s="58"/>
      <c r="X19" s="58"/>
      <c r="Y19" s="58"/>
      <c r="Z19" s="58"/>
      <c r="AA19" s="58"/>
      <c r="AB19" s="58"/>
      <c r="AC19" s="58"/>
      <c r="AD19" s="58">
        <f t="shared" ref="AD19" si="37">SUM(AE19:AT19)</f>
        <v>0</v>
      </c>
      <c r="AE19" s="58"/>
      <c r="AF19" s="59"/>
      <c r="AG19" s="58"/>
      <c r="AH19" s="58"/>
      <c r="AI19" s="58"/>
      <c r="AJ19" s="58"/>
      <c r="AK19" s="58"/>
      <c r="AL19" s="58"/>
      <c r="AM19" s="58"/>
      <c r="AN19" s="58"/>
      <c r="AO19" s="58"/>
      <c r="AP19" s="58"/>
      <c r="AQ19" s="58"/>
      <c r="AR19" s="58"/>
      <c r="AS19" s="58">
        <v>0</v>
      </c>
      <c r="AT19" s="58"/>
      <c r="AU19" s="58"/>
      <c r="AV19" s="58"/>
      <c r="AW19" s="58"/>
      <c r="AX19" s="58"/>
      <c r="AY19" s="58"/>
      <c r="AZ19" s="58"/>
      <c r="BA19" s="58"/>
      <c r="BB19" s="58"/>
      <c r="BC19" s="58"/>
      <c r="BD19" s="59"/>
      <c r="BE19" s="58"/>
      <c r="BF19" s="58"/>
      <c r="BG19" s="58">
        <f t="shared" ref="BG19" si="38">BH19+BI19+BJ19</f>
        <v>0</v>
      </c>
      <c r="BH19" s="58"/>
      <c r="BI19" s="59"/>
      <c r="BJ19" s="58"/>
      <c r="BK19" s="61" t="s">
        <v>130</v>
      </c>
      <c r="BL19" s="61" t="s">
        <v>858</v>
      </c>
      <c r="BM19" s="61"/>
      <c r="BN19" s="61" t="s">
        <v>97</v>
      </c>
      <c r="BO19" s="61" t="s">
        <v>866</v>
      </c>
      <c r="BP19" s="79" t="s">
        <v>492</v>
      </c>
      <c r="BQ19" s="55"/>
      <c r="BR19" s="55"/>
      <c r="BS19" s="55"/>
      <c r="BT19" s="55"/>
    </row>
    <row r="20" spans="1:72" s="2" customFormat="1" ht="43.15" customHeight="1">
      <c r="A20" s="16" t="s">
        <v>229</v>
      </c>
      <c r="B20" s="23" t="s">
        <v>856</v>
      </c>
      <c r="C20" s="31" t="e">
        <f t="shared" si="8"/>
        <v>#REF!</v>
      </c>
      <c r="D20" s="15" t="e">
        <f>SUM(#REF!)</f>
        <v>#REF!</v>
      </c>
      <c r="E20" s="15" t="e">
        <f>SUM(#REF!)</f>
        <v>#REF!</v>
      </c>
      <c r="F20" s="15" t="e">
        <f>SUM(#REF!)</f>
        <v>#REF!</v>
      </c>
      <c r="G20" s="15" t="e">
        <f>SUM(#REF!)</f>
        <v>#REF!</v>
      </c>
      <c r="H20" s="15" t="e">
        <f>SUM(#REF!)</f>
        <v>#REF!</v>
      </c>
      <c r="I20" s="15" t="e">
        <f>SUM(#REF!)</f>
        <v>#REF!</v>
      </c>
      <c r="J20" s="15" t="e">
        <f>SUM(#REF!)</f>
        <v>#REF!</v>
      </c>
      <c r="K20" s="15" t="e">
        <f>SUM(#REF!)</f>
        <v>#REF!</v>
      </c>
      <c r="L20" s="15" t="e">
        <f>SUM(#REF!)</f>
        <v>#REF!</v>
      </c>
      <c r="M20" s="15" t="e">
        <f>SUM(#REF!)</f>
        <v>#REF!</v>
      </c>
      <c r="N20" s="15" t="e">
        <f>SUM(#REF!)</f>
        <v>#REF!</v>
      </c>
      <c r="O20" s="15" t="e">
        <f>SUM(#REF!)</f>
        <v>#REF!</v>
      </c>
      <c r="P20" s="15" t="e">
        <f>SUM(#REF!)</f>
        <v>#REF!</v>
      </c>
      <c r="Q20" s="15" t="e">
        <f>SUM(#REF!)</f>
        <v>#REF!</v>
      </c>
      <c r="R20" s="15" t="e">
        <f>SUM(#REF!)</f>
        <v>#REF!</v>
      </c>
      <c r="S20" s="15" t="e">
        <f>SUM(#REF!)</f>
        <v>#REF!</v>
      </c>
      <c r="T20" s="15" t="e">
        <f>SUM(#REF!)</f>
        <v>#REF!</v>
      </c>
      <c r="U20" s="15" t="e">
        <f>SUM(#REF!)</f>
        <v>#REF!</v>
      </c>
      <c r="V20" s="15" t="e">
        <f>SUM(#REF!)</f>
        <v>#REF!</v>
      </c>
      <c r="W20" s="15" t="e">
        <f>SUM(#REF!)</f>
        <v>#REF!</v>
      </c>
      <c r="X20" s="15" t="e">
        <f>SUM(#REF!)</f>
        <v>#REF!</v>
      </c>
      <c r="Y20" s="15" t="e">
        <f>SUM(#REF!)</f>
        <v>#REF!</v>
      </c>
      <c r="Z20" s="15" t="e">
        <f>SUM(#REF!)</f>
        <v>#REF!</v>
      </c>
      <c r="AA20" s="15" t="e">
        <f>SUM(#REF!)</f>
        <v>#REF!</v>
      </c>
      <c r="AB20" s="15" t="e">
        <f>SUM(#REF!)</f>
        <v>#REF!</v>
      </c>
      <c r="AC20" s="15" t="e">
        <f>SUM(#REF!)</f>
        <v>#REF!</v>
      </c>
      <c r="AD20" s="15" t="e">
        <f>SUM(#REF!)</f>
        <v>#REF!</v>
      </c>
      <c r="AE20" s="15" t="e">
        <f>SUM(#REF!)</f>
        <v>#REF!</v>
      </c>
      <c r="AF20" s="15" t="e">
        <f>SUM(#REF!)</f>
        <v>#REF!</v>
      </c>
      <c r="AG20" s="15" t="e">
        <f>SUM(#REF!)</f>
        <v>#REF!</v>
      </c>
      <c r="AH20" s="15" t="e">
        <f>SUM(#REF!)</f>
        <v>#REF!</v>
      </c>
      <c r="AI20" s="15" t="e">
        <f>SUM(#REF!)</f>
        <v>#REF!</v>
      </c>
      <c r="AJ20" s="15" t="e">
        <f>SUM(#REF!)</f>
        <v>#REF!</v>
      </c>
      <c r="AK20" s="15" t="e">
        <f>SUM(#REF!)</f>
        <v>#REF!</v>
      </c>
      <c r="AL20" s="15" t="e">
        <f>SUM(#REF!)</f>
        <v>#REF!</v>
      </c>
      <c r="AM20" s="15" t="e">
        <f>SUM(#REF!)</f>
        <v>#REF!</v>
      </c>
      <c r="AN20" s="15" t="e">
        <f>SUM(#REF!)</f>
        <v>#REF!</v>
      </c>
      <c r="AO20" s="15" t="e">
        <f>SUM(#REF!)</f>
        <v>#REF!</v>
      </c>
      <c r="AP20" s="15" t="e">
        <f>SUM(#REF!)</f>
        <v>#REF!</v>
      </c>
      <c r="AQ20" s="15" t="e">
        <f>SUM(#REF!)</f>
        <v>#REF!</v>
      </c>
      <c r="AR20" s="15" t="e">
        <f>SUM(#REF!)</f>
        <v>#REF!</v>
      </c>
      <c r="AS20" s="15" t="e">
        <f>SUM(#REF!)</f>
        <v>#REF!</v>
      </c>
      <c r="AT20" s="15" t="e">
        <f>SUM(#REF!)</f>
        <v>#REF!</v>
      </c>
      <c r="AU20" s="15" t="e">
        <f>SUM(#REF!)</f>
        <v>#REF!</v>
      </c>
      <c r="AV20" s="15" t="e">
        <f>SUM(#REF!)</f>
        <v>#REF!</v>
      </c>
      <c r="AW20" s="15" t="e">
        <f>SUM(#REF!)</f>
        <v>#REF!</v>
      </c>
      <c r="AX20" s="15" t="e">
        <f>SUM(#REF!)</f>
        <v>#REF!</v>
      </c>
      <c r="AY20" s="15" t="e">
        <f>SUM(#REF!)</f>
        <v>#REF!</v>
      </c>
      <c r="AZ20" s="15" t="e">
        <f>SUM(#REF!)</f>
        <v>#REF!</v>
      </c>
      <c r="BA20" s="15" t="e">
        <f>SUM(#REF!)</f>
        <v>#REF!</v>
      </c>
      <c r="BB20" s="15" t="e">
        <f>SUM(#REF!)</f>
        <v>#REF!</v>
      </c>
      <c r="BC20" s="15" t="e">
        <f>SUM(#REF!)</f>
        <v>#REF!</v>
      </c>
      <c r="BD20" s="15" t="e">
        <f>SUM(#REF!)</f>
        <v>#REF!</v>
      </c>
      <c r="BE20" s="15" t="e">
        <f>SUM(#REF!)</f>
        <v>#REF!</v>
      </c>
      <c r="BF20" s="15" t="e">
        <f>SUM(#REF!)</f>
        <v>#REF!</v>
      </c>
      <c r="BG20" s="15" t="e">
        <f>SUM(#REF!)</f>
        <v>#REF!</v>
      </c>
      <c r="BH20" s="15" t="e">
        <f>SUM(#REF!)</f>
        <v>#REF!</v>
      </c>
      <c r="BI20" s="15" t="e">
        <f>SUM(#REF!)</f>
        <v>#REF!</v>
      </c>
      <c r="BJ20" s="15" t="e">
        <f>SUM(#REF!)</f>
        <v>#REF!</v>
      </c>
      <c r="BK20" s="15"/>
      <c r="BL20" s="15"/>
      <c r="BM20" s="87"/>
      <c r="BN20" s="16"/>
      <c r="BO20" s="61"/>
      <c r="BP20" s="303"/>
      <c r="BQ20" s="303"/>
    </row>
    <row r="21" spans="1:72" s="81" customFormat="1" ht="79.150000000000006" customHeight="1">
      <c r="A21" s="61">
        <v>1</v>
      </c>
      <c r="B21" s="64" t="s">
        <v>328</v>
      </c>
      <c r="C21" s="471">
        <f t="shared" si="0"/>
        <v>0.04</v>
      </c>
      <c r="D21" s="63"/>
      <c r="E21" s="58">
        <f t="shared" ref="E21:E26" si="39">F21+U21+BG21</f>
        <v>0.04</v>
      </c>
      <c r="F21" s="58">
        <f t="shared" ref="F21:F26" si="40">G21+K21+L21+M21+R21+S21+T21</f>
        <v>0.04</v>
      </c>
      <c r="G21" s="58">
        <f t="shared" ref="G21:G26" si="41">H21+I21+J21</f>
        <v>0</v>
      </c>
      <c r="H21" s="59"/>
      <c r="I21" s="58"/>
      <c r="J21" s="58"/>
      <c r="K21" s="59"/>
      <c r="L21" s="59">
        <v>0.04</v>
      </c>
      <c r="M21" s="58">
        <f t="shared" ref="M21:M26" si="42">+N21+O21+P21</f>
        <v>0</v>
      </c>
      <c r="N21" s="59"/>
      <c r="O21" s="58"/>
      <c r="P21" s="59"/>
      <c r="Q21" s="58"/>
      <c r="R21" s="58"/>
      <c r="S21" s="58"/>
      <c r="T21" s="58"/>
      <c r="U21" s="58">
        <f t="shared" ref="U21:U40" si="43">V21+W21+X21+Y21+Z21+AA21+AB21+AC21+AD21+AU21+AV21+AW21+AX21+AY21+AZ21+BA21+BB21+BC21+BD21+BE21+BF21</f>
        <v>0</v>
      </c>
      <c r="V21" s="58"/>
      <c r="W21" s="58"/>
      <c r="X21" s="58"/>
      <c r="Y21" s="58"/>
      <c r="Z21" s="58"/>
      <c r="AA21" s="58"/>
      <c r="AB21" s="58"/>
      <c r="AC21" s="58"/>
      <c r="AD21" s="58">
        <f t="shared" ref="AD21:AD26" si="44">SUM(AE21:AT21)</f>
        <v>0</v>
      </c>
      <c r="AE21" s="59"/>
      <c r="AF21" s="59"/>
      <c r="AG21" s="58"/>
      <c r="AH21" s="58"/>
      <c r="AI21" s="58"/>
      <c r="AJ21" s="58"/>
      <c r="AK21" s="58"/>
      <c r="AL21" s="58"/>
      <c r="AM21" s="58"/>
      <c r="AN21" s="58"/>
      <c r="AO21" s="58"/>
      <c r="AP21" s="58"/>
      <c r="AQ21" s="58"/>
      <c r="AR21" s="58"/>
      <c r="AS21" s="58">
        <v>0</v>
      </c>
      <c r="AT21" s="58"/>
      <c r="AU21" s="58"/>
      <c r="AV21" s="58"/>
      <c r="AW21" s="58"/>
      <c r="AX21" s="58"/>
      <c r="AY21" s="58"/>
      <c r="AZ21" s="58"/>
      <c r="BA21" s="58"/>
      <c r="BB21" s="58"/>
      <c r="BC21" s="58"/>
      <c r="BD21" s="59"/>
      <c r="BE21" s="58"/>
      <c r="BF21" s="58"/>
      <c r="BG21" s="58">
        <f t="shared" ref="BG21:BG26" si="45">BH21+BI21+BJ21</f>
        <v>0</v>
      </c>
      <c r="BH21" s="58"/>
      <c r="BI21" s="59"/>
      <c r="BJ21" s="58"/>
      <c r="BK21" s="61" t="s">
        <v>130</v>
      </c>
      <c r="BL21" s="79" t="s">
        <v>250</v>
      </c>
      <c r="BM21" s="61"/>
      <c r="BN21" s="61" t="s">
        <v>112</v>
      </c>
      <c r="BO21" s="61" t="s">
        <v>866</v>
      </c>
      <c r="BP21" s="79" t="s">
        <v>851</v>
      </c>
      <c r="BQ21" s="63" t="s">
        <v>503</v>
      </c>
    </row>
    <row r="22" spans="1:72" s="81" customFormat="1" ht="86.45" customHeight="1">
      <c r="A22" s="61">
        <v>1</v>
      </c>
      <c r="B22" s="64" t="s">
        <v>328</v>
      </c>
      <c r="C22" s="471">
        <f t="shared" si="0"/>
        <v>3.4</v>
      </c>
      <c r="D22" s="63"/>
      <c r="E22" s="58">
        <f t="shared" si="39"/>
        <v>3.4</v>
      </c>
      <c r="F22" s="58">
        <f t="shared" si="40"/>
        <v>3.4</v>
      </c>
      <c r="G22" s="58">
        <f t="shared" si="41"/>
        <v>0</v>
      </c>
      <c r="H22" s="59"/>
      <c r="I22" s="58"/>
      <c r="J22" s="58"/>
      <c r="K22" s="59">
        <v>2</v>
      </c>
      <c r="L22" s="59">
        <v>1.4</v>
      </c>
      <c r="M22" s="58">
        <f t="shared" si="42"/>
        <v>0</v>
      </c>
      <c r="N22" s="59"/>
      <c r="O22" s="58"/>
      <c r="P22" s="59"/>
      <c r="Q22" s="58"/>
      <c r="R22" s="58"/>
      <c r="S22" s="58"/>
      <c r="T22" s="58"/>
      <c r="U22" s="58">
        <f t="shared" si="43"/>
        <v>0</v>
      </c>
      <c r="V22" s="58"/>
      <c r="W22" s="58"/>
      <c r="X22" s="58"/>
      <c r="Y22" s="58"/>
      <c r="Z22" s="58"/>
      <c r="AA22" s="58"/>
      <c r="AB22" s="58"/>
      <c r="AC22" s="58"/>
      <c r="AD22" s="58">
        <f t="shared" si="44"/>
        <v>0</v>
      </c>
      <c r="AE22" s="59"/>
      <c r="AF22" s="59"/>
      <c r="AG22" s="58"/>
      <c r="AH22" s="58"/>
      <c r="AI22" s="58"/>
      <c r="AJ22" s="58"/>
      <c r="AK22" s="58"/>
      <c r="AL22" s="58"/>
      <c r="AM22" s="58"/>
      <c r="AN22" s="58"/>
      <c r="AO22" s="58"/>
      <c r="AP22" s="58"/>
      <c r="AQ22" s="58"/>
      <c r="AR22" s="58"/>
      <c r="AS22" s="58">
        <v>0</v>
      </c>
      <c r="AT22" s="58"/>
      <c r="AU22" s="58"/>
      <c r="AV22" s="58"/>
      <c r="AW22" s="58"/>
      <c r="AX22" s="58"/>
      <c r="AY22" s="58"/>
      <c r="AZ22" s="58"/>
      <c r="BA22" s="58"/>
      <c r="BB22" s="58"/>
      <c r="BC22" s="58"/>
      <c r="BD22" s="59"/>
      <c r="BE22" s="58"/>
      <c r="BF22" s="58"/>
      <c r="BG22" s="58">
        <f t="shared" si="45"/>
        <v>0</v>
      </c>
      <c r="BH22" s="58"/>
      <c r="BI22" s="59"/>
      <c r="BJ22" s="58"/>
      <c r="BK22" s="61" t="s">
        <v>130</v>
      </c>
      <c r="BL22" s="79" t="s">
        <v>131</v>
      </c>
      <c r="BM22" s="61" t="s">
        <v>199</v>
      </c>
      <c r="BN22" s="61" t="s">
        <v>112</v>
      </c>
      <c r="BO22" s="61" t="s">
        <v>866</v>
      </c>
      <c r="BP22" s="79" t="s">
        <v>851</v>
      </c>
      <c r="BQ22" s="63" t="s">
        <v>503</v>
      </c>
    </row>
    <row r="23" spans="1:72" s="81" customFormat="1" ht="67.150000000000006" customHeight="1">
      <c r="A23" s="61">
        <v>2</v>
      </c>
      <c r="B23" s="64" t="s">
        <v>328</v>
      </c>
      <c r="C23" s="471">
        <f t="shared" si="0"/>
        <v>2.2999999999999998</v>
      </c>
      <c r="D23" s="63"/>
      <c r="E23" s="1">
        <f t="shared" si="39"/>
        <v>2.2999999999999998</v>
      </c>
      <c r="F23" s="1">
        <f t="shared" si="40"/>
        <v>2.2999999999999998</v>
      </c>
      <c r="G23" s="58">
        <f t="shared" si="41"/>
        <v>0</v>
      </c>
      <c r="H23" s="59"/>
      <c r="I23" s="58"/>
      <c r="J23" s="58"/>
      <c r="K23" s="59">
        <v>1.5</v>
      </c>
      <c r="L23" s="59">
        <v>0.8</v>
      </c>
      <c r="M23" s="58">
        <f t="shared" si="42"/>
        <v>0</v>
      </c>
      <c r="N23" s="59"/>
      <c r="O23" s="58"/>
      <c r="P23" s="59"/>
      <c r="Q23" s="58"/>
      <c r="R23" s="58"/>
      <c r="S23" s="58"/>
      <c r="T23" s="58"/>
      <c r="U23" s="58">
        <f t="shared" si="43"/>
        <v>0</v>
      </c>
      <c r="V23" s="58"/>
      <c r="W23" s="58"/>
      <c r="X23" s="58"/>
      <c r="Y23" s="58"/>
      <c r="Z23" s="58"/>
      <c r="AA23" s="58"/>
      <c r="AB23" s="58"/>
      <c r="AC23" s="58"/>
      <c r="AD23" s="58">
        <f t="shared" si="44"/>
        <v>0</v>
      </c>
      <c r="AE23" s="59"/>
      <c r="AF23" s="59"/>
      <c r="AG23" s="58"/>
      <c r="AH23" s="58"/>
      <c r="AI23" s="58"/>
      <c r="AJ23" s="58"/>
      <c r="AK23" s="58"/>
      <c r="AL23" s="58"/>
      <c r="AM23" s="58"/>
      <c r="AN23" s="58"/>
      <c r="AO23" s="58"/>
      <c r="AP23" s="58"/>
      <c r="AQ23" s="58"/>
      <c r="AR23" s="58"/>
      <c r="AS23" s="58">
        <v>0</v>
      </c>
      <c r="AT23" s="58"/>
      <c r="AU23" s="58"/>
      <c r="AV23" s="58"/>
      <c r="AW23" s="58"/>
      <c r="AX23" s="58"/>
      <c r="AY23" s="58"/>
      <c r="AZ23" s="58"/>
      <c r="BA23" s="58"/>
      <c r="BB23" s="58"/>
      <c r="BC23" s="58"/>
      <c r="BD23" s="59"/>
      <c r="BE23" s="58"/>
      <c r="BF23" s="58"/>
      <c r="BG23" s="1">
        <f t="shared" si="45"/>
        <v>0</v>
      </c>
      <c r="BH23" s="58"/>
      <c r="BI23" s="59"/>
      <c r="BJ23" s="58"/>
      <c r="BK23" s="61" t="s">
        <v>130</v>
      </c>
      <c r="BL23" s="79" t="s">
        <v>396</v>
      </c>
      <c r="BM23" s="61" t="s">
        <v>200</v>
      </c>
      <c r="BN23" s="61" t="s">
        <v>112</v>
      </c>
      <c r="BO23" s="61" t="s">
        <v>866</v>
      </c>
      <c r="BP23" s="79" t="s">
        <v>851</v>
      </c>
      <c r="BQ23" s="63" t="s">
        <v>503</v>
      </c>
    </row>
    <row r="24" spans="1:72" s="81" customFormat="1" ht="56.25">
      <c r="A24" s="61">
        <v>3</v>
      </c>
      <c r="B24" s="64" t="s">
        <v>328</v>
      </c>
      <c r="C24" s="471">
        <f t="shared" si="0"/>
        <v>0.4</v>
      </c>
      <c r="D24" s="63"/>
      <c r="E24" s="1">
        <f t="shared" si="39"/>
        <v>0.4</v>
      </c>
      <c r="F24" s="1">
        <f t="shared" si="40"/>
        <v>0.4</v>
      </c>
      <c r="G24" s="58">
        <f t="shared" si="41"/>
        <v>0</v>
      </c>
      <c r="H24" s="59"/>
      <c r="I24" s="58"/>
      <c r="J24" s="58"/>
      <c r="K24" s="59"/>
      <c r="L24" s="59">
        <v>0.4</v>
      </c>
      <c r="M24" s="58">
        <f t="shared" si="42"/>
        <v>0</v>
      </c>
      <c r="N24" s="59"/>
      <c r="O24" s="58"/>
      <c r="P24" s="59"/>
      <c r="Q24" s="58"/>
      <c r="R24" s="58"/>
      <c r="S24" s="58"/>
      <c r="T24" s="58"/>
      <c r="U24" s="58">
        <f t="shared" si="43"/>
        <v>0</v>
      </c>
      <c r="V24" s="58"/>
      <c r="W24" s="58"/>
      <c r="X24" s="58"/>
      <c r="Y24" s="58"/>
      <c r="Z24" s="58"/>
      <c r="AA24" s="58"/>
      <c r="AB24" s="58"/>
      <c r="AC24" s="58"/>
      <c r="AD24" s="58">
        <f t="shared" si="44"/>
        <v>0</v>
      </c>
      <c r="AE24" s="59"/>
      <c r="AF24" s="59"/>
      <c r="AG24" s="58"/>
      <c r="AH24" s="58"/>
      <c r="AI24" s="58"/>
      <c r="AJ24" s="58"/>
      <c r="AK24" s="58"/>
      <c r="AL24" s="58"/>
      <c r="AM24" s="58"/>
      <c r="AN24" s="58"/>
      <c r="AO24" s="58"/>
      <c r="AP24" s="58"/>
      <c r="AQ24" s="58"/>
      <c r="AR24" s="58"/>
      <c r="AS24" s="58">
        <v>0</v>
      </c>
      <c r="AT24" s="58"/>
      <c r="AU24" s="58"/>
      <c r="AV24" s="58"/>
      <c r="AW24" s="58"/>
      <c r="AX24" s="58"/>
      <c r="AY24" s="58"/>
      <c r="AZ24" s="58"/>
      <c r="BA24" s="58"/>
      <c r="BB24" s="58"/>
      <c r="BC24" s="58"/>
      <c r="BD24" s="59"/>
      <c r="BE24" s="58"/>
      <c r="BF24" s="58"/>
      <c r="BG24" s="1">
        <f t="shared" si="45"/>
        <v>0</v>
      </c>
      <c r="BH24" s="58"/>
      <c r="BI24" s="59"/>
      <c r="BJ24" s="58"/>
      <c r="BK24" s="61" t="s">
        <v>130</v>
      </c>
      <c r="BL24" s="79" t="s">
        <v>397</v>
      </c>
      <c r="BM24" s="61" t="s">
        <v>202</v>
      </c>
      <c r="BN24" s="61" t="s">
        <v>112</v>
      </c>
      <c r="BO24" s="61" t="s">
        <v>866</v>
      </c>
      <c r="BP24" s="79" t="s">
        <v>851</v>
      </c>
      <c r="BQ24" s="63" t="s">
        <v>503</v>
      </c>
    </row>
    <row r="25" spans="1:72" s="81" customFormat="1" ht="112.9" customHeight="1">
      <c r="A25" s="61">
        <v>4</v>
      </c>
      <c r="B25" s="64" t="s">
        <v>328</v>
      </c>
      <c r="C25" s="471">
        <f t="shared" si="0"/>
        <v>0.1</v>
      </c>
      <c r="D25" s="63"/>
      <c r="E25" s="1">
        <f t="shared" si="39"/>
        <v>0.1</v>
      </c>
      <c r="F25" s="1">
        <f t="shared" si="40"/>
        <v>0.1</v>
      </c>
      <c r="G25" s="58">
        <f t="shared" si="41"/>
        <v>0</v>
      </c>
      <c r="H25" s="59"/>
      <c r="I25" s="58"/>
      <c r="J25" s="58"/>
      <c r="K25" s="59">
        <v>0.1</v>
      </c>
      <c r="L25" s="59"/>
      <c r="M25" s="58">
        <f t="shared" si="42"/>
        <v>0</v>
      </c>
      <c r="N25" s="59"/>
      <c r="O25" s="58"/>
      <c r="P25" s="59"/>
      <c r="Q25" s="58"/>
      <c r="R25" s="58"/>
      <c r="S25" s="58"/>
      <c r="T25" s="58"/>
      <c r="U25" s="58">
        <f t="shared" si="43"/>
        <v>0</v>
      </c>
      <c r="V25" s="58"/>
      <c r="W25" s="58"/>
      <c r="X25" s="58"/>
      <c r="Y25" s="58"/>
      <c r="Z25" s="58"/>
      <c r="AA25" s="58"/>
      <c r="AB25" s="58"/>
      <c r="AC25" s="58"/>
      <c r="AD25" s="58">
        <f t="shared" ref="AD25" si="46">SUM(AE25:AT25)</f>
        <v>0</v>
      </c>
      <c r="AE25" s="59"/>
      <c r="AF25" s="59"/>
      <c r="AG25" s="58"/>
      <c r="AH25" s="58"/>
      <c r="AI25" s="58"/>
      <c r="AJ25" s="58"/>
      <c r="AK25" s="58"/>
      <c r="AL25" s="58"/>
      <c r="AM25" s="58"/>
      <c r="AN25" s="58"/>
      <c r="AO25" s="58"/>
      <c r="AP25" s="58"/>
      <c r="AQ25" s="58"/>
      <c r="AR25" s="58"/>
      <c r="AS25" s="58">
        <v>0</v>
      </c>
      <c r="AT25" s="58"/>
      <c r="AU25" s="58"/>
      <c r="AV25" s="58"/>
      <c r="AW25" s="58"/>
      <c r="AX25" s="58"/>
      <c r="AY25" s="58"/>
      <c r="AZ25" s="58"/>
      <c r="BA25" s="58"/>
      <c r="BB25" s="58"/>
      <c r="BC25" s="58"/>
      <c r="BD25" s="59"/>
      <c r="BE25" s="58"/>
      <c r="BF25" s="58"/>
      <c r="BG25" s="1">
        <f t="shared" si="45"/>
        <v>0</v>
      </c>
      <c r="BH25" s="58"/>
      <c r="BI25" s="59"/>
      <c r="BJ25" s="58"/>
      <c r="BK25" s="61" t="s">
        <v>130</v>
      </c>
      <c r="BL25" s="78" t="s">
        <v>398</v>
      </c>
      <c r="BM25" s="61" t="s">
        <v>204</v>
      </c>
      <c r="BN25" s="61" t="s">
        <v>112</v>
      </c>
      <c r="BO25" s="61" t="s">
        <v>866</v>
      </c>
      <c r="BP25" s="79" t="s">
        <v>851</v>
      </c>
      <c r="BQ25" s="63" t="s">
        <v>503</v>
      </c>
    </row>
    <row r="26" spans="1:72" s="105" customFormat="1" ht="56.25">
      <c r="A26" s="104">
        <v>5</v>
      </c>
      <c r="B26" s="514" t="s">
        <v>328</v>
      </c>
      <c r="C26" s="503">
        <f t="shared" ref="C26:C33" si="47">D26+E26</f>
        <v>0.60000000000000009</v>
      </c>
      <c r="D26" s="102"/>
      <c r="E26" s="101">
        <f t="shared" si="39"/>
        <v>0.60000000000000009</v>
      </c>
      <c r="F26" s="101">
        <f t="shared" si="40"/>
        <v>0.60000000000000009</v>
      </c>
      <c r="G26" s="101">
        <f t="shared" si="41"/>
        <v>0</v>
      </c>
      <c r="H26" s="273"/>
      <c r="I26" s="101"/>
      <c r="J26" s="101"/>
      <c r="K26" s="273">
        <v>0.4</v>
      </c>
      <c r="L26" s="273">
        <v>0.2</v>
      </c>
      <c r="M26" s="101">
        <f t="shared" si="42"/>
        <v>0</v>
      </c>
      <c r="N26" s="273"/>
      <c r="O26" s="101"/>
      <c r="P26" s="273"/>
      <c r="Q26" s="101"/>
      <c r="R26" s="101"/>
      <c r="S26" s="101"/>
      <c r="T26" s="101"/>
      <c r="U26" s="101">
        <f t="shared" si="43"/>
        <v>0</v>
      </c>
      <c r="V26" s="101"/>
      <c r="W26" s="101"/>
      <c r="X26" s="101"/>
      <c r="Y26" s="101"/>
      <c r="Z26" s="101"/>
      <c r="AA26" s="101"/>
      <c r="AB26" s="101"/>
      <c r="AC26" s="101"/>
      <c r="AD26" s="101">
        <f t="shared" si="44"/>
        <v>0</v>
      </c>
      <c r="AE26" s="273"/>
      <c r="AF26" s="273"/>
      <c r="AG26" s="101"/>
      <c r="AH26" s="101"/>
      <c r="AI26" s="101"/>
      <c r="AJ26" s="101"/>
      <c r="AK26" s="101"/>
      <c r="AL26" s="101"/>
      <c r="AM26" s="101"/>
      <c r="AN26" s="101"/>
      <c r="AO26" s="101"/>
      <c r="AP26" s="101"/>
      <c r="AQ26" s="101"/>
      <c r="AR26" s="101"/>
      <c r="AS26" s="101">
        <v>0</v>
      </c>
      <c r="AT26" s="101"/>
      <c r="AU26" s="101"/>
      <c r="AV26" s="101"/>
      <c r="AW26" s="101"/>
      <c r="AX26" s="101"/>
      <c r="AY26" s="101"/>
      <c r="AZ26" s="101"/>
      <c r="BA26" s="101"/>
      <c r="BB26" s="101"/>
      <c r="BC26" s="101"/>
      <c r="BD26" s="273"/>
      <c r="BE26" s="101"/>
      <c r="BF26" s="101"/>
      <c r="BG26" s="101">
        <f t="shared" si="45"/>
        <v>0</v>
      </c>
      <c r="BH26" s="101"/>
      <c r="BI26" s="273"/>
      <c r="BJ26" s="101"/>
      <c r="BK26" s="104" t="s">
        <v>130</v>
      </c>
      <c r="BL26" s="274" t="s">
        <v>677</v>
      </c>
      <c r="BM26" s="104" t="s">
        <v>745</v>
      </c>
      <c r="BN26" s="104" t="s">
        <v>112</v>
      </c>
      <c r="BO26" s="61" t="s">
        <v>866</v>
      </c>
      <c r="BP26" s="79" t="s">
        <v>851</v>
      </c>
      <c r="BQ26" s="102" t="s">
        <v>503</v>
      </c>
    </row>
    <row r="27" spans="1:72" s="2" customFormat="1" ht="37.5">
      <c r="A27" s="16" t="s">
        <v>229</v>
      </c>
      <c r="B27" s="23" t="s">
        <v>205</v>
      </c>
      <c r="C27" s="31">
        <f t="shared" si="47"/>
        <v>1.22</v>
      </c>
      <c r="D27" s="15">
        <f t="shared" ref="D27:AI27" si="48">SUM(D28:D28)</f>
        <v>0</v>
      </c>
      <c r="E27" s="15">
        <f t="shared" si="48"/>
        <v>1.22</v>
      </c>
      <c r="F27" s="15">
        <f t="shared" si="48"/>
        <v>1.22</v>
      </c>
      <c r="G27" s="15">
        <f t="shared" si="48"/>
        <v>0</v>
      </c>
      <c r="H27" s="15">
        <f t="shared" si="48"/>
        <v>0</v>
      </c>
      <c r="I27" s="15">
        <f t="shared" si="48"/>
        <v>0</v>
      </c>
      <c r="J27" s="15">
        <f t="shared" si="48"/>
        <v>0</v>
      </c>
      <c r="K27" s="15">
        <f t="shared" si="48"/>
        <v>0.7</v>
      </c>
      <c r="L27" s="15">
        <f t="shared" si="48"/>
        <v>0.52</v>
      </c>
      <c r="M27" s="15">
        <f t="shared" si="48"/>
        <v>0</v>
      </c>
      <c r="N27" s="15">
        <f t="shared" si="48"/>
        <v>0</v>
      </c>
      <c r="O27" s="15">
        <f t="shared" si="48"/>
        <v>0</v>
      </c>
      <c r="P27" s="15">
        <f t="shared" si="48"/>
        <v>0</v>
      </c>
      <c r="Q27" s="15">
        <f t="shared" si="48"/>
        <v>0</v>
      </c>
      <c r="R27" s="15">
        <f t="shared" si="48"/>
        <v>0</v>
      </c>
      <c r="S27" s="15">
        <f t="shared" si="48"/>
        <v>0</v>
      </c>
      <c r="T27" s="15">
        <f t="shared" si="48"/>
        <v>0</v>
      </c>
      <c r="U27" s="15">
        <f t="shared" si="48"/>
        <v>0</v>
      </c>
      <c r="V27" s="15">
        <f t="shared" si="48"/>
        <v>0</v>
      </c>
      <c r="W27" s="15">
        <f t="shared" si="48"/>
        <v>0</v>
      </c>
      <c r="X27" s="15">
        <f t="shared" si="48"/>
        <v>0</v>
      </c>
      <c r="Y27" s="15">
        <f t="shared" si="48"/>
        <v>0</v>
      </c>
      <c r="Z27" s="15">
        <f t="shared" si="48"/>
        <v>0</v>
      </c>
      <c r="AA27" s="15">
        <f t="shared" si="48"/>
        <v>0</v>
      </c>
      <c r="AB27" s="15">
        <f t="shared" si="48"/>
        <v>0</v>
      </c>
      <c r="AC27" s="15">
        <f t="shared" si="48"/>
        <v>0</v>
      </c>
      <c r="AD27" s="15">
        <f t="shared" si="48"/>
        <v>0</v>
      </c>
      <c r="AE27" s="15">
        <f t="shared" si="48"/>
        <v>0</v>
      </c>
      <c r="AF27" s="15">
        <f t="shared" si="48"/>
        <v>0</v>
      </c>
      <c r="AG27" s="15">
        <f t="shared" si="48"/>
        <v>0</v>
      </c>
      <c r="AH27" s="15">
        <f t="shared" si="48"/>
        <v>0</v>
      </c>
      <c r="AI27" s="15">
        <f t="shared" si="48"/>
        <v>0</v>
      </c>
      <c r="AJ27" s="15">
        <f t="shared" ref="AJ27:BJ27" si="49">SUM(AJ28:AJ28)</f>
        <v>0</v>
      </c>
      <c r="AK27" s="15">
        <f t="shared" si="49"/>
        <v>0</v>
      </c>
      <c r="AL27" s="15">
        <f t="shared" si="49"/>
        <v>0</v>
      </c>
      <c r="AM27" s="15">
        <f t="shared" si="49"/>
        <v>0</v>
      </c>
      <c r="AN27" s="15">
        <f t="shared" si="49"/>
        <v>0</v>
      </c>
      <c r="AO27" s="15">
        <f t="shared" si="49"/>
        <v>0</v>
      </c>
      <c r="AP27" s="15">
        <f t="shared" si="49"/>
        <v>0</v>
      </c>
      <c r="AQ27" s="15">
        <f t="shared" si="49"/>
        <v>0</v>
      </c>
      <c r="AR27" s="15">
        <f t="shared" si="49"/>
        <v>0</v>
      </c>
      <c r="AS27" s="15">
        <f t="shared" si="49"/>
        <v>0</v>
      </c>
      <c r="AT27" s="15">
        <f t="shared" si="49"/>
        <v>0</v>
      </c>
      <c r="AU27" s="15">
        <f t="shared" si="49"/>
        <v>0</v>
      </c>
      <c r="AV27" s="15">
        <f t="shared" si="49"/>
        <v>0</v>
      </c>
      <c r="AW27" s="15">
        <f t="shared" si="49"/>
        <v>0</v>
      </c>
      <c r="AX27" s="15">
        <f t="shared" si="49"/>
        <v>0</v>
      </c>
      <c r="AY27" s="15">
        <f t="shared" si="49"/>
        <v>0</v>
      </c>
      <c r="AZ27" s="15">
        <f t="shared" si="49"/>
        <v>0</v>
      </c>
      <c r="BA27" s="15">
        <f t="shared" si="49"/>
        <v>0</v>
      </c>
      <c r="BB27" s="15">
        <f t="shared" si="49"/>
        <v>0</v>
      </c>
      <c r="BC27" s="15">
        <f t="shared" si="49"/>
        <v>0</v>
      </c>
      <c r="BD27" s="15">
        <f t="shared" si="49"/>
        <v>0</v>
      </c>
      <c r="BE27" s="15">
        <f t="shared" si="49"/>
        <v>0</v>
      </c>
      <c r="BF27" s="15">
        <f t="shared" si="49"/>
        <v>0</v>
      </c>
      <c r="BG27" s="15">
        <f t="shared" si="49"/>
        <v>0</v>
      </c>
      <c r="BH27" s="15">
        <f t="shared" si="49"/>
        <v>0</v>
      </c>
      <c r="BI27" s="15">
        <f t="shared" si="49"/>
        <v>0</v>
      </c>
      <c r="BJ27" s="15">
        <f t="shared" si="49"/>
        <v>0</v>
      </c>
      <c r="BK27" s="15"/>
      <c r="BL27" s="15"/>
      <c r="BM27" s="87"/>
      <c r="BN27" s="16"/>
      <c r="BO27" s="86"/>
      <c r="BP27" s="303"/>
      <c r="BQ27" s="303"/>
    </row>
    <row r="28" spans="1:72" s="315" customFormat="1" ht="56.25">
      <c r="A28" s="368">
        <v>1</v>
      </c>
      <c r="B28" s="497" t="s">
        <v>328</v>
      </c>
      <c r="C28" s="493">
        <f t="shared" si="47"/>
        <v>1.22</v>
      </c>
      <c r="D28" s="313"/>
      <c r="E28" s="311">
        <f>F28+U28+BG28</f>
        <v>1.22</v>
      </c>
      <c r="F28" s="457">
        <f t="shared" ref="F28" si="50">G28+K28+L28+M28+R28+S28+T28</f>
        <v>1.22</v>
      </c>
      <c r="G28" s="311">
        <f t="shared" ref="G28" si="51">H28+I28+J28</f>
        <v>0</v>
      </c>
      <c r="H28" s="498"/>
      <c r="I28" s="311"/>
      <c r="J28" s="311"/>
      <c r="K28" s="498">
        <v>0.7</v>
      </c>
      <c r="L28" s="498">
        <v>0.52</v>
      </c>
      <c r="M28" s="311">
        <f t="shared" ref="M28" si="52">+N28+O28+P28</f>
        <v>0</v>
      </c>
      <c r="N28" s="498"/>
      <c r="O28" s="311"/>
      <c r="P28" s="498"/>
      <c r="Q28" s="311"/>
      <c r="R28" s="311"/>
      <c r="S28" s="311"/>
      <c r="T28" s="311"/>
      <c r="U28" s="311">
        <f t="shared" si="43"/>
        <v>0</v>
      </c>
      <c r="V28" s="311"/>
      <c r="W28" s="311"/>
      <c r="X28" s="311"/>
      <c r="Y28" s="311"/>
      <c r="Z28" s="311"/>
      <c r="AA28" s="311"/>
      <c r="AB28" s="311"/>
      <c r="AC28" s="311"/>
      <c r="AD28" s="311">
        <f>SUM(AE28:AT28)</f>
        <v>0</v>
      </c>
      <c r="AE28" s="498"/>
      <c r="AF28" s="498"/>
      <c r="AG28" s="311"/>
      <c r="AH28" s="311"/>
      <c r="AI28" s="311"/>
      <c r="AJ28" s="311"/>
      <c r="AK28" s="311"/>
      <c r="AL28" s="311"/>
      <c r="AM28" s="311"/>
      <c r="AN28" s="311"/>
      <c r="AO28" s="311"/>
      <c r="AP28" s="311"/>
      <c r="AQ28" s="311"/>
      <c r="AR28" s="311"/>
      <c r="AS28" s="311">
        <v>0</v>
      </c>
      <c r="AT28" s="311"/>
      <c r="AU28" s="311"/>
      <c r="AV28" s="311"/>
      <c r="AW28" s="311"/>
      <c r="AX28" s="311"/>
      <c r="AY28" s="311"/>
      <c r="AZ28" s="311"/>
      <c r="BA28" s="311"/>
      <c r="BB28" s="311"/>
      <c r="BC28" s="311"/>
      <c r="BD28" s="498"/>
      <c r="BE28" s="311"/>
      <c r="BF28" s="311"/>
      <c r="BG28" s="457">
        <f t="shared" ref="BG28" si="53">BH28+BI28+BJ28</f>
        <v>0</v>
      </c>
      <c r="BH28" s="311"/>
      <c r="BI28" s="498"/>
      <c r="BJ28" s="311"/>
      <c r="BK28" s="368" t="s">
        <v>130</v>
      </c>
      <c r="BL28" s="459" t="s">
        <v>399</v>
      </c>
      <c r="BM28" s="368" t="s">
        <v>206</v>
      </c>
      <c r="BN28" s="368" t="s">
        <v>113</v>
      </c>
      <c r="BO28" s="61" t="s">
        <v>866</v>
      </c>
      <c r="BP28" s="79" t="s">
        <v>851</v>
      </c>
      <c r="BQ28" s="313" t="s">
        <v>503</v>
      </c>
    </row>
    <row r="29" spans="1:72" s="2" customFormat="1" ht="19.5">
      <c r="A29" s="16" t="s">
        <v>230</v>
      </c>
      <c r="B29" s="23" t="s">
        <v>207</v>
      </c>
      <c r="C29" s="31" t="e">
        <f t="shared" si="47"/>
        <v>#REF!</v>
      </c>
      <c r="D29" s="15" t="e">
        <f>SUM(#REF!)</f>
        <v>#REF!</v>
      </c>
      <c r="E29" s="15" t="e">
        <f>SUM(#REF!)</f>
        <v>#REF!</v>
      </c>
      <c r="F29" s="15" t="e">
        <f>SUM(#REF!)</f>
        <v>#REF!</v>
      </c>
      <c r="G29" s="15" t="e">
        <f>SUM(#REF!)</f>
        <v>#REF!</v>
      </c>
      <c r="H29" s="15" t="e">
        <f>SUM(#REF!)</f>
        <v>#REF!</v>
      </c>
      <c r="I29" s="15" t="e">
        <f>SUM(#REF!)</f>
        <v>#REF!</v>
      </c>
      <c r="J29" s="15" t="e">
        <f>SUM(#REF!)</f>
        <v>#REF!</v>
      </c>
      <c r="K29" s="15" t="e">
        <f>SUM(#REF!)</f>
        <v>#REF!</v>
      </c>
      <c r="L29" s="15" t="e">
        <f>SUM(#REF!)</f>
        <v>#REF!</v>
      </c>
      <c r="M29" s="15" t="e">
        <f>SUM(#REF!)</f>
        <v>#REF!</v>
      </c>
      <c r="N29" s="15" t="e">
        <f>SUM(#REF!)</f>
        <v>#REF!</v>
      </c>
      <c r="O29" s="15" t="e">
        <f>SUM(#REF!)</f>
        <v>#REF!</v>
      </c>
      <c r="P29" s="15" t="e">
        <f>SUM(#REF!)</f>
        <v>#REF!</v>
      </c>
      <c r="Q29" s="15" t="e">
        <f>SUM(#REF!)</f>
        <v>#REF!</v>
      </c>
      <c r="R29" s="15" t="e">
        <f>SUM(#REF!)</f>
        <v>#REF!</v>
      </c>
      <c r="S29" s="15" t="e">
        <f>SUM(#REF!)</f>
        <v>#REF!</v>
      </c>
      <c r="T29" s="15" t="e">
        <f>SUM(#REF!)</f>
        <v>#REF!</v>
      </c>
      <c r="U29" s="474" t="e">
        <f t="shared" si="43"/>
        <v>#REF!</v>
      </c>
      <c r="V29" s="15" t="e">
        <f>SUM(#REF!)</f>
        <v>#REF!</v>
      </c>
      <c r="W29" s="15" t="e">
        <f>SUM(#REF!)</f>
        <v>#REF!</v>
      </c>
      <c r="X29" s="15" t="e">
        <f>SUM(#REF!)</f>
        <v>#REF!</v>
      </c>
      <c r="Y29" s="15" t="e">
        <f>SUM(#REF!)</f>
        <v>#REF!</v>
      </c>
      <c r="Z29" s="15" t="e">
        <f>SUM(#REF!)</f>
        <v>#REF!</v>
      </c>
      <c r="AA29" s="15" t="e">
        <f>SUM(#REF!)</f>
        <v>#REF!</v>
      </c>
      <c r="AB29" s="15" t="e">
        <f>SUM(#REF!)</f>
        <v>#REF!</v>
      </c>
      <c r="AC29" s="15" t="e">
        <f>SUM(#REF!)</f>
        <v>#REF!</v>
      </c>
      <c r="AD29" s="15" t="e">
        <f>SUM(#REF!)</f>
        <v>#REF!</v>
      </c>
      <c r="AE29" s="15" t="e">
        <f>SUM(#REF!)</f>
        <v>#REF!</v>
      </c>
      <c r="AF29" s="15" t="e">
        <f>SUM(#REF!)</f>
        <v>#REF!</v>
      </c>
      <c r="AG29" s="15" t="e">
        <f>SUM(#REF!)</f>
        <v>#REF!</v>
      </c>
      <c r="AH29" s="15" t="e">
        <f>SUM(#REF!)</f>
        <v>#REF!</v>
      </c>
      <c r="AI29" s="15" t="e">
        <f>SUM(#REF!)</f>
        <v>#REF!</v>
      </c>
      <c r="AJ29" s="15" t="e">
        <f>SUM(#REF!)</f>
        <v>#REF!</v>
      </c>
      <c r="AK29" s="15" t="e">
        <f>SUM(#REF!)</f>
        <v>#REF!</v>
      </c>
      <c r="AL29" s="15" t="e">
        <f>SUM(#REF!)</f>
        <v>#REF!</v>
      </c>
      <c r="AM29" s="15" t="e">
        <f>SUM(#REF!)</f>
        <v>#REF!</v>
      </c>
      <c r="AN29" s="15" t="e">
        <f>SUM(#REF!)</f>
        <v>#REF!</v>
      </c>
      <c r="AO29" s="15" t="e">
        <f>SUM(#REF!)</f>
        <v>#REF!</v>
      </c>
      <c r="AP29" s="15" t="e">
        <f>SUM(#REF!)</f>
        <v>#REF!</v>
      </c>
      <c r="AQ29" s="15" t="e">
        <f>SUM(#REF!)</f>
        <v>#REF!</v>
      </c>
      <c r="AR29" s="15" t="e">
        <f>SUM(#REF!)</f>
        <v>#REF!</v>
      </c>
      <c r="AS29" s="15" t="e">
        <f>SUM(#REF!)</f>
        <v>#REF!</v>
      </c>
      <c r="AT29" s="15" t="e">
        <f>SUM(#REF!)</f>
        <v>#REF!</v>
      </c>
      <c r="AU29" s="15" t="e">
        <f>SUM(#REF!)</f>
        <v>#REF!</v>
      </c>
      <c r="AV29" s="15" t="e">
        <f>SUM(#REF!)</f>
        <v>#REF!</v>
      </c>
      <c r="AW29" s="15" t="e">
        <f>SUM(#REF!)</f>
        <v>#REF!</v>
      </c>
      <c r="AX29" s="15" t="e">
        <f>SUM(#REF!)</f>
        <v>#REF!</v>
      </c>
      <c r="AY29" s="15" t="e">
        <f>SUM(#REF!)</f>
        <v>#REF!</v>
      </c>
      <c r="AZ29" s="15" t="e">
        <f>SUM(#REF!)</f>
        <v>#REF!</v>
      </c>
      <c r="BA29" s="15" t="e">
        <f>SUM(#REF!)</f>
        <v>#REF!</v>
      </c>
      <c r="BB29" s="15" t="e">
        <f>SUM(#REF!)</f>
        <v>#REF!</v>
      </c>
      <c r="BC29" s="15" t="e">
        <f>SUM(#REF!)</f>
        <v>#REF!</v>
      </c>
      <c r="BD29" s="15" t="e">
        <f>SUM(#REF!)</f>
        <v>#REF!</v>
      </c>
      <c r="BE29" s="15" t="e">
        <f>SUM(#REF!)</f>
        <v>#REF!</v>
      </c>
      <c r="BF29" s="15" t="e">
        <f>SUM(#REF!)</f>
        <v>#REF!</v>
      </c>
      <c r="BG29" s="15" t="e">
        <f>SUM(#REF!)</f>
        <v>#REF!</v>
      </c>
      <c r="BH29" s="15" t="e">
        <f>SUM(#REF!)</f>
        <v>#REF!</v>
      </c>
      <c r="BI29" s="15" t="e">
        <f>SUM(#REF!)</f>
        <v>#REF!</v>
      </c>
      <c r="BJ29" s="15" t="e">
        <f>SUM(#REF!)</f>
        <v>#REF!</v>
      </c>
      <c r="BK29" s="15" t="e">
        <f>SUM(#REF!)</f>
        <v>#REF!</v>
      </c>
      <c r="BL29" s="15" t="e">
        <f>SUM(#REF!)</f>
        <v>#REF!</v>
      </c>
      <c r="BM29" s="87"/>
      <c r="BN29" s="16"/>
      <c r="BO29" s="86"/>
      <c r="BP29" s="303"/>
      <c r="BQ29" s="303"/>
    </row>
    <row r="30" spans="1:72" s="315" customFormat="1" ht="132" customHeight="1">
      <c r="A30" s="368">
        <v>1</v>
      </c>
      <c r="B30" s="497" t="s">
        <v>854</v>
      </c>
      <c r="C30" s="493">
        <f t="shared" ref="C30" si="54">D30+E30</f>
        <v>4.5299999999999994</v>
      </c>
      <c r="D30" s="313"/>
      <c r="E30" s="311">
        <f>F30+U30+BG30</f>
        <v>4.5299999999999994</v>
      </c>
      <c r="F30" s="457">
        <f t="shared" ref="F30" si="55">G30+K30+L30+M30+R30+S30+T30</f>
        <v>4.5299999999999994</v>
      </c>
      <c r="G30" s="311">
        <f t="shared" ref="G30" si="56">H30+I30+J30</f>
        <v>0</v>
      </c>
      <c r="H30" s="498"/>
      <c r="I30" s="311"/>
      <c r="J30" s="311"/>
      <c r="K30" s="498">
        <v>2.5299999999999998</v>
      </c>
      <c r="L30" s="498">
        <v>2</v>
      </c>
      <c r="M30" s="311">
        <f t="shared" ref="M30" si="57">+N30+O30+P30</f>
        <v>0</v>
      </c>
      <c r="N30" s="498"/>
      <c r="O30" s="311"/>
      <c r="P30" s="498"/>
      <c r="Q30" s="311"/>
      <c r="R30" s="311"/>
      <c r="S30" s="311"/>
      <c r="T30" s="311"/>
      <c r="U30" s="311">
        <f t="shared" ref="U30" si="58">V30+W30+X30+Y30+Z30+AA30+AB30+AC30+AD30+AU30+AV30+AW30+AX30+AY30+AZ30+BA30+BB30+BC30+BD30+BE30+BF30</f>
        <v>0</v>
      </c>
      <c r="V30" s="311"/>
      <c r="W30" s="311"/>
      <c r="X30" s="311"/>
      <c r="Y30" s="311"/>
      <c r="Z30" s="311"/>
      <c r="AA30" s="311"/>
      <c r="AB30" s="311"/>
      <c r="AC30" s="311"/>
      <c r="AD30" s="311">
        <f>SUM(AE30:AT30)</f>
        <v>0</v>
      </c>
      <c r="AE30" s="498"/>
      <c r="AF30" s="498"/>
      <c r="AG30" s="311"/>
      <c r="AH30" s="311"/>
      <c r="AI30" s="311"/>
      <c r="AJ30" s="311"/>
      <c r="AK30" s="311"/>
      <c r="AL30" s="311"/>
      <c r="AM30" s="311"/>
      <c r="AN30" s="311"/>
      <c r="AO30" s="311"/>
      <c r="AP30" s="311"/>
      <c r="AQ30" s="311"/>
      <c r="AR30" s="311"/>
      <c r="AS30" s="311">
        <v>0</v>
      </c>
      <c r="AT30" s="311"/>
      <c r="AU30" s="311"/>
      <c r="AV30" s="311"/>
      <c r="AW30" s="311"/>
      <c r="AX30" s="311"/>
      <c r="AY30" s="311"/>
      <c r="AZ30" s="311"/>
      <c r="BA30" s="311"/>
      <c r="BB30" s="311"/>
      <c r="BC30" s="311"/>
      <c r="BD30" s="498"/>
      <c r="BE30" s="311"/>
      <c r="BF30" s="311"/>
      <c r="BG30" s="457">
        <f t="shared" ref="BG30" si="59">BH30+BI30+BJ30</f>
        <v>0</v>
      </c>
      <c r="BH30" s="311"/>
      <c r="BI30" s="498"/>
      <c r="BJ30" s="311"/>
      <c r="BK30" s="368" t="s">
        <v>130</v>
      </c>
      <c r="BL30" s="459" t="s">
        <v>399</v>
      </c>
      <c r="BM30" s="368"/>
      <c r="BN30" s="368" t="s">
        <v>88</v>
      </c>
      <c r="BO30" s="61" t="s">
        <v>866</v>
      </c>
      <c r="BP30" s="79" t="s">
        <v>851</v>
      </c>
      <c r="BQ30" s="313" t="s">
        <v>503</v>
      </c>
    </row>
    <row r="31" spans="1:72" s="2" customFormat="1">
      <c r="A31" s="16" t="s">
        <v>816</v>
      </c>
      <c r="B31" s="23" t="s">
        <v>772</v>
      </c>
      <c r="C31" s="31" t="e">
        <f>D31+E31</f>
        <v>#REF!</v>
      </c>
      <c r="D31" s="15" t="e">
        <f>SUM(#REF!)</f>
        <v>#REF!</v>
      </c>
      <c r="E31" s="15" t="e">
        <f>SUM(#REF!)</f>
        <v>#REF!</v>
      </c>
      <c r="F31" s="15" t="e">
        <f>SUM(#REF!)</f>
        <v>#REF!</v>
      </c>
      <c r="G31" s="15" t="e">
        <f>SUM(#REF!)</f>
        <v>#REF!</v>
      </c>
      <c r="H31" s="15" t="e">
        <f>SUM(#REF!)</f>
        <v>#REF!</v>
      </c>
      <c r="I31" s="15" t="e">
        <f>SUM(#REF!)</f>
        <v>#REF!</v>
      </c>
      <c r="J31" s="15" t="e">
        <f>SUM(#REF!)</f>
        <v>#REF!</v>
      </c>
      <c r="K31" s="15" t="e">
        <f>SUM(#REF!)</f>
        <v>#REF!</v>
      </c>
      <c r="L31" s="15" t="e">
        <f>SUM(#REF!)</f>
        <v>#REF!</v>
      </c>
      <c r="M31" s="15" t="e">
        <f>SUM(#REF!)</f>
        <v>#REF!</v>
      </c>
      <c r="N31" s="15" t="e">
        <f>SUM(#REF!)</f>
        <v>#REF!</v>
      </c>
      <c r="O31" s="15" t="e">
        <f>SUM(#REF!)</f>
        <v>#REF!</v>
      </c>
      <c r="P31" s="15" t="e">
        <f>SUM(#REF!)</f>
        <v>#REF!</v>
      </c>
      <c r="Q31" s="15" t="e">
        <f>SUM(#REF!)</f>
        <v>#REF!</v>
      </c>
      <c r="R31" s="15" t="e">
        <f>SUM(#REF!)</f>
        <v>#REF!</v>
      </c>
      <c r="S31" s="15" t="e">
        <f>SUM(#REF!)</f>
        <v>#REF!</v>
      </c>
      <c r="T31" s="15" t="e">
        <f>SUM(#REF!)</f>
        <v>#REF!</v>
      </c>
      <c r="U31" s="15" t="e">
        <f>SUM(#REF!)</f>
        <v>#REF!</v>
      </c>
      <c r="V31" s="15" t="e">
        <f>SUM(#REF!)</f>
        <v>#REF!</v>
      </c>
      <c r="W31" s="15" t="e">
        <f>SUM(#REF!)</f>
        <v>#REF!</v>
      </c>
      <c r="X31" s="15" t="e">
        <f>SUM(#REF!)</f>
        <v>#REF!</v>
      </c>
      <c r="Y31" s="15" t="e">
        <f>SUM(#REF!)</f>
        <v>#REF!</v>
      </c>
      <c r="Z31" s="15" t="e">
        <f>SUM(#REF!)</f>
        <v>#REF!</v>
      </c>
      <c r="AA31" s="15" t="e">
        <f>SUM(#REF!)</f>
        <v>#REF!</v>
      </c>
      <c r="AB31" s="15" t="e">
        <f>SUM(#REF!)</f>
        <v>#REF!</v>
      </c>
      <c r="AC31" s="15" t="e">
        <f>SUM(#REF!)</f>
        <v>#REF!</v>
      </c>
      <c r="AD31" s="15" t="e">
        <f>SUM(#REF!)</f>
        <v>#REF!</v>
      </c>
      <c r="AE31" s="15" t="e">
        <f>SUM(#REF!)</f>
        <v>#REF!</v>
      </c>
      <c r="AF31" s="15" t="e">
        <f>SUM(#REF!)</f>
        <v>#REF!</v>
      </c>
      <c r="AG31" s="15" t="e">
        <f>SUM(#REF!)</f>
        <v>#REF!</v>
      </c>
      <c r="AH31" s="15" t="e">
        <f>SUM(#REF!)</f>
        <v>#REF!</v>
      </c>
      <c r="AI31" s="15" t="e">
        <f>SUM(#REF!)</f>
        <v>#REF!</v>
      </c>
      <c r="AJ31" s="15" t="e">
        <f>SUM(#REF!)</f>
        <v>#REF!</v>
      </c>
      <c r="AK31" s="15" t="e">
        <f>SUM(#REF!)</f>
        <v>#REF!</v>
      </c>
      <c r="AL31" s="15" t="e">
        <f>SUM(#REF!)</f>
        <v>#REF!</v>
      </c>
      <c r="AM31" s="15" t="e">
        <f>SUM(#REF!)</f>
        <v>#REF!</v>
      </c>
      <c r="AN31" s="15" t="e">
        <f>SUM(#REF!)</f>
        <v>#REF!</v>
      </c>
      <c r="AO31" s="15" t="e">
        <f>SUM(#REF!)</f>
        <v>#REF!</v>
      </c>
      <c r="AP31" s="15" t="e">
        <f>SUM(#REF!)</f>
        <v>#REF!</v>
      </c>
      <c r="AQ31" s="15" t="e">
        <f>SUM(#REF!)</f>
        <v>#REF!</v>
      </c>
      <c r="AR31" s="15" t="e">
        <f>SUM(#REF!)</f>
        <v>#REF!</v>
      </c>
      <c r="AS31" s="15" t="e">
        <f>SUM(#REF!)</f>
        <v>#REF!</v>
      </c>
      <c r="AT31" s="15" t="e">
        <f>SUM(#REF!)</f>
        <v>#REF!</v>
      </c>
      <c r="AU31" s="15" t="e">
        <f>SUM(#REF!)</f>
        <v>#REF!</v>
      </c>
      <c r="AV31" s="15" t="e">
        <f>SUM(#REF!)</f>
        <v>#REF!</v>
      </c>
      <c r="AW31" s="15" t="e">
        <f>SUM(#REF!)</f>
        <v>#REF!</v>
      </c>
      <c r="AX31" s="15" t="e">
        <f>SUM(#REF!)</f>
        <v>#REF!</v>
      </c>
      <c r="AY31" s="15" t="e">
        <f>SUM(#REF!)</f>
        <v>#REF!</v>
      </c>
      <c r="AZ31" s="15" t="e">
        <f>SUM(#REF!)</f>
        <v>#REF!</v>
      </c>
      <c r="BA31" s="15" t="e">
        <f>SUM(#REF!)</f>
        <v>#REF!</v>
      </c>
      <c r="BB31" s="15" t="e">
        <f>SUM(#REF!)</f>
        <v>#REF!</v>
      </c>
      <c r="BC31" s="15" t="e">
        <f>SUM(#REF!)</f>
        <v>#REF!</v>
      </c>
      <c r="BD31" s="15" t="e">
        <f>SUM(#REF!)</f>
        <v>#REF!</v>
      </c>
      <c r="BE31" s="15" t="e">
        <f>SUM(#REF!)</f>
        <v>#REF!</v>
      </c>
      <c r="BF31" s="15" t="e">
        <f>SUM(#REF!)</f>
        <v>#REF!</v>
      </c>
      <c r="BG31" s="15" t="e">
        <f>SUM(#REF!)</f>
        <v>#REF!</v>
      </c>
      <c r="BH31" s="15" t="e">
        <f>SUM(#REF!)</f>
        <v>#REF!</v>
      </c>
      <c r="BI31" s="15" t="e">
        <f>SUM(#REF!)</f>
        <v>#REF!</v>
      </c>
      <c r="BJ31" s="15" t="e">
        <f>SUM(#REF!)</f>
        <v>#REF!</v>
      </c>
      <c r="BK31" s="9"/>
      <c r="BL31" s="9"/>
      <c r="BM31" s="87"/>
      <c r="BN31" s="16"/>
      <c r="BO31" s="86"/>
      <c r="BP31" s="303"/>
      <c r="BQ31" s="303"/>
    </row>
    <row r="32" spans="1:72" s="315" customFormat="1" ht="132" customHeight="1">
      <c r="A32" s="368">
        <v>1</v>
      </c>
      <c r="B32" s="497" t="s">
        <v>855</v>
      </c>
      <c r="C32" s="493">
        <f t="shared" ref="C32" si="60">D32+E32</f>
        <v>9.2799999999999994</v>
      </c>
      <c r="D32" s="313"/>
      <c r="E32" s="311">
        <f>F32+U32+BG32</f>
        <v>9.2799999999999994</v>
      </c>
      <c r="F32" s="457">
        <f t="shared" ref="F32" si="61">G32+K32+L32+M32+R32+S32+T32</f>
        <v>9.2799999999999994</v>
      </c>
      <c r="G32" s="311">
        <f t="shared" ref="G32" si="62">H32+I32+J32</f>
        <v>0</v>
      </c>
      <c r="H32" s="498"/>
      <c r="I32" s="311"/>
      <c r="J32" s="311"/>
      <c r="K32" s="498">
        <v>9.2799999999999994</v>
      </c>
      <c r="L32" s="498"/>
      <c r="M32" s="311">
        <f t="shared" ref="M32" si="63">+N32+O32+P32</f>
        <v>0</v>
      </c>
      <c r="N32" s="498"/>
      <c r="O32" s="311"/>
      <c r="P32" s="498"/>
      <c r="Q32" s="311"/>
      <c r="R32" s="311"/>
      <c r="S32" s="311"/>
      <c r="T32" s="311"/>
      <c r="U32" s="311">
        <f t="shared" ref="U32" si="64">V32+W32+X32+Y32+Z32+AA32+AB32+AC32+AD32+AU32+AV32+AW32+AX32+AY32+AZ32+BA32+BB32+BC32+BD32+BE32+BF32</f>
        <v>0</v>
      </c>
      <c r="V32" s="311"/>
      <c r="W32" s="311"/>
      <c r="X32" s="311"/>
      <c r="Y32" s="311"/>
      <c r="Z32" s="311"/>
      <c r="AA32" s="311"/>
      <c r="AB32" s="311"/>
      <c r="AC32" s="311"/>
      <c r="AD32" s="311">
        <f>SUM(AE32:AT32)</f>
        <v>0</v>
      </c>
      <c r="AE32" s="498"/>
      <c r="AF32" s="498"/>
      <c r="AG32" s="311"/>
      <c r="AH32" s="311"/>
      <c r="AI32" s="311"/>
      <c r="AJ32" s="311"/>
      <c r="AK32" s="311"/>
      <c r="AL32" s="311"/>
      <c r="AM32" s="311"/>
      <c r="AN32" s="311"/>
      <c r="AO32" s="311"/>
      <c r="AP32" s="311"/>
      <c r="AQ32" s="311"/>
      <c r="AR32" s="311"/>
      <c r="AS32" s="311">
        <v>0</v>
      </c>
      <c r="AT32" s="311"/>
      <c r="AU32" s="311"/>
      <c r="AV32" s="311"/>
      <c r="AW32" s="311"/>
      <c r="AX32" s="311"/>
      <c r="AY32" s="311"/>
      <c r="AZ32" s="311"/>
      <c r="BA32" s="311"/>
      <c r="BB32" s="311"/>
      <c r="BC32" s="311"/>
      <c r="BD32" s="498"/>
      <c r="BE32" s="311"/>
      <c r="BF32" s="311"/>
      <c r="BG32" s="457">
        <f t="shared" ref="BG32" si="65">BH32+BI32+BJ32</f>
        <v>0</v>
      </c>
      <c r="BH32" s="311"/>
      <c r="BI32" s="498"/>
      <c r="BJ32" s="311"/>
      <c r="BK32" s="368" t="s">
        <v>130</v>
      </c>
      <c r="BL32" s="78" t="s">
        <v>398</v>
      </c>
      <c r="BM32" s="368"/>
      <c r="BN32" s="368" t="s">
        <v>82</v>
      </c>
      <c r="BO32" s="61" t="s">
        <v>866</v>
      </c>
      <c r="BP32" s="79" t="s">
        <v>851</v>
      </c>
      <c r="BQ32" s="313" t="s">
        <v>503</v>
      </c>
    </row>
    <row r="33" spans="1:69" s="3" customFormat="1">
      <c r="A33" s="16" t="s">
        <v>196</v>
      </c>
      <c r="B33" s="23" t="s">
        <v>463</v>
      </c>
      <c r="C33" s="31" t="e">
        <f t="shared" si="47"/>
        <v>#REF!</v>
      </c>
      <c r="D33" s="31" t="e">
        <f>#REF!+#REF!+#REF!+D31+D34+#REF!+#REF!+#REF!</f>
        <v>#REF!</v>
      </c>
      <c r="E33" s="31" t="e">
        <f>#REF!+#REF!+#REF!+E31+E34+#REF!+#REF!+#REF!</f>
        <v>#REF!</v>
      </c>
      <c r="F33" s="31" t="e">
        <f>#REF!+#REF!+#REF!+F31+F34+#REF!+#REF!+#REF!</f>
        <v>#REF!</v>
      </c>
      <c r="G33" s="31" t="e">
        <f>#REF!+#REF!+#REF!+G31+G34+#REF!+#REF!+#REF!</f>
        <v>#REF!</v>
      </c>
      <c r="H33" s="31" t="e">
        <f>#REF!+#REF!+#REF!+H31+H34+#REF!+#REF!+#REF!</f>
        <v>#REF!</v>
      </c>
      <c r="I33" s="31" t="e">
        <f>#REF!+#REF!+#REF!+I31+I34+#REF!+#REF!+#REF!</f>
        <v>#REF!</v>
      </c>
      <c r="J33" s="31" t="e">
        <f>#REF!+#REF!+#REF!+J31+J34+#REF!+#REF!+#REF!</f>
        <v>#REF!</v>
      </c>
      <c r="K33" s="31" t="e">
        <f>#REF!+#REF!+#REF!+K31+K34+#REF!+#REF!+#REF!</f>
        <v>#REF!</v>
      </c>
      <c r="L33" s="31" t="e">
        <f>#REF!+#REF!+#REF!+L31+L34+#REF!+#REF!+#REF!</f>
        <v>#REF!</v>
      </c>
      <c r="M33" s="31" t="e">
        <f>#REF!+#REF!+#REF!+M31+M34+#REF!+#REF!+#REF!</f>
        <v>#REF!</v>
      </c>
      <c r="N33" s="31" t="e">
        <f>#REF!+#REF!+#REF!+N31+N34+#REF!+#REF!+#REF!</f>
        <v>#REF!</v>
      </c>
      <c r="O33" s="31" t="e">
        <f>#REF!+#REF!+#REF!+O31+O34+#REF!+#REF!+#REF!</f>
        <v>#REF!</v>
      </c>
      <c r="P33" s="31" t="e">
        <f>#REF!+#REF!+#REF!+P31+P34+#REF!+#REF!+#REF!</f>
        <v>#REF!</v>
      </c>
      <c r="Q33" s="31" t="e">
        <f>#REF!+#REF!+#REF!+Q31+Q34+#REF!+#REF!+#REF!</f>
        <v>#REF!</v>
      </c>
      <c r="R33" s="31" t="e">
        <f>#REF!+#REF!+#REF!+R31+R34+#REF!+#REF!+#REF!</f>
        <v>#REF!</v>
      </c>
      <c r="S33" s="31" t="e">
        <f>#REF!+#REF!+#REF!+S31+S34+#REF!+#REF!+#REF!</f>
        <v>#REF!</v>
      </c>
      <c r="T33" s="31" t="e">
        <f>#REF!+#REF!+#REF!+T31+T34+#REF!+#REF!+#REF!</f>
        <v>#REF!</v>
      </c>
      <c r="U33" s="31" t="e">
        <f>#REF!+#REF!+#REF!+U31+U34+#REF!+#REF!+#REF!</f>
        <v>#REF!</v>
      </c>
      <c r="V33" s="31" t="e">
        <f>#REF!+#REF!+#REF!+V31+V34+#REF!+#REF!+#REF!</f>
        <v>#REF!</v>
      </c>
      <c r="W33" s="31" t="e">
        <f>#REF!+#REF!+#REF!+W31+W34+#REF!+#REF!+#REF!</f>
        <v>#REF!</v>
      </c>
      <c r="X33" s="31" t="e">
        <f>#REF!+#REF!+#REF!+X31+X34+#REF!+#REF!+#REF!</f>
        <v>#REF!</v>
      </c>
      <c r="Y33" s="31" t="e">
        <f>#REF!+#REF!+#REF!+Y31+Y34+#REF!+#REF!+#REF!</f>
        <v>#REF!</v>
      </c>
      <c r="Z33" s="31" t="e">
        <f>#REF!+#REF!+#REF!+Z31+Z34+#REF!+#REF!+#REF!</f>
        <v>#REF!</v>
      </c>
      <c r="AA33" s="31" t="e">
        <f>#REF!+#REF!+#REF!+AA31+AA34+#REF!+#REF!+#REF!</f>
        <v>#REF!</v>
      </c>
      <c r="AB33" s="31" t="e">
        <f>#REF!+#REF!+#REF!+AB31+AB34+#REF!+#REF!+#REF!</f>
        <v>#REF!</v>
      </c>
      <c r="AC33" s="31" t="e">
        <f>#REF!+#REF!+#REF!+AC31+AC34+#REF!+#REF!+#REF!</f>
        <v>#REF!</v>
      </c>
      <c r="AD33" s="31" t="e">
        <f>#REF!+#REF!+#REF!+AD31+AD34+#REF!+#REF!+#REF!</f>
        <v>#REF!</v>
      </c>
      <c r="AE33" s="31" t="e">
        <f>#REF!+#REF!+#REF!+AE31+AE34+#REF!+#REF!+#REF!</f>
        <v>#REF!</v>
      </c>
      <c r="AF33" s="31" t="e">
        <f>#REF!+#REF!+#REF!+AF31+AF34+#REF!+#REF!+#REF!</f>
        <v>#REF!</v>
      </c>
      <c r="AG33" s="31" t="e">
        <f>#REF!+#REF!+#REF!+AG31+AG34+#REF!+#REF!+#REF!</f>
        <v>#REF!</v>
      </c>
      <c r="AH33" s="31" t="e">
        <f>#REF!+#REF!+#REF!+AH31+AH34+#REF!+#REF!+#REF!</f>
        <v>#REF!</v>
      </c>
      <c r="AI33" s="31" t="e">
        <f>#REF!+#REF!+#REF!+AI31+AI34+#REF!+#REF!+#REF!</f>
        <v>#REF!</v>
      </c>
      <c r="AJ33" s="31" t="e">
        <f>#REF!+#REF!+#REF!+AJ31+AJ34+#REF!+#REF!+#REF!</f>
        <v>#REF!</v>
      </c>
      <c r="AK33" s="31" t="e">
        <f>#REF!+#REF!+#REF!+AK31+AK34+#REF!+#REF!+#REF!</f>
        <v>#REF!</v>
      </c>
      <c r="AL33" s="31" t="e">
        <f>#REF!+#REF!+#REF!+AL31+AL34+#REF!+#REF!+#REF!</f>
        <v>#REF!</v>
      </c>
      <c r="AM33" s="31" t="e">
        <f>#REF!+#REF!+#REF!+AM31+AM34+#REF!+#REF!+#REF!</f>
        <v>#REF!</v>
      </c>
      <c r="AN33" s="31" t="e">
        <f>#REF!+#REF!+#REF!+AN31+AN34+#REF!+#REF!+#REF!</f>
        <v>#REF!</v>
      </c>
      <c r="AO33" s="31" t="e">
        <f>#REF!+#REF!+#REF!+AO31+AO34+#REF!+#REF!+#REF!</f>
        <v>#REF!</v>
      </c>
      <c r="AP33" s="31" t="e">
        <f>#REF!+#REF!+#REF!+AP31+AP34+#REF!+#REF!+#REF!</f>
        <v>#REF!</v>
      </c>
      <c r="AQ33" s="31" t="e">
        <f>#REF!+#REF!+#REF!+AQ31+AQ34+#REF!+#REF!+#REF!</f>
        <v>#REF!</v>
      </c>
      <c r="AR33" s="31" t="e">
        <f>#REF!+#REF!+#REF!+AR31+AR34+#REF!+#REF!+#REF!</f>
        <v>#REF!</v>
      </c>
      <c r="AS33" s="31" t="e">
        <f>#REF!+#REF!+#REF!+AS31+AS34+#REF!+#REF!+#REF!</f>
        <v>#REF!</v>
      </c>
      <c r="AT33" s="31" t="e">
        <f>#REF!+#REF!+#REF!+AT31+AT34+#REF!+#REF!+#REF!</f>
        <v>#REF!</v>
      </c>
      <c r="AU33" s="31" t="e">
        <f>#REF!+#REF!+#REF!+AU31+AU34+#REF!+#REF!+#REF!</f>
        <v>#REF!</v>
      </c>
      <c r="AV33" s="31" t="e">
        <f>#REF!+#REF!+#REF!+AV31+AV34+#REF!+#REF!+#REF!</f>
        <v>#REF!</v>
      </c>
      <c r="AW33" s="31" t="e">
        <f>#REF!+#REF!+#REF!+AW31+AW34+#REF!+#REF!+#REF!</f>
        <v>#REF!</v>
      </c>
      <c r="AX33" s="31" t="e">
        <f>#REF!+#REF!+#REF!+AX31+AX34+#REF!+#REF!+#REF!</f>
        <v>#REF!</v>
      </c>
      <c r="AY33" s="31" t="e">
        <f>#REF!+#REF!+#REF!+AY31+AY34+#REF!+#REF!+#REF!</f>
        <v>#REF!</v>
      </c>
      <c r="AZ33" s="31" t="e">
        <f>#REF!+#REF!+#REF!+AZ31+AZ34+#REF!+#REF!+#REF!</f>
        <v>#REF!</v>
      </c>
      <c r="BA33" s="31" t="e">
        <f>#REF!+#REF!+#REF!+BA31+BA34+#REF!+#REF!+#REF!</f>
        <v>#REF!</v>
      </c>
      <c r="BB33" s="31" t="e">
        <f>#REF!+#REF!+#REF!+BB31+BB34+#REF!+#REF!+#REF!</f>
        <v>#REF!</v>
      </c>
      <c r="BC33" s="31" t="e">
        <f>#REF!+#REF!+#REF!+BC31+BC34+#REF!+#REF!+#REF!</f>
        <v>#REF!</v>
      </c>
      <c r="BD33" s="31" t="e">
        <f>#REF!+#REF!+#REF!+BD31+BD34+#REF!+#REF!+#REF!</f>
        <v>#REF!</v>
      </c>
      <c r="BE33" s="31" t="e">
        <f>#REF!+#REF!+#REF!+BE31+BE34+#REF!+#REF!+#REF!</f>
        <v>#REF!</v>
      </c>
      <c r="BF33" s="31" t="e">
        <f>#REF!+#REF!+#REF!+BF31+BF34+#REF!+#REF!+#REF!</f>
        <v>#REF!</v>
      </c>
      <c r="BG33" s="31" t="e">
        <f>#REF!+#REF!+#REF!+BG31+BG34+#REF!+#REF!+#REF!</f>
        <v>#REF!</v>
      </c>
      <c r="BH33" s="31" t="e">
        <f>#REF!+#REF!+#REF!+BH31+BH34</f>
        <v>#REF!</v>
      </c>
      <c r="BI33" s="31" t="e">
        <f>#REF!+#REF!+#REF!+BI31+BI34</f>
        <v>#REF!</v>
      </c>
      <c r="BJ33" s="31" t="e">
        <f>#REF!+#REF!+#REF!+BJ31+BJ34</f>
        <v>#REF!</v>
      </c>
      <c r="BK33" s="31" t="e">
        <f>#REF!+#REF!+#REF!+BK31+BK34</f>
        <v>#REF!</v>
      </c>
      <c r="BL33" s="31"/>
      <c r="BM33" s="9"/>
      <c r="BN33" s="9"/>
      <c r="BO33" s="128"/>
      <c r="BP33" s="9"/>
      <c r="BQ33" s="52"/>
    </row>
    <row r="34" spans="1:69" s="2" customFormat="1" ht="19.5">
      <c r="A34" s="16" t="s">
        <v>817</v>
      </c>
      <c r="B34" s="23" t="s">
        <v>17</v>
      </c>
      <c r="C34" s="31">
        <f t="shared" ref="C34:C40" si="66">D34+E34</f>
        <v>145</v>
      </c>
      <c r="D34" s="15">
        <f t="shared" ref="D34:T34" si="67">SUM(D35:D43)</f>
        <v>0</v>
      </c>
      <c r="E34" s="15">
        <f t="shared" si="67"/>
        <v>145</v>
      </c>
      <c r="F34" s="15">
        <f t="shared" si="67"/>
        <v>145</v>
      </c>
      <c r="G34" s="15">
        <f t="shared" si="67"/>
        <v>0</v>
      </c>
      <c r="H34" s="15">
        <f t="shared" si="67"/>
        <v>0</v>
      </c>
      <c r="I34" s="15">
        <f t="shared" si="67"/>
        <v>0</v>
      </c>
      <c r="J34" s="15">
        <f t="shared" si="67"/>
        <v>0</v>
      </c>
      <c r="K34" s="15">
        <f t="shared" si="67"/>
        <v>96</v>
      </c>
      <c r="L34" s="15">
        <f t="shared" si="67"/>
        <v>49</v>
      </c>
      <c r="M34" s="15">
        <f t="shared" si="67"/>
        <v>0</v>
      </c>
      <c r="N34" s="15">
        <f t="shared" si="67"/>
        <v>0</v>
      </c>
      <c r="O34" s="15">
        <f t="shared" si="67"/>
        <v>0</v>
      </c>
      <c r="P34" s="15">
        <f t="shared" si="67"/>
        <v>0</v>
      </c>
      <c r="Q34" s="15">
        <f t="shared" si="67"/>
        <v>0</v>
      </c>
      <c r="R34" s="15">
        <f t="shared" si="67"/>
        <v>0</v>
      </c>
      <c r="S34" s="15">
        <f t="shared" si="67"/>
        <v>0</v>
      </c>
      <c r="T34" s="15">
        <f t="shared" si="67"/>
        <v>0</v>
      </c>
      <c r="U34" s="474">
        <f t="shared" si="43"/>
        <v>0</v>
      </c>
      <c r="V34" s="15">
        <f t="shared" ref="V34:BJ34" si="68">SUM(V35:V43)</f>
        <v>0</v>
      </c>
      <c r="W34" s="15">
        <f t="shared" si="68"/>
        <v>0</v>
      </c>
      <c r="X34" s="15">
        <f t="shared" si="68"/>
        <v>0</v>
      </c>
      <c r="Y34" s="15">
        <f t="shared" si="68"/>
        <v>0</v>
      </c>
      <c r="Z34" s="15">
        <f t="shared" si="68"/>
        <v>0</v>
      </c>
      <c r="AA34" s="15">
        <f t="shared" si="68"/>
        <v>0</v>
      </c>
      <c r="AB34" s="15">
        <f t="shared" si="68"/>
        <v>0</v>
      </c>
      <c r="AC34" s="15">
        <f t="shared" si="68"/>
        <v>0</v>
      </c>
      <c r="AD34" s="15">
        <f t="shared" si="68"/>
        <v>0</v>
      </c>
      <c r="AE34" s="15">
        <f t="shared" si="68"/>
        <v>0</v>
      </c>
      <c r="AF34" s="15">
        <f t="shared" si="68"/>
        <v>0</v>
      </c>
      <c r="AG34" s="15">
        <f t="shared" si="68"/>
        <v>0</v>
      </c>
      <c r="AH34" s="15">
        <f t="shared" si="68"/>
        <v>0</v>
      </c>
      <c r="AI34" s="15">
        <f t="shared" si="68"/>
        <v>0</v>
      </c>
      <c r="AJ34" s="15">
        <f t="shared" si="68"/>
        <v>0</v>
      </c>
      <c r="AK34" s="15">
        <f t="shared" si="68"/>
        <v>0</v>
      </c>
      <c r="AL34" s="15">
        <f t="shared" si="68"/>
        <v>0</v>
      </c>
      <c r="AM34" s="15">
        <f t="shared" si="68"/>
        <v>0</v>
      </c>
      <c r="AN34" s="15">
        <f t="shared" si="68"/>
        <v>0</v>
      </c>
      <c r="AO34" s="15">
        <f t="shared" si="68"/>
        <v>0</v>
      </c>
      <c r="AP34" s="15">
        <f t="shared" si="68"/>
        <v>0</v>
      </c>
      <c r="AQ34" s="15">
        <f t="shared" si="68"/>
        <v>0</v>
      </c>
      <c r="AR34" s="15">
        <f t="shared" si="68"/>
        <v>0</v>
      </c>
      <c r="AS34" s="15">
        <f t="shared" si="68"/>
        <v>0</v>
      </c>
      <c r="AT34" s="15">
        <f t="shared" si="68"/>
        <v>0</v>
      </c>
      <c r="AU34" s="15">
        <f t="shared" si="68"/>
        <v>0</v>
      </c>
      <c r="AV34" s="15">
        <f t="shared" si="68"/>
        <v>0</v>
      </c>
      <c r="AW34" s="15">
        <f t="shared" si="68"/>
        <v>0</v>
      </c>
      <c r="AX34" s="15">
        <f t="shared" si="68"/>
        <v>0</v>
      </c>
      <c r="AY34" s="15">
        <f t="shared" si="68"/>
        <v>0</v>
      </c>
      <c r="AZ34" s="15">
        <f t="shared" si="68"/>
        <v>0</v>
      </c>
      <c r="BA34" s="15">
        <f t="shared" si="68"/>
        <v>0</v>
      </c>
      <c r="BB34" s="15">
        <f t="shared" si="68"/>
        <v>0</v>
      </c>
      <c r="BC34" s="15">
        <f t="shared" si="68"/>
        <v>0</v>
      </c>
      <c r="BD34" s="15">
        <f t="shared" si="68"/>
        <v>0</v>
      </c>
      <c r="BE34" s="15">
        <f t="shared" si="68"/>
        <v>0</v>
      </c>
      <c r="BF34" s="15">
        <f t="shared" si="68"/>
        <v>0</v>
      </c>
      <c r="BG34" s="15">
        <f t="shared" si="68"/>
        <v>0</v>
      </c>
      <c r="BH34" s="15">
        <f t="shared" si="68"/>
        <v>0</v>
      </c>
      <c r="BI34" s="15">
        <f t="shared" si="68"/>
        <v>0</v>
      </c>
      <c r="BJ34" s="15">
        <f t="shared" si="68"/>
        <v>0</v>
      </c>
      <c r="BK34" s="9"/>
      <c r="BL34" s="9"/>
      <c r="BM34" s="87"/>
      <c r="BN34" s="16"/>
      <c r="BO34" s="86"/>
      <c r="BP34" s="303"/>
      <c r="BQ34" s="303"/>
    </row>
    <row r="35" spans="1:69" s="512" customFormat="1" ht="63.6" customHeight="1">
      <c r="A35" s="504">
        <v>1</v>
      </c>
      <c r="B35" s="505" t="s">
        <v>292</v>
      </c>
      <c r="C35" s="506">
        <f t="shared" si="66"/>
        <v>15</v>
      </c>
      <c r="D35" s="507"/>
      <c r="E35" s="370">
        <f t="shared" ref="E35:E40" si="69">F35+U35+BG35</f>
        <v>15</v>
      </c>
      <c r="F35" s="370">
        <f t="shared" ref="F35:F40" si="70">G35+K35+L35+M35+R35+S35+T35</f>
        <v>15</v>
      </c>
      <c r="G35" s="370">
        <f t="shared" ref="G35:G40" si="71">H35+I35+J35</f>
        <v>0</v>
      </c>
      <c r="H35" s="508"/>
      <c r="I35" s="370"/>
      <c r="J35" s="370"/>
      <c r="K35" s="508">
        <v>9</v>
      </c>
      <c r="L35" s="508">
        <v>6</v>
      </c>
      <c r="M35" s="370">
        <f t="shared" ref="M35:M40" si="72">+N35+O35+P35</f>
        <v>0</v>
      </c>
      <c r="N35" s="508"/>
      <c r="O35" s="370"/>
      <c r="P35" s="508"/>
      <c r="Q35" s="370"/>
      <c r="R35" s="370"/>
      <c r="S35" s="370"/>
      <c r="T35" s="370"/>
      <c r="U35" s="370">
        <f t="shared" si="43"/>
        <v>0</v>
      </c>
      <c r="V35" s="370"/>
      <c r="W35" s="370"/>
      <c r="X35" s="370"/>
      <c r="Y35" s="370"/>
      <c r="Z35" s="370"/>
      <c r="AA35" s="370"/>
      <c r="AB35" s="370"/>
      <c r="AC35" s="370"/>
      <c r="AD35" s="370">
        <f>SUM(AE35:AT35)</f>
        <v>0</v>
      </c>
      <c r="AE35" s="508"/>
      <c r="AF35" s="508"/>
      <c r="AG35" s="370"/>
      <c r="AH35" s="370"/>
      <c r="AI35" s="370"/>
      <c r="AJ35" s="370"/>
      <c r="AK35" s="370"/>
      <c r="AL35" s="370"/>
      <c r="AM35" s="370"/>
      <c r="AN35" s="370"/>
      <c r="AO35" s="370"/>
      <c r="AP35" s="370"/>
      <c r="AQ35" s="370"/>
      <c r="AR35" s="370"/>
      <c r="AS35" s="370">
        <v>0</v>
      </c>
      <c r="AT35" s="370"/>
      <c r="AU35" s="370"/>
      <c r="AV35" s="370"/>
      <c r="AW35" s="370"/>
      <c r="AX35" s="370"/>
      <c r="AY35" s="370"/>
      <c r="AZ35" s="370"/>
      <c r="BA35" s="370"/>
      <c r="BB35" s="370"/>
      <c r="BC35" s="370"/>
      <c r="BD35" s="508"/>
      <c r="BE35" s="370"/>
      <c r="BF35" s="370"/>
      <c r="BG35" s="370">
        <f>BH35+BI35+BJ35</f>
        <v>0</v>
      </c>
      <c r="BH35" s="370"/>
      <c r="BI35" s="508"/>
      <c r="BJ35" s="370"/>
      <c r="BK35" s="504" t="s">
        <v>130</v>
      </c>
      <c r="BL35" s="370" t="s">
        <v>400</v>
      </c>
      <c r="BM35" s="504"/>
      <c r="BN35" s="504" t="s">
        <v>78</v>
      </c>
      <c r="BO35" s="61" t="s">
        <v>866</v>
      </c>
      <c r="BP35" s="510" t="s">
        <v>720</v>
      </c>
      <c r="BQ35" s="507" t="s">
        <v>503</v>
      </c>
    </row>
    <row r="36" spans="1:69" s="512" customFormat="1" ht="69.599999999999994" customHeight="1">
      <c r="A36" s="504">
        <v>2</v>
      </c>
      <c r="B36" s="505" t="s">
        <v>292</v>
      </c>
      <c r="C36" s="506">
        <f t="shared" si="66"/>
        <v>14</v>
      </c>
      <c r="D36" s="507"/>
      <c r="E36" s="370">
        <f t="shared" si="69"/>
        <v>14</v>
      </c>
      <c r="F36" s="370">
        <f t="shared" si="70"/>
        <v>14</v>
      </c>
      <c r="G36" s="370">
        <f t="shared" si="71"/>
        <v>0</v>
      </c>
      <c r="H36" s="508"/>
      <c r="I36" s="370"/>
      <c r="J36" s="370"/>
      <c r="K36" s="508">
        <v>8</v>
      </c>
      <c r="L36" s="508">
        <v>6</v>
      </c>
      <c r="M36" s="370">
        <f t="shared" si="72"/>
        <v>0</v>
      </c>
      <c r="N36" s="508"/>
      <c r="O36" s="370"/>
      <c r="P36" s="508"/>
      <c r="Q36" s="370"/>
      <c r="R36" s="370"/>
      <c r="S36" s="370"/>
      <c r="T36" s="370"/>
      <c r="U36" s="370">
        <f t="shared" si="43"/>
        <v>0</v>
      </c>
      <c r="V36" s="370"/>
      <c r="W36" s="370"/>
      <c r="X36" s="370"/>
      <c r="Y36" s="370"/>
      <c r="Z36" s="370"/>
      <c r="AA36" s="370"/>
      <c r="AB36" s="370"/>
      <c r="AC36" s="370"/>
      <c r="AD36" s="370">
        <f t="shared" ref="AD36:AD40" si="73">SUM(AE36:AT36)</f>
        <v>0</v>
      </c>
      <c r="AE36" s="508"/>
      <c r="AF36" s="508"/>
      <c r="AG36" s="370"/>
      <c r="AH36" s="370"/>
      <c r="AI36" s="370"/>
      <c r="AJ36" s="370"/>
      <c r="AK36" s="370"/>
      <c r="AL36" s="370"/>
      <c r="AM36" s="370"/>
      <c r="AN36" s="370"/>
      <c r="AO36" s="370"/>
      <c r="AP36" s="370"/>
      <c r="AQ36" s="370"/>
      <c r="AR36" s="370"/>
      <c r="AS36" s="370">
        <v>0</v>
      </c>
      <c r="AT36" s="370"/>
      <c r="AU36" s="370"/>
      <c r="AV36" s="370"/>
      <c r="AW36" s="370"/>
      <c r="AX36" s="370"/>
      <c r="AY36" s="370"/>
      <c r="AZ36" s="370"/>
      <c r="BA36" s="370"/>
      <c r="BB36" s="370"/>
      <c r="BC36" s="370"/>
      <c r="BD36" s="508"/>
      <c r="BE36" s="370"/>
      <c r="BF36" s="370"/>
      <c r="BG36" s="370">
        <f>BH36+BI36+BJ36</f>
        <v>0</v>
      </c>
      <c r="BH36" s="370"/>
      <c r="BI36" s="508"/>
      <c r="BJ36" s="370"/>
      <c r="BK36" s="504" t="s">
        <v>130</v>
      </c>
      <c r="BL36" s="510" t="s">
        <v>396</v>
      </c>
      <c r="BM36" s="504"/>
      <c r="BN36" s="504" t="s">
        <v>78</v>
      </c>
      <c r="BO36" s="61" t="s">
        <v>866</v>
      </c>
      <c r="BP36" s="510" t="s">
        <v>720</v>
      </c>
      <c r="BQ36" s="507" t="s">
        <v>503</v>
      </c>
    </row>
    <row r="37" spans="1:69" s="512" customFormat="1" ht="51.6" customHeight="1">
      <c r="A37" s="504">
        <v>3</v>
      </c>
      <c r="B37" s="505" t="s">
        <v>292</v>
      </c>
      <c r="C37" s="506">
        <f t="shared" si="66"/>
        <v>14</v>
      </c>
      <c r="D37" s="507"/>
      <c r="E37" s="370">
        <f t="shared" si="69"/>
        <v>14</v>
      </c>
      <c r="F37" s="370">
        <f t="shared" si="70"/>
        <v>14</v>
      </c>
      <c r="G37" s="370">
        <f t="shared" si="71"/>
        <v>0</v>
      </c>
      <c r="H37" s="508"/>
      <c r="I37" s="370"/>
      <c r="J37" s="370"/>
      <c r="K37" s="508">
        <v>9</v>
      </c>
      <c r="L37" s="508">
        <v>5</v>
      </c>
      <c r="M37" s="370">
        <f t="shared" si="72"/>
        <v>0</v>
      </c>
      <c r="N37" s="508"/>
      <c r="O37" s="370"/>
      <c r="P37" s="508"/>
      <c r="Q37" s="370"/>
      <c r="R37" s="370"/>
      <c r="S37" s="370"/>
      <c r="T37" s="370"/>
      <c r="U37" s="370">
        <f t="shared" si="43"/>
        <v>0</v>
      </c>
      <c r="V37" s="370"/>
      <c r="W37" s="370"/>
      <c r="X37" s="370"/>
      <c r="Y37" s="370"/>
      <c r="Z37" s="370"/>
      <c r="AA37" s="370"/>
      <c r="AB37" s="370"/>
      <c r="AC37" s="370"/>
      <c r="AD37" s="370">
        <f t="shared" si="73"/>
        <v>0</v>
      </c>
      <c r="AE37" s="508"/>
      <c r="AF37" s="508"/>
      <c r="AG37" s="370"/>
      <c r="AH37" s="370"/>
      <c r="AI37" s="370"/>
      <c r="AJ37" s="370"/>
      <c r="AK37" s="370"/>
      <c r="AL37" s="370"/>
      <c r="AM37" s="370"/>
      <c r="AN37" s="370"/>
      <c r="AO37" s="370"/>
      <c r="AP37" s="370"/>
      <c r="AQ37" s="370"/>
      <c r="AR37" s="370"/>
      <c r="AS37" s="370">
        <v>0</v>
      </c>
      <c r="AT37" s="370"/>
      <c r="AU37" s="370"/>
      <c r="AV37" s="370"/>
      <c r="AW37" s="370"/>
      <c r="AX37" s="370"/>
      <c r="AY37" s="370"/>
      <c r="AZ37" s="370"/>
      <c r="BA37" s="370"/>
      <c r="BB37" s="370"/>
      <c r="BC37" s="370"/>
      <c r="BD37" s="508"/>
      <c r="BE37" s="370"/>
      <c r="BF37" s="370"/>
      <c r="BG37" s="370">
        <f>BH37+BI37+BJ37</f>
        <v>0</v>
      </c>
      <c r="BH37" s="370"/>
      <c r="BI37" s="508"/>
      <c r="BJ37" s="370"/>
      <c r="BK37" s="504" t="s">
        <v>130</v>
      </c>
      <c r="BL37" s="510" t="s">
        <v>131</v>
      </c>
      <c r="BM37" s="504"/>
      <c r="BN37" s="504" t="s">
        <v>78</v>
      </c>
      <c r="BO37" s="61" t="s">
        <v>866</v>
      </c>
      <c r="BP37" s="510" t="s">
        <v>720</v>
      </c>
      <c r="BQ37" s="507" t="s">
        <v>503</v>
      </c>
    </row>
    <row r="38" spans="1:69" s="512" customFormat="1" ht="51.6" customHeight="1">
      <c r="A38" s="504">
        <v>4</v>
      </c>
      <c r="B38" s="505" t="s">
        <v>292</v>
      </c>
      <c r="C38" s="506">
        <f t="shared" si="66"/>
        <v>15</v>
      </c>
      <c r="D38" s="507"/>
      <c r="E38" s="370">
        <f t="shared" si="69"/>
        <v>15</v>
      </c>
      <c r="F38" s="370">
        <f t="shared" si="70"/>
        <v>15</v>
      </c>
      <c r="G38" s="370">
        <f t="shared" si="71"/>
        <v>0</v>
      </c>
      <c r="H38" s="508"/>
      <c r="I38" s="370"/>
      <c r="J38" s="370"/>
      <c r="K38" s="508">
        <v>8</v>
      </c>
      <c r="L38" s="508">
        <v>7</v>
      </c>
      <c r="M38" s="370">
        <f t="shared" si="72"/>
        <v>0</v>
      </c>
      <c r="N38" s="508"/>
      <c r="O38" s="370"/>
      <c r="P38" s="508"/>
      <c r="Q38" s="370"/>
      <c r="R38" s="370"/>
      <c r="S38" s="370"/>
      <c r="T38" s="370"/>
      <c r="U38" s="370">
        <f t="shared" si="43"/>
        <v>0</v>
      </c>
      <c r="V38" s="370"/>
      <c r="W38" s="370"/>
      <c r="X38" s="370"/>
      <c r="Y38" s="370"/>
      <c r="Z38" s="370"/>
      <c r="AA38" s="370"/>
      <c r="AB38" s="370"/>
      <c r="AC38" s="370"/>
      <c r="AD38" s="370">
        <f t="shared" si="73"/>
        <v>0</v>
      </c>
      <c r="AE38" s="508"/>
      <c r="AF38" s="508"/>
      <c r="AG38" s="370"/>
      <c r="AH38" s="370"/>
      <c r="AI38" s="370"/>
      <c r="AJ38" s="370"/>
      <c r="AK38" s="370"/>
      <c r="AL38" s="370"/>
      <c r="AM38" s="370"/>
      <c r="AN38" s="370"/>
      <c r="AO38" s="370"/>
      <c r="AP38" s="370"/>
      <c r="AQ38" s="370"/>
      <c r="AR38" s="370"/>
      <c r="AS38" s="370">
        <v>0</v>
      </c>
      <c r="AT38" s="370"/>
      <c r="AU38" s="370"/>
      <c r="AV38" s="370"/>
      <c r="AW38" s="370"/>
      <c r="AX38" s="370"/>
      <c r="AY38" s="370"/>
      <c r="AZ38" s="370"/>
      <c r="BA38" s="370"/>
      <c r="BB38" s="370"/>
      <c r="BC38" s="370"/>
      <c r="BD38" s="508"/>
      <c r="BE38" s="370"/>
      <c r="BF38" s="370"/>
      <c r="BG38" s="370">
        <f t="shared" ref="BG38:BG39" si="74">BH38+BI38+BJ38</f>
        <v>0</v>
      </c>
      <c r="BH38" s="370"/>
      <c r="BI38" s="508"/>
      <c r="BJ38" s="370"/>
      <c r="BK38" s="504" t="s">
        <v>130</v>
      </c>
      <c r="BL38" s="513" t="s">
        <v>677</v>
      </c>
      <c r="BM38" s="504"/>
      <c r="BN38" s="504" t="s">
        <v>78</v>
      </c>
      <c r="BO38" s="61" t="s">
        <v>866</v>
      </c>
      <c r="BP38" s="510" t="s">
        <v>720</v>
      </c>
      <c r="BQ38" s="507" t="s">
        <v>503</v>
      </c>
    </row>
    <row r="39" spans="1:69" s="512" customFormat="1" ht="60" customHeight="1">
      <c r="A39" s="504">
        <v>5</v>
      </c>
      <c r="B39" s="505" t="s">
        <v>292</v>
      </c>
      <c r="C39" s="506">
        <f t="shared" si="66"/>
        <v>14</v>
      </c>
      <c r="D39" s="507"/>
      <c r="E39" s="370">
        <f t="shared" si="69"/>
        <v>14</v>
      </c>
      <c r="F39" s="370">
        <f t="shared" si="70"/>
        <v>14</v>
      </c>
      <c r="G39" s="370">
        <f t="shared" si="71"/>
        <v>0</v>
      </c>
      <c r="H39" s="508"/>
      <c r="I39" s="370"/>
      <c r="J39" s="370"/>
      <c r="K39" s="508">
        <v>10</v>
      </c>
      <c r="L39" s="508">
        <v>4</v>
      </c>
      <c r="M39" s="370">
        <f t="shared" si="72"/>
        <v>0</v>
      </c>
      <c r="N39" s="508"/>
      <c r="O39" s="370"/>
      <c r="P39" s="508"/>
      <c r="Q39" s="370"/>
      <c r="R39" s="370"/>
      <c r="S39" s="370"/>
      <c r="T39" s="370"/>
      <c r="U39" s="370">
        <f t="shared" si="43"/>
        <v>0</v>
      </c>
      <c r="V39" s="370"/>
      <c r="W39" s="370"/>
      <c r="X39" s="370"/>
      <c r="Y39" s="370"/>
      <c r="Z39" s="370"/>
      <c r="AA39" s="370"/>
      <c r="AB39" s="370"/>
      <c r="AC39" s="370"/>
      <c r="AD39" s="370">
        <f t="shared" si="73"/>
        <v>0</v>
      </c>
      <c r="AE39" s="508"/>
      <c r="AF39" s="508"/>
      <c r="AG39" s="370"/>
      <c r="AH39" s="370"/>
      <c r="AI39" s="370"/>
      <c r="AJ39" s="370"/>
      <c r="AK39" s="370"/>
      <c r="AL39" s="370"/>
      <c r="AM39" s="370"/>
      <c r="AN39" s="370"/>
      <c r="AO39" s="370"/>
      <c r="AP39" s="370"/>
      <c r="AQ39" s="370"/>
      <c r="AR39" s="370"/>
      <c r="AS39" s="370">
        <v>0</v>
      </c>
      <c r="AT39" s="370"/>
      <c r="AU39" s="370"/>
      <c r="AV39" s="370"/>
      <c r="AW39" s="370"/>
      <c r="AX39" s="370"/>
      <c r="AY39" s="370"/>
      <c r="AZ39" s="370"/>
      <c r="BA39" s="370"/>
      <c r="BB39" s="370"/>
      <c r="BC39" s="370"/>
      <c r="BD39" s="508"/>
      <c r="BE39" s="370"/>
      <c r="BF39" s="370"/>
      <c r="BG39" s="370">
        <f t="shared" si="74"/>
        <v>0</v>
      </c>
      <c r="BH39" s="370"/>
      <c r="BI39" s="508"/>
      <c r="BJ39" s="370"/>
      <c r="BK39" s="504" t="s">
        <v>130</v>
      </c>
      <c r="BL39" s="513" t="s">
        <v>398</v>
      </c>
      <c r="BM39" s="504"/>
      <c r="BN39" s="504" t="s">
        <v>78</v>
      </c>
      <c r="BO39" s="61" t="s">
        <v>866</v>
      </c>
      <c r="BP39" s="510" t="s">
        <v>720</v>
      </c>
      <c r="BQ39" s="507" t="s">
        <v>503</v>
      </c>
    </row>
    <row r="40" spans="1:69" s="512" customFormat="1" ht="70.900000000000006" customHeight="1">
      <c r="A40" s="504">
        <v>6</v>
      </c>
      <c r="B40" s="505" t="s">
        <v>292</v>
      </c>
      <c r="C40" s="506">
        <f t="shared" si="66"/>
        <v>15</v>
      </c>
      <c r="D40" s="507"/>
      <c r="E40" s="370">
        <f t="shared" si="69"/>
        <v>15</v>
      </c>
      <c r="F40" s="370">
        <f t="shared" si="70"/>
        <v>15</v>
      </c>
      <c r="G40" s="370">
        <f t="shared" si="71"/>
        <v>0</v>
      </c>
      <c r="H40" s="508"/>
      <c r="I40" s="370"/>
      <c r="J40" s="370"/>
      <c r="K40" s="508">
        <v>10</v>
      </c>
      <c r="L40" s="508">
        <v>5</v>
      </c>
      <c r="M40" s="370">
        <f t="shared" si="72"/>
        <v>0</v>
      </c>
      <c r="N40" s="508"/>
      <c r="O40" s="370"/>
      <c r="P40" s="508"/>
      <c r="Q40" s="370"/>
      <c r="R40" s="370"/>
      <c r="S40" s="370"/>
      <c r="T40" s="370"/>
      <c r="U40" s="370">
        <f t="shared" si="43"/>
        <v>0</v>
      </c>
      <c r="V40" s="370"/>
      <c r="W40" s="370"/>
      <c r="X40" s="370"/>
      <c r="Y40" s="370"/>
      <c r="Z40" s="370"/>
      <c r="AA40" s="370"/>
      <c r="AB40" s="370"/>
      <c r="AC40" s="370"/>
      <c r="AD40" s="370">
        <f t="shared" si="73"/>
        <v>0</v>
      </c>
      <c r="AE40" s="508"/>
      <c r="AF40" s="508"/>
      <c r="AG40" s="370"/>
      <c r="AH40" s="370"/>
      <c r="AI40" s="370"/>
      <c r="AJ40" s="370"/>
      <c r="AK40" s="370"/>
      <c r="AL40" s="370"/>
      <c r="AM40" s="370"/>
      <c r="AN40" s="370"/>
      <c r="AO40" s="370"/>
      <c r="AP40" s="370"/>
      <c r="AQ40" s="370"/>
      <c r="AR40" s="370"/>
      <c r="AS40" s="370">
        <v>0</v>
      </c>
      <c r="AT40" s="370"/>
      <c r="AU40" s="370"/>
      <c r="AV40" s="370"/>
      <c r="AW40" s="370"/>
      <c r="AX40" s="370"/>
      <c r="AY40" s="370"/>
      <c r="AZ40" s="370"/>
      <c r="BA40" s="370"/>
      <c r="BB40" s="370"/>
      <c r="BC40" s="370"/>
      <c r="BD40" s="508"/>
      <c r="BE40" s="370"/>
      <c r="BF40" s="370"/>
      <c r="BG40" s="370">
        <f>BH40+BI40+BJ40</f>
        <v>0</v>
      </c>
      <c r="BH40" s="370"/>
      <c r="BI40" s="508"/>
      <c r="BJ40" s="370"/>
      <c r="BK40" s="504" t="s">
        <v>130</v>
      </c>
      <c r="BL40" s="510" t="s">
        <v>399</v>
      </c>
      <c r="BM40" s="504"/>
      <c r="BN40" s="504" t="s">
        <v>78</v>
      </c>
      <c r="BO40" s="61" t="s">
        <v>866</v>
      </c>
      <c r="BP40" s="510" t="s">
        <v>720</v>
      </c>
      <c r="BQ40" s="507" t="s">
        <v>503</v>
      </c>
    </row>
    <row r="41" spans="1:69" s="512" customFormat="1" ht="81" customHeight="1">
      <c r="A41" s="504">
        <v>7</v>
      </c>
      <c r="B41" s="505" t="s">
        <v>292</v>
      </c>
      <c r="C41" s="506">
        <f>D41+E41</f>
        <v>13</v>
      </c>
      <c r="D41" s="507"/>
      <c r="E41" s="370">
        <f>F41+U41+BG41</f>
        <v>13</v>
      </c>
      <c r="F41" s="370">
        <f>G41+K41+L41+M41+R41+S41+T41</f>
        <v>13</v>
      </c>
      <c r="G41" s="370">
        <f>H41+I41+J41</f>
        <v>0</v>
      </c>
      <c r="H41" s="508"/>
      <c r="I41" s="370"/>
      <c r="J41" s="370"/>
      <c r="K41" s="508">
        <v>10</v>
      </c>
      <c r="L41" s="508">
        <v>3</v>
      </c>
      <c r="M41" s="370">
        <f>+N41+O41+P41</f>
        <v>0</v>
      </c>
      <c r="N41" s="508"/>
      <c r="O41" s="370"/>
      <c r="P41" s="508"/>
      <c r="Q41" s="370"/>
      <c r="R41" s="370"/>
      <c r="S41" s="370"/>
      <c r="T41" s="370"/>
      <c r="U41" s="370">
        <f>V41+W41+X41+Y41+Z41+AA41+AB41+AC41+AD41+AU41+AV41+AW41+AX41+AY41+AZ41+BA41+BB41+BC41+BD41+BE41+BF41</f>
        <v>0</v>
      </c>
      <c r="V41" s="370"/>
      <c r="W41" s="370"/>
      <c r="X41" s="370"/>
      <c r="Y41" s="370"/>
      <c r="Z41" s="370"/>
      <c r="AA41" s="370"/>
      <c r="AB41" s="370"/>
      <c r="AC41" s="370"/>
      <c r="AD41" s="370">
        <f>SUM(AE41:AT41)</f>
        <v>0</v>
      </c>
      <c r="AE41" s="508"/>
      <c r="AF41" s="508"/>
      <c r="AG41" s="370"/>
      <c r="AH41" s="370"/>
      <c r="AI41" s="370"/>
      <c r="AJ41" s="370"/>
      <c r="AK41" s="370"/>
      <c r="AL41" s="370"/>
      <c r="AM41" s="370"/>
      <c r="AN41" s="370"/>
      <c r="AO41" s="370"/>
      <c r="AP41" s="370"/>
      <c r="AQ41" s="370"/>
      <c r="AR41" s="370"/>
      <c r="AS41" s="370">
        <v>0</v>
      </c>
      <c r="AT41" s="370"/>
      <c r="AU41" s="370"/>
      <c r="AV41" s="370"/>
      <c r="AW41" s="370"/>
      <c r="AX41" s="370"/>
      <c r="AY41" s="370"/>
      <c r="AZ41" s="370"/>
      <c r="BA41" s="370"/>
      <c r="BB41" s="370"/>
      <c r="BC41" s="370"/>
      <c r="BD41" s="508"/>
      <c r="BE41" s="370"/>
      <c r="BF41" s="370"/>
      <c r="BG41" s="370">
        <f>BH41+BI41+BJ41</f>
        <v>0</v>
      </c>
      <c r="BH41" s="370"/>
      <c r="BI41" s="508">
        <v>0</v>
      </c>
      <c r="BJ41" s="370"/>
      <c r="BK41" s="504" t="s">
        <v>130</v>
      </c>
      <c r="BL41" s="510" t="s">
        <v>397</v>
      </c>
      <c r="BM41" s="504"/>
      <c r="BN41" s="504" t="s">
        <v>78</v>
      </c>
      <c r="BO41" s="61" t="s">
        <v>866</v>
      </c>
      <c r="BP41" s="510" t="s">
        <v>720</v>
      </c>
      <c r="BQ41" s="507" t="s">
        <v>503</v>
      </c>
    </row>
    <row r="42" spans="1:69" s="512" customFormat="1" ht="70.900000000000006" customHeight="1">
      <c r="A42" s="504">
        <v>8</v>
      </c>
      <c r="B42" s="505" t="s">
        <v>648</v>
      </c>
      <c r="C42" s="506">
        <f>D42+E42</f>
        <v>15</v>
      </c>
      <c r="D42" s="507"/>
      <c r="E42" s="370">
        <f>F42+U42+BG42</f>
        <v>15</v>
      </c>
      <c r="F42" s="370">
        <f>G42+K42+L42+M42+R42+S42+T42</f>
        <v>15</v>
      </c>
      <c r="G42" s="370">
        <f>H42+I42+J42</f>
        <v>0</v>
      </c>
      <c r="H42" s="508"/>
      <c r="I42" s="370"/>
      <c r="J42" s="370"/>
      <c r="K42" s="508">
        <v>12</v>
      </c>
      <c r="L42" s="508">
        <v>3</v>
      </c>
      <c r="M42" s="370">
        <f>+N42+O42+P42</f>
        <v>0</v>
      </c>
      <c r="N42" s="508"/>
      <c r="O42" s="370"/>
      <c r="P42" s="508"/>
      <c r="Q42" s="370"/>
      <c r="R42" s="370"/>
      <c r="S42" s="370"/>
      <c r="T42" s="370"/>
      <c r="U42" s="370">
        <f>V42+W42+X42+Y42+Z42+AA42+AB42+AC42+AD42+AU42+AV42+AW42+AX42+AY42+AZ42+BA42+BB42+BC42+BD42+BE42+BF42</f>
        <v>0</v>
      </c>
      <c r="V42" s="370"/>
      <c r="W42" s="370"/>
      <c r="X42" s="370"/>
      <c r="Y42" s="370"/>
      <c r="Z42" s="370"/>
      <c r="AA42" s="370"/>
      <c r="AB42" s="370"/>
      <c r="AC42" s="370"/>
      <c r="AD42" s="370">
        <f>SUM(AE42:AT42)</f>
        <v>0</v>
      </c>
      <c r="AE42" s="508"/>
      <c r="AF42" s="508"/>
      <c r="AG42" s="370"/>
      <c r="AH42" s="370"/>
      <c r="AI42" s="370"/>
      <c r="AJ42" s="370"/>
      <c r="AK42" s="370"/>
      <c r="AL42" s="370"/>
      <c r="AM42" s="370"/>
      <c r="AN42" s="370"/>
      <c r="AO42" s="370"/>
      <c r="AP42" s="370"/>
      <c r="AQ42" s="370"/>
      <c r="AR42" s="370"/>
      <c r="AS42" s="370">
        <v>0</v>
      </c>
      <c r="AT42" s="370"/>
      <c r="AU42" s="370"/>
      <c r="AV42" s="370"/>
      <c r="AW42" s="370"/>
      <c r="AX42" s="370"/>
      <c r="AY42" s="370"/>
      <c r="AZ42" s="370"/>
      <c r="BA42" s="370"/>
      <c r="BB42" s="370"/>
      <c r="BC42" s="370"/>
      <c r="BD42" s="508"/>
      <c r="BE42" s="370"/>
      <c r="BF42" s="370"/>
      <c r="BG42" s="370">
        <f>BH42+BI42+BJ42</f>
        <v>0</v>
      </c>
      <c r="BH42" s="370"/>
      <c r="BI42" s="508"/>
      <c r="BJ42" s="370"/>
      <c r="BK42" s="504" t="s">
        <v>130</v>
      </c>
      <c r="BL42" s="370" t="s">
        <v>400</v>
      </c>
      <c r="BM42" s="504"/>
      <c r="BN42" s="504" t="s">
        <v>78</v>
      </c>
      <c r="BO42" s="61" t="s">
        <v>866</v>
      </c>
      <c r="BP42" s="510" t="s">
        <v>720</v>
      </c>
      <c r="BQ42" s="507" t="s">
        <v>503</v>
      </c>
    </row>
    <row r="43" spans="1:69" s="512" customFormat="1" ht="61.15" customHeight="1">
      <c r="A43" s="504">
        <v>9</v>
      </c>
      <c r="B43" s="505" t="s">
        <v>649</v>
      </c>
      <c r="C43" s="506">
        <f>D43+E43</f>
        <v>30</v>
      </c>
      <c r="D43" s="507"/>
      <c r="E43" s="370">
        <f>F43+U43+BG43</f>
        <v>30</v>
      </c>
      <c r="F43" s="370">
        <f>G43+K43+L43+M43+R43+S43+T43</f>
        <v>30</v>
      </c>
      <c r="G43" s="370">
        <f>H43+I43+J43</f>
        <v>0</v>
      </c>
      <c r="H43" s="508"/>
      <c r="I43" s="370"/>
      <c r="J43" s="370"/>
      <c r="K43" s="508">
        <v>20</v>
      </c>
      <c r="L43" s="508">
        <v>10</v>
      </c>
      <c r="M43" s="370">
        <f>+N43+O43+P43</f>
        <v>0</v>
      </c>
      <c r="N43" s="508"/>
      <c r="O43" s="370"/>
      <c r="P43" s="508"/>
      <c r="Q43" s="370"/>
      <c r="R43" s="370"/>
      <c r="S43" s="370"/>
      <c r="T43" s="370"/>
      <c r="U43" s="370">
        <f>V43+W43+X43+Y43+Z43+AA43+AB43+AC43+AD43+AU43+AV43+AW43+AX43+AY43+AZ43+BA43+BB43+BC43+BD43+BE43+BF43</f>
        <v>0</v>
      </c>
      <c r="V43" s="370"/>
      <c r="W43" s="370"/>
      <c r="X43" s="370"/>
      <c r="Y43" s="370"/>
      <c r="Z43" s="370"/>
      <c r="AA43" s="370"/>
      <c r="AB43" s="370"/>
      <c r="AC43" s="370"/>
      <c r="AD43" s="370">
        <f>SUM(AE43:AT43)</f>
        <v>0</v>
      </c>
      <c r="AE43" s="508"/>
      <c r="AF43" s="508"/>
      <c r="AG43" s="370"/>
      <c r="AH43" s="370"/>
      <c r="AI43" s="370"/>
      <c r="AJ43" s="370"/>
      <c r="AK43" s="370"/>
      <c r="AL43" s="370"/>
      <c r="AM43" s="370"/>
      <c r="AN43" s="370"/>
      <c r="AO43" s="370"/>
      <c r="AP43" s="370"/>
      <c r="AQ43" s="370"/>
      <c r="AR43" s="370"/>
      <c r="AS43" s="370">
        <v>0</v>
      </c>
      <c r="AT43" s="370"/>
      <c r="AU43" s="370"/>
      <c r="AV43" s="370"/>
      <c r="AW43" s="370"/>
      <c r="AX43" s="370"/>
      <c r="AY43" s="370"/>
      <c r="AZ43" s="370"/>
      <c r="BA43" s="370"/>
      <c r="BB43" s="370"/>
      <c r="BC43" s="370"/>
      <c r="BD43" s="508"/>
      <c r="BE43" s="370"/>
      <c r="BF43" s="370"/>
      <c r="BG43" s="370">
        <f>BH43+BI43+BJ43</f>
        <v>0</v>
      </c>
      <c r="BH43" s="370"/>
      <c r="BI43" s="508"/>
      <c r="BJ43" s="370"/>
      <c r="BK43" s="504" t="s">
        <v>130</v>
      </c>
      <c r="BL43" s="370" t="s">
        <v>400</v>
      </c>
      <c r="BM43" s="504"/>
      <c r="BN43" s="504" t="s">
        <v>76</v>
      </c>
      <c r="BO43" s="61" t="s">
        <v>866</v>
      </c>
      <c r="BP43" s="510" t="s">
        <v>720</v>
      </c>
      <c r="BQ43" s="507" t="s">
        <v>503</v>
      </c>
    </row>
    <row r="44" spans="1:69" s="2" customFormat="1">
      <c r="A44" s="29"/>
      <c r="B44" s="9" t="s">
        <v>225</v>
      </c>
      <c r="C44" s="31" t="e">
        <f>D44+E44</f>
        <v>#REF!</v>
      </c>
      <c r="D44" s="31" t="e">
        <f>#REF!+#REF!</f>
        <v>#REF!</v>
      </c>
      <c r="E44" s="31" t="e">
        <f>#REF!+#REF!</f>
        <v>#REF!</v>
      </c>
      <c r="F44" s="31" t="e">
        <f>#REF!+#REF!</f>
        <v>#REF!</v>
      </c>
      <c r="G44" s="31" t="e">
        <f>#REF!+#REF!</f>
        <v>#REF!</v>
      </c>
      <c r="H44" s="31" t="e">
        <f>#REF!+#REF!</f>
        <v>#REF!</v>
      </c>
      <c r="I44" s="31" t="e">
        <f>#REF!+#REF!</f>
        <v>#REF!</v>
      </c>
      <c r="J44" s="31" t="e">
        <f>#REF!+#REF!</f>
        <v>#REF!</v>
      </c>
      <c r="K44" s="31" t="e">
        <f>#REF!+#REF!</f>
        <v>#REF!</v>
      </c>
      <c r="L44" s="31" t="e">
        <f>#REF!+#REF!</f>
        <v>#REF!</v>
      </c>
      <c r="M44" s="31" t="e">
        <f>#REF!+#REF!</f>
        <v>#REF!</v>
      </c>
      <c r="N44" s="31" t="e">
        <f>#REF!+#REF!</f>
        <v>#REF!</v>
      </c>
      <c r="O44" s="31" t="e">
        <f>#REF!+#REF!</f>
        <v>#REF!</v>
      </c>
      <c r="P44" s="31" t="e">
        <f>#REF!+#REF!</f>
        <v>#REF!</v>
      </c>
      <c r="Q44" s="31" t="e">
        <f>#REF!+#REF!</f>
        <v>#REF!</v>
      </c>
      <c r="R44" s="31" t="e">
        <f>#REF!+#REF!</f>
        <v>#REF!</v>
      </c>
      <c r="S44" s="31" t="e">
        <f>#REF!+#REF!</f>
        <v>#REF!</v>
      </c>
      <c r="T44" s="31" t="e">
        <f>#REF!+#REF!</f>
        <v>#REF!</v>
      </c>
      <c r="U44" s="31" t="e">
        <f>#REF!+#REF!</f>
        <v>#REF!</v>
      </c>
      <c r="V44" s="31" t="e">
        <f>#REF!+#REF!</f>
        <v>#REF!</v>
      </c>
      <c r="W44" s="31" t="e">
        <f>#REF!+#REF!</f>
        <v>#REF!</v>
      </c>
      <c r="X44" s="31" t="e">
        <f>#REF!+#REF!</f>
        <v>#REF!</v>
      </c>
      <c r="Y44" s="31" t="e">
        <f>#REF!+#REF!</f>
        <v>#REF!</v>
      </c>
      <c r="Z44" s="31" t="e">
        <f>#REF!+#REF!</f>
        <v>#REF!</v>
      </c>
      <c r="AA44" s="31" t="e">
        <f>#REF!+#REF!</f>
        <v>#REF!</v>
      </c>
      <c r="AB44" s="31" t="e">
        <f>#REF!+#REF!</f>
        <v>#REF!</v>
      </c>
      <c r="AC44" s="31" t="e">
        <f>#REF!+#REF!</f>
        <v>#REF!</v>
      </c>
      <c r="AD44" s="31" t="e">
        <f>#REF!+#REF!</f>
        <v>#REF!</v>
      </c>
      <c r="AE44" s="31" t="e">
        <f>#REF!+#REF!</f>
        <v>#REF!</v>
      </c>
      <c r="AF44" s="31" t="e">
        <f>#REF!+#REF!</f>
        <v>#REF!</v>
      </c>
      <c r="AG44" s="31" t="e">
        <f>#REF!+#REF!</f>
        <v>#REF!</v>
      </c>
      <c r="AH44" s="31" t="e">
        <f>#REF!+#REF!</f>
        <v>#REF!</v>
      </c>
      <c r="AI44" s="31" t="e">
        <f>#REF!+#REF!</f>
        <v>#REF!</v>
      </c>
      <c r="AJ44" s="31" t="e">
        <f>#REF!+#REF!</f>
        <v>#REF!</v>
      </c>
      <c r="AK44" s="31" t="e">
        <f>#REF!+#REF!</f>
        <v>#REF!</v>
      </c>
      <c r="AL44" s="31" t="e">
        <f>#REF!+#REF!</f>
        <v>#REF!</v>
      </c>
      <c r="AM44" s="31" t="e">
        <f>#REF!+#REF!</f>
        <v>#REF!</v>
      </c>
      <c r="AN44" s="31" t="e">
        <f>#REF!+#REF!</f>
        <v>#REF!</v>
      </c>
      <c r="AO44" s="31" t="e">
        <f>#REF!+#REF!</f>
        <v>#REF!</v>
      </c>
      <c r="AP44" s="31" t="e">
        <f>#REF!+#REF!</f>
        <v>#REF!</v>
      </c>
      <c r="AQ44" s="31" t="e">
        <f>#REF!+#REF!</f>
        <v>#REF!</v>
      </c>
      <c r="AR44" s="31" t="e">
        <f>#REF!+#REF!</f>
        <v>#REF!</v>
      </c>
      <c r="AS44" s="31" t="e">
        <f>#REF!+#REF!</f>
        <v>#REF!</v>
      </c>
      <c r="AT44" s="31" t="e">
        <f>#REF!+#REF!</f>
        <v>#REF!</v>
      </c>
      <c r="AU44" s="31" t="e">
        <f>#REF!+#REF!</f>
        <v>#REF!</v>
      </c>
      <c r="AV44" s="31" t="e">
        <f>#REF!+#REF!</f>
        <v>#REF!</v>
      </c>
      <c r="AW44" s="31" t="e">
        <f>#REF!+#REF!</f>
        <v>#REF!</v>
      </c>
      <c r="AX44" s="31" t="e">
        <f>#REF!+#REF!</f>
        <v>#REF!</v>
      </c>
      <c r="AY44" s="31" t="e">
        <f>#REF!+#REF!</f>
        <v>#REF!</v>
      </c>
      <c r="AZ44" s="31" t="e">
        <f>#REF!+#REF!</f>
        <v>#REF!</v>
      </c>
      <c r="BA44" s="31" t="e">
        <f>#REF!+#REF!</f>
        <v>#REF!</v>
      </c>
      <c r="BB44" s="31" t="e">
        <f>#REF!+#REF!</f>
        <v>#REF!</v>
      </c>
      <c r="BC44" s="31" t="e">
        <f>#REF!+#REF!</f>
        <v>#REF!</v>
      </c>
      <c r="BD44" s="31" t="e">
        <f>#REF!+#REF!</f>
        <v>#REF!</v>
      </c>
      <c r="BE44" s="31" t="e">
        <f>#REF!+#REF!</f>
        <v>#REF!</v>
      </c>
      <c r="BF44" s="31" t="e">
        <f>#REF!+#REF!</f>
        <v>#REF!</v>
      </c>
      <c r="BG44" s="31" t="e">
        <f>#REF!+#REF!</f>
        <v>#REF!</v>
      </c>
      <c r="BH44" s="31" t="e">
        <f>#REF!+#REF!</f>
        <v>#REF!</v>
      </c>
      <c r="BI44" s="31" t="e">
        <f>#REF!+#REF!</f>
        <v>#REF!</v>
      </c>
      <c r="BJ44" s="31" t="e">
        <f>#REF!+#REF!</f>
        <v>#REF!</v>
      </c>
      <c r="BK44" s="9"/>
      <c r="BL44" s="9"/>
      <c r="BM44" s="9"/>
      <c r="BN44" s="9" t="e">
        <f>#REF!+#REF!</f>
        <v>#REF!</v>
      </c>
      <c r="BO44" s="129"/>
      <c r="BP44" s="303"/>
      <c r="BQ44" s="303"/>
    </row>
    <row r="45" spans="1:69">
      <c r="C45" s="197"/>
    </row>
    <row r="47" spans="1:69" hidden="1"/>
    <row r="48" spans="1:69" hidden="1">
      <c r="C48" s="197" t="e">
        <f>C47-C44</f>
        <v>#REF!</v>
      </c>
      <c r="D48" s="197" t="e">
        <f t="shared" ref="D48:BJ48" si="75">D47-D44</f>
        <v>#REF!</v>
      </c>
      <c r="E48" s="197" t="e">
        <f t="shared" si="75"/>
        <v>#REF!</v>
      </c>
      <c r="F48" s="197" t="e">
        <f t="shared" si="75"/>
        <v>#REF!</v>
      </c>
      <c r="G48" s="197" t="e">
        <f t="shared" si="75"/>
        <v>#REF!</v>
      </c>
      <c r="H48" s="197" t="e">
        <f t="shared" si="75"/>
        <v>#REF!</v>
      </c>
      <c r="I48" s="197" t="e">
        <f t="shared" si="75"/>
        <v>#REF!</v>
      </c>
      <c r="J48" s="197" t="e">
        <f t="shared" si="75"/>
        <v>#REF!</v>
      </c>
      <c r="K48" s="197" t="e">
        <f t="shared" si="75"/>
        <v>#REF!</v>
      </c>
      <c r="L48" s="197" t="e">
        <f t="shared" si="75"/>
        <v>#REF!</v>
      </c>
      <c r="M48" s="197" t="e">
        <f t="shared" si="75"/>
        <v>#REF!</v>
      </c>
      <c r="N48" s="197" t="e">
        <f t="shared" si="75"/>
        <v>#REF!</v>
      </c>
      <c r="O48" s="197" t="e">
        <f t="shared" si="75"/>
        <v>#REF!</v>
      </c>
      <c r="P48" s="197" t="e">
        <f t="shared" si="75"/>
        <v>#REF!</v>
      </c>
      <c r="Q48" s="197" t="e">
        <f t="shared" si="75"/>
        <v>#REF!</v>
      </c>
      <c r="R48" s="197" t="e">
        <f t="shared" si="75"/>
        <v>#REF!</v>
      </c>
      <c r="S48" s="197" t="e">
        <f t="shared" si="75"/>
        <v>#REF!</v>
      </c>
      <c r="T48" s="197" t="e">
        <f t="shared" si="75"/>
        <v>#REF!</v>
      </c>
      <c r="U48" s="197" t="e">
        <f t="shared" si="75"/>
        <v>#REF!</v>
      </c>
      <c r="V48" s="197" t="e">
        <f t="shared" si="75"/>
        <v>#REF!</v>
      </c>
      <c r="W48" s="197" t="e">
        <f t="shared" si="75"/>
        <v>#REF!</v>
      </c>
      <c r="X48" s="197" t="e">
        <f t="shared" si="75"/>
        <v>#REF!</v>
      </c>
      <c r="Y48" s="197" t="e">
        <f t="shared" si="75"/>
        <v>#REF!</v>
      </c>
      <c r="Z48" s="197" t="e">
        <f t="shared" si="75"/>
        <v>#REF!</v>
      </c>
      <c r="AA48" s="197" t="e">
        <f t="shared" si="75"/>
        <v>#REF!</v>
      </c>
      <c r="AB48" s="197" t="e">
        <f t="shared" si="75"/>
        <v>#REF!</v>
      </c>
      <c r="AC48" s="197" t="e">
        <f t="shared" si="75"/>
        <v>#REF!</v>
      </c>
      <c r="AD48" s="197" t="e">
        <f t="shared" si="75"/>
        <v>#REF!</v>
      </c>
      <c r="AE48" s="197" t="e">
        <f t="shared" si="75"/>
        <v>#REF!</v>
      </c>
      <c r="AF48" s="197" t="e">
        <f t="shared" si="75"/>
        <v>#REF!</v>
      </c>
      <c r="AG48" s="197" t="e">
        <f t="shared" si="75"/>
        <v>#REF!</v>
      </c>
      <c r="AH48" s="197" t="e">
        <f t="shared" si="75"/>
        <v>#REF!</v>
      </c>
      <c r="AI48" s="197" t="e">
        <f t="shared" si="75"/>
        <v>#REF!</v>
      </c>
      <c r="AJ48" s="197" t="e">
        <f t="shared" si="75"/>
        <v>#REF!</v>
      </c>
      <c r="AK48" s="197" t="e">
        <f t="shared" si="75"/>
        <v>#REF!</v>
      </c>
      <c r="AL48" s="197" t="e">
        <f t="shared" si="75"/>
        <v>#REF!</v>
      </c>
      <c r="AM48" s="197" t="e">
        <f t="shared" si="75"/>
        <v>#REF!</v>
      </c>
      <c r="AN48" s="197" t="e">
        <f t="shared" si="75"/>
        <v>#REF!</v>
      </c>
      <c r="AO48" s="197" t="e">
        <f t="shared" si="75"/>
        <v>#REF!</v>
      </c>
      <c r="AP48" s="197" t="e">
        <f t="shared" si="75"/>
        <v>#REF!</v>
      </c>
      <c r="AQ48" s="197" t="e">
        <f t="shared" si="75"/>
        <v>#REF!</v>
      </c>
      <c r="AR48" s="197" t="e">
        <f t="shared" si="75"/>
        <v>#REF!</v>
      </c>
      <c r="AS48" s="197" t="e">
        <f t="shared" si="75"/>
        <v>#REF!</v>
      </c>
      <c r="AT48" s="197" t="e">
        <f t="shared" si="75"/>
        <v>#REF!</v>
      </c>
      <c r="AU48" s="197" t="e">
        <f t="shared" si="75"/>
        <v>#REF!</v>
      </c>
      <c r="AV48" s="197" t="e">
        <f t="shared" si="75"/>
        <v>#REF!</v>
      </c>
      <c r="AW48" s="197" t="e">
        <f t="shared" si="75"/>
        <v>#REF!</v>
      </c>
      <c r="AX48" s="197" t="e">
        <f t="shared" si="75"/>
        <v>#REF!</v>
      </c>
      <c r="AY48" s="197" t="e">
        <f t="shared" si="75"/>
        <v>#REF!</v>
      </c>
      <c r="AZ48" s="197" t="e">
        <f t="shared" si="75"/>
        <v>#REF!</v>
      </c>
      <c r="BA48" s="197" t="e">
        <f t="shared" si="75"/>
        <v>#REF!</v>
      </c>
      <c r="BB48" s="197" t="e">
        <f t="shared" si="75"/>
        <v>#REF!</v>
      </c>
      <c r="BC48" s="197" t="e">
        <f t="shared" si="75"/>
        <v>#REF!</v>
      </c>
      <c r="BD48" s="197" t="e">
        <f t="shared" si="75"/>
        <v>#REF!</v>
      </c>
      <c r="BE48" s="197" t="e">
        <f t="shared" si="75"/>
        <v>#REF!</v>
      </c>
      <c r="BF48" s="197" t="e">
        <f t="shared" si="75"/>
        <v>#REF!</v>
      </c>
      <c r="BG48" s="197" t="e">
        <f t="shared" si="75"/>
        <v>#REF!</v>
      </c>
      <c r="BH48" s="197" t="e">
        <f t="shared" si="75"/>
        <v>#REF!</v>
      </c>
      <c r="BI48" s="197" t="e">
        <f t="shared" si="75"/>
        <v>#REF!</v>
      </c>
      <c r="BJ48" s="197" t="e">
        <f t="shared" si="75"/>
        <v>#REF!</v>
      </c>
    </row>
    <row r="49" spans="1:68" ht="25.5" hidden="1">
      <c r="A49" s="473"/>
      <c r="B49" s="832" t="s">
        <v>753</v>
      </c>
      <c r="C49" s="832"/>
      <c r="D49" s="832"/>
      <c r="E49" s="832"/>
      <c r="F49" s="832"/>
      <c r="G49" s="832"/>
      <c r="H49" s="832"/>
      <c r="I49" s="832"/>
      <c r="J49" s="832"/>
      <c r="K49" s="832"/>
      <c r="L49" s="832"/>
      <c r="M49" s="832"/>
      <c r="N49" s="832"/>
      <c r="O49" s="832"/>
      <c r="P49" s="832"/>
      <c r="Q49" s="832"/>
      <c r="R49" s="832"/>
      <c r="S49" s="832"/>
      <c r="T49" s="832"/>
      <c r="U49" s="832"/>
      <c r="V49" s="832"/>
      <c r="W49" s="832"/>
      <c r="X49" s="832"/>
      <c r="Y49" s="832"/>
      <c r="Z49" s="832"/>
      <c r="AA49" s="832"/>
      <c r="AB49" s="832"/>
      <c r="AC49" s="832"/>
      <c r="AD49" s="832"/>
      <c r="AE49" s="832"/>
      <c r="AF49" s="832"/>
      <c r="AG49" s="832"/>
      <c r="AH49" s="832"/>
      <c r="AI49" s="832"/>
      <c r="AJ49" s="832"/>
      <c r="AK49" s="832"/>
      <c r="AL49" s="832"/>
      <c r="AM49" s="832"/>
      <c r="AN49" s="832"/>
      <c r="AO49" s="832"/>
      <c r="AP49" s="832"/>
      <c r="AQ49" s="832"/>
      <c r="AR49" s="832"/>
      <c r="AS49" s="832"/>
      <c r="AT49" s="832"/>
      <c r="AU49" s="832"/>
      <c r="AV49" s="832"/>
      <c r="AW49" s="832"/>
      <c r="AX49" s="832"/>
      <c r="AY49" s="832"/>
      <c r="AZ49" s="832"/>
      <c r="BA49" s="832"/>
      <c r="BB49" s="832"/>
      <c r="BC49" s="832"/>
      <c r="BD49" s="832"/>
      <c r="BE49" s="832"/>
      <c r="BF49" s="832"/>
      <c r="BG49" s="832"/>
      <c r="BH49" s="832"/>
      <c r="BI49" s="832"/>
      <c r="BJ49" s="832"/>
      <c r="BK49" s="832"/>
      <c r="BL49" s="832"/>
      <c r="BM49" s="832"/>
      <c r="BN49" s="832"/>
      <c r="BO49" s="832"/>
      <c r="BP49" s="832"/>
    </row>
    <row r="50" spans="1:68" ht="25.5" hidden="1">
      <c r="A50" s="473"/>
      <c r="B50" s="832" t="s">
        <v>754</v>
      </c>
      <c r="C50" s="832"/>
      <c r="D50" s="832"/>
      <c r="E50" s="832"/>
      <c r="F50" s="832"/>
      <c r="G50" s="832"/>
      <c r="H50" s="832"/>
      <c r="I50" s="832"/>
      <c r="J50" s="832"/>
      <c r="K50" s="832"/>
      <c r="L50" s="832"/>
      <c r="M50" s="832"/>
      <c r="N50" s="832"/>
      <c r="O50" s="832"/>
      <c r="P50" s="832"/>
      <c r="Q50" s="832"/>
      <c r="R50" s="832"/>
      <c r="S50" s="832"/>
      <c r="T50" s="832"/>
      <c r="U50" s="832"/>
      <c r="V50" s="832"/>
      <c r="W50" s="832"/>
      <c r="X50" s="832"/>
      <c r="Y50" s="832"/>
      <c r="Z50" s="832"/>
      <c r="AA50" s="832"/>
      <c r="AB50" s="832"/>
      <c r="AC50" s="832"/>
      <c r="AD50" s="832"/>
      <c r="AE50" s="832"/>
      <c r="AF50" s="832"/>
      <c r="AG50" s="832"/>
      <c r="AH50" s="832"/>
      <c r="AI50" s="832"/>
      <c r="AJ50" s="832"/>
      <c r="AK50" s="832"/>
      <c r="AL50" s="832"/>
      <c r="AM50" s="832"/>
      <c r="AN50" s="832"/>
      <c r="AO50" s="832"/>
      <c r="AP50" s="832"/>
      <c r="AQ50" s="832"/>
      <c r="AR50" s="832"/>
      <c r="AS50" s="832"/>
      <c r="AT50" s="832"/>
      <c r="AU50" s="832"/>
      <c r="AV50" s="832"/>
      <c r="AW50" s="832"/>
      <c r="AX50" s="832"/>
      <c r="AY50" s="832"/>
      <c r="AZ50" s="832"/>
      <c r="BA50" s="832"/>
      <c r="BB50" s="832"/>
      <c r="BC50" s="832"/>
      <c r="BD50" s="832"/>
      <c r="BE50" s="832"/>
      <c r="BF50" s="832"/>
      <c r="BG50" s="832"/>
      <c r="BH50" s="832"/>
      <c r="BI50" s="832"/>
      <c r="BJ50" s="832"/>
      <c r="BK50" s="832"/>
      <c r="BL50" s="832"/>
      <c r="BM50" s="832"/>
      <c r="BN50" s="832"/>
      <c r="BO50" s="832"/>
      <c r="BP50" s="832"/>
    </row>
    <row r="51" spans="1:68" ht="25.5" hidden="1">
      <c r="A51" s="473"/>
      <c r="B51" s="832" t="s">
        <v>755</v>
      </c>
      <c r="C51" s="832"/>
      <c r="D51" s="832"/>
      <c r="E51" s="832"/>
      <c r="F51" s="832"/>
      <c r="G51" s="832"/>
      <c r="H51" s="832"/>
      <c r="I51" s="832"/>
      <c r="J51" s="832"/>
      <c r="K51" s="832"/>
      <c r="L51" s="832"/>
      <c r="M51" s="832"/>
      <c r="N51" s="832"/>
      <c r="O51" s="832"/>
      <c r="P51" s="832"/>
      <c r="Q51" s="832"/>
      <c r="R51" s="832"/>
      <c r="S51" s="832"/>
      <c r="T51" s="832"/>
      <c r="U51" s="832"/>
      <c r="V51" s="832"/>
      <c r="W51" s="832"/>
      <c r="X51" s="832"/>
      <c r="Y51" s="832"/>
      <c r="Z51" s="832"/>
      <c r="AA51" s="832"/>
      <c r="AB51" s="832"/>
      <c r="AC51" s="832"/>
      <c r="AD51" s="832"/>
      <c r="AE51" s="832"/>
      <c r="AF51" s="832"/>
      <c r="AG51" s="832"/>
      <c r="AH51" s="832"/>
      <c r="AI51" s="832"/>
      <c r="AJ51" s="832"/>
      <c r="AK51" s="832"/>
      <c r="AL51" s="832"/>
      <c r="AM51" s="832"/>
      <c r="AN51" s="832"/>
      <c r="AO51" s="832"/>
      <c r="AP51" s="832"/>
      <c r="AQ51" s="832"/>
      <c r="AR51" s="832"/>
      <c r="AS51" s="832"/>
      <c r="AT51" s="832"/>
      <c r="AU51" s="832"/>
      <c r="AV51" s="832"/>
      <c r="AW51" s="832"/>
      <c r="AX51" s="832"/>
      <c r="AY51" s="832"/>
      <c r="AZ51" s="832"/>
      <c r="BA51" s="832"/>
      <c r="BB51" s="832"/>
      <c r="BC51" s="832"/>
      <c r="BD51" s="832"/>
      <c r="BE51" s="832"/>
      <c r="BF51" s="832"/>
      <c r="BG51" s="832"/>
      <c r="BH51" s="832"/>
      <c r="BI51" s="832"/>
      <c r="BJ51" s="832"/>
      <c r="BK51" s="832"/>
      <c r="BL51" s="832"/>
      <c r="BM51" s="832"/>
      <c r="BN51" s="832"/>
      <c r="BO51" s="832"/>
      <c r="BP51" s="832"/>
    </row>
    <row r="52" spans="1:68" ht="25.5" hidden="1">
      <c r="A52" s="473"/>
      <c r="B52" s="832" t="s">
        <v>756</v>
      </c>
      <c r="C52" s="832"/>
      <c r="D52" s="832"/>
      <c r="E52" s="832"/>
      <c r="F52" s="832"/>
      <c r="G52" s="832"/>
      <c r="H52" s="832"/>
      <c r="I52" s="832"/>
      <c r="J52" s="832"/>
      <c r="K52" s="832"/>
      <c r="L52" s="832"/>
      <c r="M52" s="832"/>
      <c r="N52" s="832"/>
      <c r="O52" s="832"/>
      <c r="P52" s="832"/>
      <c r="Q52" s="832"/>
      <c r="R52" s="832"/>
      <c r="S52" s="832"/>
      <c r="T52" s="832"/>
      <c r="U52" s="832"/>
      <c r="V52" s="832"/>
      <c r="W52" s="832"/>
      <c r="X52" s="832"/>
      <c r="Y52" s="832"/>
      <c r="Z52" s="832"/>
      <c r="AA52" s="832"/>
      <c r="AB52" s="832"/>
      <c r="AC52" s="832"/>
      <c r="AD52" s="832"/>
      <c r="AE52" s="832"/>
      <c r="AF52" s="832"/>
      <c r="AG52" s="832"/>
      <c r="AH52" s="832"/>
      <c r="AI52" s="832"/>
      <c r="AJ52" s="832"/>
      <c r="AK52" s="832"/>
      <c r="AL52" s="832"/>
      <c r="AM52" s="832"/>
      <c r="AN52" s="832"/>
      <c r="AO52" s="832"/>
      <c r="AP52" s="832"/>
      <c r="AQ52" s="832"/>
      <c r="AR52" s="832"/>
      <c r="AS52" s="832"/>
      <c r="AT52" s="832"/>
      <c r="AU52" s="832"/>
      <c r="AV52" s="832"/>
      <c r="AW52" s="832"/>
      <c r="AX52" s="832"/>
      <c r="AY52" s="832"/>
      <c r="AZ52" s="832"/>
      <c r="BA52" s="832"/>
      <c r="BB52" s="832"/>
      <c r="BC52" s="832"/>
      <c r="BD52" s="832"/>
      <c r="BE52" s="832"/>
      <c r="BF52" s="832"/>
      <c r="BG52" s="832"/>
      <c r="BH52" s="832"/>
      <c r="BI52" s="832"/>
      <c r="BJ52" s="832"/>
      <c r="BK52" s="832"/>
      <c r="BL52" s="832"/>
      <c r="BM52" s="832"/>
      <c r="BN52" s="832"/>
      <c r="BO52" s="832"/>
      <c r="BP52" s="832"/>
    </row>
    <row r="53" spans="1:68" ht="25.5" hidden="1">
      <c r="A53" s="473"/>
      <c r="B53" s="832" t="s">
        <v>757</v>
      </c>
      <c r="C53" s="832"/>
      <c r="D53" s="832"/>
      <c r="E53" s="832"/>
      <c r="F53" s="832"/>
      <c r="G53" s="832"/>
      <c r="H53" s="832"/>
      <c r="I53" s="832"/>
      <c r="J53" s="832"/>
      <c r="K53" s="832"/>
      <c r="L53" s="832"/>
      <c r="M53" s="832"/>
      <c r="N53" s="832"/>
      <c r="O53" s="832"/>
      <c r="P53" s="832"/>
      <c r="Q53" s="832"/>
      <c r="R53" s="832"/>
      <c r="S53" s="832"/>
      <c r="T53" s="832"/>
      <c r="U53" s="832"/>
      <c r="V53" s="832"/>
      <c r="W53" s="832"/>
      <c r="X53" s="832"/>
      <c r="Y53" s="832"/>
      <c r="Z53" s="832"/>
      <c r="AA53" s="832"/>
      <c r="AB53" s="832"/>
      <c r="AC53" s="832"/>
      <c r="AD53" s="832"/>
      <c r="AE53" s="832"/>
      <c r="AF53" s="832"/>
      <c r="AG53" s="832"/>
      <c r="AH53" s="832"/>
      <c r="AI53" s="832"/>
      <c r="AJ53" s="832"/>
      <c r="AK53" s="832"/>
      <c r="AL53" s="832"/>
      <c r="AM53" s="832"/>
      <c r="AN53" s="832"/>
      <c r="AO53" s="832"/>
      <c r="AP53" s="832"/>
      <c r="AQ53" s="832"/>
      <c r="AR53" s="832"/>
      <c r="AS53" s="832"/>
      <c r="AT53" s="832"/>
      <c r="AU53" s="832"/>
      <c r="AV53" s="832"/>
      <c r="AW53" s="832"/>
      <c r="AX53" s="832"/>
      <c r="AY53" s="832"/>
      <c r="AZ53" s="832"/>
      <c r="BA53" s="832"/>
      <c r="BB53" s="832"/>
      <c r="BC53" s="832"/>
      <c r="BD53" s="832"/>
      <c r="BE53" s="832"/>
      <c r="BF53" s="832"/>
      <c r="BG53" s="832"/>
      <c r="BH53" s="832"/>
      <c r="BI53" s="832"/>
      <c r="BJ53" s="832"/>
      <c r="BK53" s="832"/>
      <c r="BL53" s="832"/>
      <c r="BM53" s="832"/>
      <c r="BN53" s="832"/>
      <c r="BO53" s="832"/>
      <c r="BP53" s="832"/>
    </row>
    <row r="54" spans="1:68" ht="25.5" hidden="1">
      <c r="A54" s="473"/>
      <c r="B54" s="832" t="s">
        <v>759</v>
      </c>
      <c r="C54" s="832"/>
      <c r="D54" s="832"/>
      <c r="E54" s="832"/>
      <c r="F54" s="832"/>
      <c r="G54" s="832"/>
      <c r="H54" s="832"/>
      <c r="I54" s="832"/>
      <c r="J54" s="832"/>
      <c r="K54" s="832"/>
      <c r="L54" s="832"/>
      <c r="M54" s="832"/>
      <c r="N54" s="832"/>
      <c r="O54" s="832"/>
      <c r="P54" s="832"/>
      <c r="Q54" s="832"/>
      <c r="R54" s="832"/>
      <c r="S54" s="832"/>
      <c r="T54" s="832"/>
      <c r="U54" s="832"/>
      <c r="V54" s="832"/>
      <c r="W54" s="832"/>
      <c r="X54" s="832"/>
      <c r="Y54" s="832"/>
      <c r="Z54" s="832"/>
      <c r="AA54" s="832"/>
      <c r="AB54" s="832"/>
      <c r="AC54" s="832"/>
      <c r="AD54" s="832"/>
      <c r="AE54" s="832"/>
      <c r="AF54" s="832"/>
      <c r="AG54" s="832"/>
      <c r="AH54" s="832"/>
      <c r="AI54" s="832"/>
      <c r="AJ54" s="832"/>
      <c r="AK54" s="832"/>
      <c r="AL54" s="832"/>
      <c r="AM54" s="832"/>
      <c r="AN54" s="832"/>
      <c r="AO54" s="832"/>
      <c r="AP54" s="832"/>
      <c r="AQ54" s="832"/>
      <c r="AR54" s="832"/>
      <c r="AS54" s="832"/>
      <c r="AT54" s="832"/>
      <c r="AU54" s="832"/>
      <c r="AV54" s="832"/>
      <c r="AW54" s="832"/>
      <c r="AX54" s="832"/>
      <c r="AY54" s="832"/>
      <c r="AZ54" s="832"/>
      <c r="BA54" s="832"/>
      <c r="BB54" s="832"/>
      <c r="BC54" s="832"/>
      <c r="BD54" s="832"/>
      <c r="BE54" s="832"/>
      <c r="BF54" s="832"/>
      <c r="BG54" s="832"/>
      <c r="BH54" s="832"/>
      <c r="BI54" s="832"/>
      <c r="BJ54" s="832"/>
      <c r="BK54" s="832"/>
      <c r="BL54" s="832"/>
      <c r="BM54" s="832"/>
      <c r="BN54" s="832"/>
      <c r="BO54" s="832"/>
      <c r="BP54" s="832"/>
    </row>
    <row r="55" spans="1:68" ht="25.5" hidden="1">
      <c r="A55" s="473"/>
      <c r="B55" s="832" t="s">
        <v>760</v>
      </c>
      <c r="C55" s="832"/>
      <c r="D55" s="832"/>
      <c r="E55" s="832"/>
      <c r="F55" s="832"/>
      <c r="G55" s="832"/>
      <c r="H55" s="832"/>
      <c r="I55" s="832"/>
      <c r="J55" s="832"/>
      <c r="K55" s="832"/>
      <c r="L55" s="832"/>
      <c r="M55" s="832"/>
      <c r="N55" s="832"/>
      <c r="O55" s="832"/>
      <c r="P55" s="832"/>
      <c r="Q55" s="832"/>
      <c r="R55" s="832"/>
      <c r="S55" s="832"/>
      <c r="T55" s="832"/>
      <c r="U55" s="832"/>
      <c r="V55" s="832"/>
      <c r="W55" s="832"/>
      <c r="X55" s="832"/>
      <c r="Y55" s="832"/>
      <c r="Z55" s="832"/>
      <c r="AA55" s="832"/>
      <c r="AB55" s="832"/>
      <c r="AC55" s="832"/>
      <c r="AD55" s="832"/>
      <c r="AE55" s="832"/>
      <c r="AF55" s="832"/>
      <c r="AG55" s="832"/>
      <c r="AH55" s="832"/>
      <c r="AI55" s="832"/>
      <c r="AJ55" s="832"/>
      <c r="AK55" s="832"/>
      <c r="AL55" s="832"/>
      <c r="AM55" s="832"/>
      <c r="AN55" s="832"/>
      <c r="AO55" s="832"/>
      <c r="AP55" s="832"/>
      <c r="AQ55" s="832"/>
      <c r="AR55" s="832"/>
      <c r="AS55" s="832"/>
      <c r="AT55" s="832"/>
      <c r="AU55" s="832"/>
      <c r="AV55" s="832"/>
      <c r="AW55" s="832"/>
      <c r="AX55" s="832"/>
      <c r="AY55" s="832"/>
      <c r="AZ55" s="832"/>
      <c r="BA55" s="832"/>
      <c r="BB55" s="832"/>
      <c r="BC55" s="832"/>
      <c r="BD55" s="832"/>
      <c r="BE55" s="832"/>
      <c r="BF55" s="832"/>
      <c r="BG55" s="832"/>
      <c r="BH55" s="832"/>
      <c r="BI55" s="832"/>
      <c r="BJ55" s="832"/>
      <c r="BK55" s="832"/>
      <c r="BL55" s="832"/>
      <c r="BM55" s="832"/>
      <c r="BN55" s="832"/>
      <c r="BO55" s="832"/>
      <c r="BP55" s="832"/>
    </row>
    <row r="56" spans="1:68" ht="25.5" hidden="1">
      <c r="A56" s="473"/>
      <c r="B56" s="832" t="s">
        <v>758</v>
      </c>
      <c r="C56" s="832"/>
      <c r="D56" s="832"/>
      <c r="E56" s="832"/>
      <c r="F56" s="832"/>
      <c r="G56" s="832"/>
      <c r="H56" s="832"/>
      <c r="I56" s="832"/>
      <c r="J56" s="832"/>
      <c r="K56" s="832"/>
      <c r="L56" s="832"/>
      <c r="M56" s="832"/>
      <c r="N56" s="832"/>
      <c r="O56" s="832"/>
      <c r="P56" s="832"/>
      <c r="Q56" s="832"/>
      <c r="R56" s="832"/>
      <c r="S56" s="832"/>
      <c r="T56" s="832"/>
      <c r="U56" s="832"/>
      <c r="V56" s="832"/>
      <c r="W56" s="832"/>
      <c r="X56" s="832"/>
      <c r="Y56" s="832"/>
      <c r="Z56" s="832"/>
      <c r="AA56" s="832"/>
      <c r="AB56" s="832"/>
      <c r="AC56" s="832"/>
      <c r="AD56" s="832"/>
      <c r="AE56" s="832"/>
      <c r="AF56" s="832"/>
      <c r="AG56" s="832"/>
      <c r="AH56" s="832"/>
      <c r="AI56" s="832"/>
      <c r="AJ56" s="832"/>
      <c r="AK56" s="832"/>
      <c r="AL56" s="832"/>
      <c r="AM56" s="832"/>
      <c r="AN56" s="832"/>
      <c r="AO56" s="832"/>
      <c r="AP56" s="832"/>
      <c r="AQ56" s="832"/>
      <c r="AR56" s="832"/>
      <c r="AS56" s="832"/>
      <c r="AT56" s="832"/>
      <c r="AU56" s="832"/>
      <c r="AV56" s="832"/>
      <c r="AW56" s="832"/>
      <c r="AX56" s="832"/>
      <c r="AY56" s="832"/>
      <c r="AZ56" s="832"/>
      <c r="BA56" s="832"/>
      <c r="BB56" s="832"/>
      <c r="BC56" s="832"/>
      <c r="BD56" s="832"/>
      <c r="BE56" s="832"/>
      <c r="BF56" s="832"/>
      <c r="BG56" s="832"/>
      <c r="BH56" s="832"/>
      <c r="BI56" s="832"/>
      <c r="BJ56" s="832"/>
      <c r="BK56" s="832"/>
      <c r="BL56" s="832"/>
      <c r="BM56" s="832"/>
      <c r="BN56" s="832"/>
      <c r="BO56" s="832"/>
      <c r="BP56" s="832"/>
    </row>
    <row r="57" spans="1:68" hidden="1">
      <c r="B57" s="831"/>
      <c r="C57" s="831"/>
      <c r="D57" s="831"/>
      <c r="E57" s="831"/>
      <c r="F57" s="831"/>
      <c r="G57" s="831"/>
      <c r="H57" s="831"/>
      <c r="I57" s="831"/>
      <c r="J57" s="831"/>
      <c r="K57" s="831"/>
      <c r="L57" s="831"/>
      <c r="M57" s="831"/>
      <c r="N57" s="831"/>
      <c r="O57" s="831"/>
      <c r="P57" s="831"/>
      <c r="Q57" s="831"/>
      <c r="R57" s="831"/>
      <c r="S57" s="831"/>
      <c r="T57" s="831"/>
      <c r="U57" s="831"/>
      <c r="V57" s="831"/>
      <c r="W57" s="831"/>
      <c r="X57" s="831"/>
      <c r="Y57" s="831"/>
      <c r="Z57" s="831"/>
      <c r="AA57" s="831"/>
      <c r="AB57" s="831"/>
      <c r="AC57" s="831"/>
      <c r="AD57" s="831"/>
      <c r="AE57" s="831"/>
      <c r="AF57" s="831"/>
      <c r="AG57" s="831"/>
      <c r="AH57" s="831"/>
      <c r="AI57" s="831"/>
      <c r="AJ57" s="831"/>
      <c r="AK57" s="831"/>
      <c r="AL57" s="831"/>
      <c r="AM57" s="831"/>
      <c r="AN57" s="831"/>
      <c r="AO57" s="831"/>
      <c r="AP57" s="831"/>
      <c r="AQ57" s="831"/>
      <c r="AR57" s="831"/>
      <c r="AS57" s="831"/>
      <c r="AT57" s="831"/>
      <c r="AU57" s="831"/>
      <c r="AV57" s="831"/>
      <c r="AW57" s="831"/>
      <c r="AX57" s="831"/>
      <c r="AY57" s="831"/>
      <c r="AZ57" s="831"/>
      <c r="BA57" s="831"/>
      <c r="BB57" s="831"/>
      <c r="BC57" s="831"/>
      <c r="BD57" s="831"/>
      <c r="BE57" s="831"/>
      <c r="BF57" s="831"/>
      <c r="BG57" s="831"/>
      <c r="BH57" s="831"/>
      <c r="BI57" s="831"/>
      <c r="BJ57" s="831"/>
      <c r="BK57" s="831"/>
      <c r="BL57" s="831"/>
      <c r="BM57" s="831"/>
      <c r="BN57" s="831"/>
      <c r="BO57" s="831"/>
      <c r="BP57" s="831"/>
    </row>
    <row r="58" spans="1:68" hidden="1">
      <c r="B58" s="831" t="s">
        <v>774</v>
      </c>
      <c r="C58" s="831"/>
      <c r="D58" s="831"/>
      <c r="E58" s="831"/>
      <c r="F58" s="831"/>
      <c r="G58" s="831"/>
      <c r="H58" s="831"/>
      <c r="I58" s="831"/>
      <c r="J58" s="831"/>
      <c r="K58" s="831"/>
      <c r="L58" s="831"/>
      <c r="M58" s="831"/>
      <c r="N58" s="831"/>
      <c r="O58" s="831"/>
      <c r="P58" s="831"/>
      <c r="Q58" s="831"/>
      <c r="R58" s="831"/>
      <c r="S58" s="831"/>
      <c r="T58" s="831"/>
      <c r="U58" s="831"/>
      <c r="V58" s="831"/>
      <c r="W58" s="831"/>
      <c r="X58" s="831"/>
      <c r="Y58" s="831"/>
      <c r="Z58" s="831"/>
      <c r="AA58" s="831"/>
      <c r="AB58" s="831"/>
      <c r="AC58" s="831"/>
      <c r="AD58" s="831"/>
      <c r="AE58" s="831"/>
      <c r="AF58" s="831"/>
      <c r="AG58" s="831"/>
      <c r="AH58" s="831"/>
      <c r="AI58" s="831"/>
      <c r="AJ58" s="831"/>
      <c r="AK58" s="831"/>
      <c r="AL58" s="831"/>
      <c r="AM58" s="831"/>
      <c r="AN58" s="831"/>
      <c r="AO58" s="831"/>
      <c r="AP58" s="831"/>
      <c r="AQ58" s="831"/>
      <c r="AR58" s="831"/>
      <c r="AS58" s="831"/>
      <c r="AT58" s="831"/>
      <c r="AU58" s="831"/>
      <c r="AV58" s="831"/>
      <c r="AW58" s="831"/>
      <c r="AX58" s="831"/>
      <c r="AY58" s="831"/>
      <c r="AZ58" s="831"/>
      <c r="BA58" s="831"/>
      <c r="BB58" s="831"/>
      <c r="BC58" s="831"/>
      <c r="BD58" s="831"/>
      <c r="BE58" s="831"/>
      <c r="BF58" s="831"/>
      <c r="BG58" s="831"/>
      <c r="BH58" s="831"/>
      <c r="BI58" s="831"/>
      <c r="BJ58" s="831"/>
      <c r="BK58" s="831"/>
      <c r="BL58" s="831"/>
      <c r="BM58" s="831"/>
      <c r="BN58" s="831"/>
      <c r="BO58" s="831"/>
      <c r="BP58" s="831"/>
    </row>
    <row r="59" spans="1:68" hidden="1">
      <c r="A59" s="55">
        <v>1</v>
      </c>
      <c r="B59" s="55" t="s">
        <v>775</v>
      </c>
    </row>
    <row r="60" spans="1:68" hidden="1">
      <c r="A60" s="55">
        <v>2</v>
      </c>
      <c r="B60" s="55" t="s">
        <v>776</v>
      </c>
    </row>
    <row r="61" spans="1:68" hidden="1">
      <c r="A61" s="55">
        <v>3</v>
      </c>
      <c r="B61" s="55" t="s">
        <v>777</v>
      </c>
    </row>
    <row r="62" spans="1:68" hidden="1">
      <c r="A62" s="55">
        <v>4</v>
      </c>
      <c r="B62" s="55" t="s">
        <v>778</v>
      </c>
    </row>
    <row r="63" spans="1:68" hidden="1"/>
    <row r="64" spans="1:68" hidden="1"/>
    <row r="65" hidden="1"/>
    <row r="66" hidden="1"/>
    <row r="67" hidden="1"/>
    <row r="68" hidden="1"/>
    <row r="69" hidden="1"/>
    <row r="70" hidden="1"/>
  </sheetData>
  <mergeCells count="69">
    <mergeCell ref="A14:A15"/>
    <mergeCell ref="B14:B15"/>
    <mergeCell ref="BP14:BP15"/>
    <mergeCell ref="BQ14:BQ15"/>
    <mergeCell ref="BO5:BO8"/>
    <mergeCell ref="AX7:AX8"/>
    <mergeCell ref="AY7:AY8"/>
    <mergeCell ref="Y7:Y8"/>
    <mergeCell ref="Z7:Z8"/>
    <mergeCell ref="AA7:AA8"/>
    <mergeCell ref="AB7:AB8"/>
    <mergeCell ref="AC7:AC8"/>
    <mergeCell ref="AD7:AD8"/>
    <mergeCell ref="X7:X8"/>
    <mergeCell ref="F6:T6"/>
    <mergeCell ref="U6:BF6"/>
    <mergeCell ref="B57:BP57"/>
    <mergeCell ref="B58:BP58"/>
    <mergeCell ref="B51:BP51"/>
    <mergeCell ref="B52:BP52"/>
    <mergeCell ref="B53:BP53"/>
    <mergeCell ref="B54:BP54"/>
    <mergeCell ref="B55:BP55"/>
    <mergeCell ref="B56:BP56"/>
    <mergeCell ref="B49:BP49"/>
    <mergeCell ref="B50:BP50"/>
    <mergeCell ref="BF7:BF8"/>
    <mergeCell ref="BG7:BG8"/>
    <mergeCell ref="BH7:BH8"/>
    <mergeCell ref="BI7:BI8"/>
    <mergeCell ref="BJ7:BJ8"/>
    <mergeCell ref="AZ7:AZ8"/>
    <mergeCell ref="BA7:BA8"/>
    <mergeCell ref="BB7:BB8"/>
    <mergeCell ref="BC7:BC8"/>
    <mergeCell ref="BD7:BD8"/>
    <mergeCell ref="BE7:BE8"/>
    <mergeCell ref="AE7:AT7"/>
    <mergeCell ref="AU7:AU8"/>
    <mergeCell ref="AV7:AV8"/>
    <mergeCell ref="BG6:BJ6"/>
    <mergeCell ref="F7:F8"/>
    <mergeCell ref="G7:J7"/>
    <mergeCell ref="K7:K8"/>
    <mergeCell ref="L7:L8"/>
    <mergeCell ref="M7:Q7"/>
    <mergeCell ref="R7:R8"/>
    <mergeCell ref="S7:S8"/>
    <mergeCell ref="T7:T8"/>
    <mergeCell ref="U7:U8"/>
    <mergeCell ref="V7:V8"/>
    <mergeCell ref="W7:W8"/>
    <mergeCell ref="AW7:AW8"/>
    <mergeCell ref="BQ5:BQ8"/>
    <mergeCell ref="A1:BO1"/>
    <mergeCell ref="A2:BQ2"/>
    <mergeCell ref="A3:BQ3"/>
    <mergeCell ref="A4:BQ4"/>
    <mergeCell ref="A5:A8"/>
    <mergeCell ref="B5:B8"/>
    <mergeCell ref="C5:C8"/>
    <mergeCell ref="D5:D8"/>
    <mergeCell ref="E5:E8"/>
    <mergeCell ref="F5:BJ5"/>
    <mergeCell ref="BK5:BK8"/>
    <mergeCell ref="BL5:BL8"/>
    <mergeCell ref="BM5:BM8"/>
    <mergeCell ref="BN5:BN8"/>
    <mergeCell ref="BP5:BP8"/>
  </mergeCells>
  <phoneticPr fontId="7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22"/>
  <sheetViews>
    <sheetView showZeros="0" tabSelected="1" zoomScale="57" zoomScaleNormal="57" zoomScaleSheetLayoutView="50" workbookViewId="0">
      <pane xSplit="5" ySplit="9" topLeftCell="F109" activePane="bottomRight" state="frozen"/>
      <selection pane="topRight" activeCell="F1" sqref="F1"/>
      <selection pane="bottomLeft" activeCell="A10" sqref="A10"/>
      <selection pane="bottomRight" activeCell="CU112" sqref="CU112"/>
    </sheetView>
  </sheetViews>
  <sheetFormatPr defaultColWidth="8.88671875" defaultRowHeight="35.450000000000003" customHeight="1"/>
  <cols>
    <col min="1" max="1" width="11" style="624" customWidth="1"/>
    <col min="2" max="2" width="29.109375" style="624" customWidth="1"/>
    <col min="3" max="3" width="9.88671875" style="624" customWidth="1"/>
    <col min="4" max="4" width="8.5546875" style="624" customWidth="1"/>
    <col min="5" max="5" width="8.33203125" style="624" customWidth="1"/>
    <col min="6" max="6" width="8.5546875" style="624" customWidth="1"/>
    <col min="7" max="7" width="7.6640625" style="624" hidden="1" customWidth="1"/>
    <col min="8" max="8" width="9.5546875" style="624" hidden="1" customWidth="1"/>
    <col min="9" max="9" width="9.88671875" style="624" hidden="1" customWidth="1"/>
    <col min="10" max="10" width="9.109375" style="624" hidden="1" customWidth="1"/>
    <col min="11" max="11" width="10.33203125" style="624" hidden="1" customWidth="1"/>
    <col min="12" max="12" width="9.33203125" style="624" hidden="1" customWidth="1"/>
    <col min="13" max="16" width="7.6640625" style="624" hidden="1" customWidth="1"/>
    <col min="17" max="17" width="13.77734375" style="624" hidden="1" customWidth="1"/>
    <col min="18" max="20" width="7.6640625" style="624" hidden="1" customWidth="1"/>
    <col min="21" max="21" width="9.33203125" style="624" customWidth="1"/>
    <col min="22" max="26" width="9" style="624" hidden="1" customWidth="1"/>
    <col min="27" max="27" width="10.109375" style="624" hidden="1" customWidth="1"/>
    <col min="28" max="28" width="11.21875" style="624" hidden="1" customWidth="1"/>
    <col min="29" max="29" width="12" style="624" hidden="1" customWidth="1"/>
    <col min="30" max="30" width="9.21875" style="624" hidden="1" customWidth="1"/>
    <col min="31" max="32" width="8.33203125" style="624" hidden="1" customWidth="1"/>
    <col min="33" max="37" width="9" style="624" hidden="1" customWidth="1"/>
    <col min="38" max="38" width="10.44140625" style="624" hidden="1" customWidth="1"/>
    <col min="39" max="42" width="9" style="624" hidden="1" customWidth="1"/>
    <col min="43" max="43" width="14.6640625" style="624" hidden="1" customWidth="1"/>
    <col min="44" max="44" width="10.44140625" style="624" hidden="1" customWidth="1"/>
    <col min="45" max="45" width="9" style="624" hidden="1" customWidth="1"/>
    <col min="46" max="46" width="7.44140625" style="624" hidden="1" customWidth="1"/>
    <col min="47" max="48" width="9" style="624" hidden="1" customWidth="1"/>
    <col min="49" max="49" width="10.109375" style="624" hidden="1" customWidth="1"/>
    <col min="50" max="50" width="8.6640625" style="624" hidden="1" customWidth="1"/>
    <col min="51" max="51" width="9" style="624" hidden="1" customWidth="1"/>
    <col min="52" max="52" width="8.44140625" style="624" hidden="1" customWidth="1"/>
    <col min="53" max="53" width="8.88671875" style="624" hidden="1" customWidth="1"/>
    <col min="54" max="54" width="10.6640625" style="624" hidden="1" customWidth="1"/>
    <col min="55" max="55" width="9.33203125" style="624" hidden="1" customWidth="1"/>
    <col min="56" max="56" width="10.6640625" style="624" hidden="1" customWidth="1"/>
    <col min="57" max="57" width="9.21875" style="624" hidden="1" customWidth="1"/>
    <col min="58" max="58" width="7.77734375" style="624" hidden="1" customWidth="1"/>
    <col min="59" max="59" width="8" style="624" customWidth="1"/>
    <col min="60" max="62" width="8" style="624" hidden="1" customWidth="1"/>
    <col min="63" max="63" width="18.44140625" style="624" hidden="1" customWidth="1"/>
    <col min="64" max="64" width="13.88671875" style="624" customWidth="1"/>
    <col min="65" max="65" width="21.6640625" style="624" hidden="1" customWidth="1"/>
    <col min="66" max="66" width="8" style="624" customWidth="1"/>
    <col min="67" max="67" width="13.44140625" style="747" hidden="1" customWidth="1"/>
    <col min="68" max="68" width="32" style="623" customWidth="1"/>
    <col min="69" max="74" width="33.21875" style="624" hidden="1" customWidth="1"/>
    <col min="75" max="75" width="33.21875" style="625" hidden="1" customWidth="1"/>
    <col min="76" max="91" width="33.21875" style="624" hidden="1" customWidth="1"/>
    <col min="92" max="93" width="0" style="624" hidden="1" customWidth="1"/>
    <col min="94" max="16384" width="8.88671875" style="624"/>
  </cols>
  <sheetData>
    <row r="1" spans="1:76" ht="18.75">
      <c r="A1" s="823" t="s">
        <v>942</v>
      </c>
      <c r="B1" s="823"/>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823"/>
      <c r="AN1" s="823"/>
      <c r="AO1" s="823"/>
      <c r="AP1" s="823"/>
      <c r="AQ1" s="823"/>
      <c r="AR1" s="823"/>
      <c r="AS1" s="823"/>
      <c r="AT1" s="823"/>
      <c r="AU1" s="823"/>
      <c r="AV1" s="823"/>
      <c r="AW1" s="823"/>
      <c r="AX1" s="823"/>
      <c r="AY1" s="823"/>
      <c r="AZ1" s="823"/>
      <c r="BA1" s="823"/>
      <c r="BB1" s="823"/>
      <c r="BC1" s="823"/>
      <c r="BD1" s="823"/>
      <c r="BE1" s="823"/>
      <c r="BF1" s="823"/>
      <c r="BG1" s="823"/>
      <c r="BH1" s="823"/>
      <c r="BI1" s="823"/>
      <c r="BJ1" s="823"/>
      <c r="BK1" s="823"/>
      <c r="BL1" s="823"/>
      <c r="BM1" s="823"/>
      <c r="BN1" s="823"/>
      <c r="BO1" s="824"/>
      <c r="BP1" s="622"/>
      <c r="BQ1" s="622"/>
      <c r="BR1" s="622"/>
      <c r="BS1" s="623"/>
    </row>
    <row r="2" spans="1:76" ht="18.75">
      <c r="A2" s="825" t="s">
        <v>875</v>
      </c>
      <c r="B2" s="825"/>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5"/>
      <c r="AM2" s="825"/>
      <c r="AN2" s="825"/>
      <c r="AO2" s="825"/>
      <c r="AP2" s="825"/>
      <c r="AQ2" s="825"/>
      <c r="AR2" s="825"/>
      <c r="AS2" s="825"/>
      <c r="AT2" s="825"/>
      <c r="AU2" s="825"/>
      <c r="AV2" s="825"/>
      <c r="AW2" s="825"/>
      <c r="AX2" s="825"/>
      <c r="AY2" s="825"/>
      <c r="AZ2" s="825"/>
      <c r="BA2" s="825"/>
      <c r="BB2" s="825"/>
      <c r="BC2" s="825"/>
      <c r="BD2" s="825"/>
      <c r="BE2" s="825"/>
      <c r="BF2" s="825"/>
      <c r="BG2" s="825"/>
      <c r="BH2" s="825"/>
      <c r="BI2" s="825"/>
      <c r="BJ2" s="825"/>
      <c r="BK2" s="825"/>
      <c r="BL2" s="825"/>
      <c r="BM2" s="825"/>
      <c r="BN2" s="825"/>
      <c r="BO2" s="825"/>
      <c r="BP2" s="825"/>
      <c r="BQ2" s="825"/>
      <c r="BR2" s="825"/>
      <c r="BS2" s="825"/>
      <c r="BT2" s="825"/>
    </row>
    <row r="3" spans="1:76" ht="18.75">
      <c r="A3" s="826" t="s">
        <v>0</v>
      </c>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c r="AK3" s="826"/>
      <c r="AL3" s="826"/>
      <c r="AM3" s="826"/>
      <c r="AN3" s="826"/>
      <c r="AO3" s="826"/>
      <c r="AP3" s="826"/>
      <c r="AQ3" s="826"/>
      <c r="AR3" s="826"/>
      <c r="AS3" s="826"/>
      <c r="AT3" s="826"/>
      <c r="AU3" s="826"/>
      <c r="AV3" s="826"/>
      <c r="AW3" s="826"/>
      <c r="AX3" s="826"/>
      <c r="AY3" s="826"/>
      <c r="AZ3" s="826"/>
      <c r="BA3" s="826"/>
      <c r="BB3" s="826"/>
      <c r="BC3" s="826"/>
      <c r="BD3" s="826"/>
      <c r="BE3" s="826"/>
      <c r="BF3" s="826"/>
      <c r="BG3" s="826"/>
      <c r="BH3" s="826"/>
      <c r="BI3" s="826"/>
      <c r="BJ3" s="826"/>
      <c r="BK3" s="826"/>
      <c r="BL3" s="826"/>
      <c r="BM3" s="826"/>
      <c r="BN3" s="826"/>
      <c r="BO3" s="826"/>
      <c r="BP3" s="826"/>
      <c r="BQ3" s="826"/>
      <c r="BR3" s="826"/>
      <c r="BS3" s="826"/>
      <c r="BT3" s="826"/>
    </row>
    <row r="4" spans="1:76" ht="18.75">
      <c r="A4" s="827" t="s">
        <v>330</v>
      </c>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827"/>
      <c r="BA4" s="827"/>
      <c r="BB4" s="827"/>
      <c r="BC4" s="827"/>
      <c r="BD4" s="827"/>
      <c r="BE4" s="827"/>
      <c r="BF4" s="827"/>
      <c r="BG4" s="827"/>
      <c r="BH4" s="827"/>
      <c r="BI4" s="827"/>
      <c r="BJ4" s="827"/>
      <c r="BK4" s="827"/>
      <c r="BL4" s="827"/>
      <c r="BM4" s="827"/>
      <c r="BN4" s="827"/>
      <c r="BO4" s="827"/>
      <c r="BP4" s="827"/>
      <c r="BQ4" s="827"/>
      <c r="BR4" s="827"/>
      <c r="BS4" s="827"/>
      <c r="BT4" s="827"/>
    </row>
    <row r="5" spans="1:76" ht="18.75">
      <c r="A5" s="820" t="s">
        <v>1</v>
      </c>
      <c r="B5" s="828" t="s">
        <v>2</v>
      </c>
      <c r="C5" s="820" t="s">
        <v>408</v>
      </c>
      <c r="D5" s="820" t="s">
        <v>4</v>
      </c>
      <c r="E5" s="820" t="s">
        <v>5</v>
      </c>
      <c r="F5" s="820" t="s">
        <v>6</v>
      </c>
      <c r="G5" s="822"/>
      <c r="H5" s="822"/>
      <c r="I5" s="822"/>
      <c r="J5" s="822"/>
      <c r="K5" s="820"/>
      <c r="L5" s="820"/>
      <c r="M5" s="820"/>
      <c r="N5" s="820"/>
      <c r="O5" s="820"/>
      <c r="P5" s="820"/>
      <c r="Q5" s="820"/>
      <c r="R5" s="820"/>
      <c r="S5" s="820"/>
      <c r="T5" s="820"/>
      <c r="U5" s="820"/>
      <c r="V5" s="820"/>
      <c r="W5" s="820"/>
      <c r="X5" s="820"/>
      <c r="Y5" s="820"/>
      <c r="Z5" s="820"/>
      <c r="AA5" s="820"/>
      <c r="AB5" s="820"/>
      <c r="AC5" s="820"/>
      <c r="AD5" s="820"/>
      <c r="AE5" s="820"/>
      <c r="AF5" s="820"/>
      <c r="AG5" s="820"/>
      <c r="AH5" s="820"/>
      <c r="AI5" s="820"/>
      <c r="AJ5" s="820"/>
      <c r="AK5" s="820"/>
      <c r="AL5" s="820"/>
      <c r="AM5" s="820"/>
      <c r="AN5" s="820"/>
      <c r="AO5" s="820"/>
      <c r="AP5" s="820"/>
      <c r="AQ5" s="820"/>
      <c r="AR5" s="820"/>
      <c r="AS5" s="820"/>
      <c r="AT5" s="820"/>
      <c r="AU5" s="820"/>
      <c r="AV5" s="820"/>
      <c r="AW5" s="820"/>
      <c r="AX5" s="820"/>
      <c r="AY5" s="820"/>
      <c r="AZ5" s="820"/>
      <c r="BA5" s="820"/>
      <c r="BB5" s="820"/>
      <c r="BC5" s="820"/>
      <c r="BD5" s="820"/>
      <c r="BE5" s="820"/>
      <c r="BF5" s="820"/>
      <c r="BG5" s="820"/>
      <c r="BH5" s="820"/>
      <c r="BI5" s="820"/>
      <c r="BJ5" s="820"/>
      <c r="BK5" s="820" t="s">
        <v>329</v>
      </c>
      <c r="BL5" s="820" t="s">
        <v>7</v>
      </c>
      <c r="BM5" s="820" t="s">
        <v>949</v>
      </c>
      <c r="BN5" s="820" t="s">
        <v>8</v>
      </c>
      <c r="BO5" s="626"/>
      <c r="BP5" s="820" t="s">
        <v>339</v>
      </c>
      <c r="BQ5" s="820" t="s">
        <v>372</v>
      </c>
      <c r="BR5" s="820" t="s">
        <v>828</v>
      </c>
      <c r="BS5" s="820"/>
      <c r="BT5" s="820"/>
      <c r="BW5" s="820" t="s">
        <v>931</v>
      </c>
      <c r="BX5" s="627"/>
    </row>
    <row r="6" spans="1:76" ht="18.75" hidden="1">
      <c r="A6" s="820"/>
      <c r="B6" s="828"/>
      <c r="C6" s="820"/>
      <c r="D6" s="820"/>
      <c r="E6" s="820"/>
      <c r="F6" s="820" t="s">
        <v>10</v>
      </c>
      <c r="G6" s="822"/>
      <c r="H6" s="820"/>
      <c r="I6" s="820"/>
      <c r="J6" s="820"/>
      <c r="K6" s="820"/>
      <c r="L6" s="820"/>
      <c r="M6" s="820"/>
      <c r="N6" s="820"/>
      <c r="O6" s="820"/>
      <c r="P6" s="820"/>
      <c r="Q6" s="820"/>
      <c r="R6" s="820"/>
      <c r="S6" s="820"/>
      <c r="T6" s="820"/>
      <c r="U6" s="820" t="s">
        <v>11</v>
      </c>
      <c r="V6" s="820"/>
      <c r="W6" s="820"/>
      <c r="X6" s="820"/>
      <c r="Y6" s="820"/>
      <c r="Z6" s="820"/>
      <c r="AA6" s="820"/>
      <c r="AB6" s="820"/>
      <c r="AC6" s="820"/>
      <c r="AD6" s="820"/>
      <c r="AE6" s="820"/>
      <c r="AF6" s="820"/>
      <c r="AG6" s="820"/>
      <c r="AH6" s="820"/>
      <c r="AI6" s="820"/>
      <c r="AJ6" s="820"/>
      <c r="AK6" s="820"/>
      <c r="AL6" s="820"/>
      <c r="AM6" s="820"/>
      <c r="AN6" s="820"/>
      <c r="AO6" s="820"/>
      <c r="AP6" s="820"/>
      <c r="AQ6" s="820"/>
      <c r="AR6" s="820"/>
      <c r="AS6" s="820"/>
      <c r="AT6" s="820"/>
      <c r="AU6" s="820"/>
      <c r="AV6" s="820"/>
      <c r="AW6" s="820"/>
      <c r="AX6" s="820"/>
      <c r="AY6" s="820"/>
      <c r="AZ6" s="820"/>
      <c r="BA6" s="820"/>
      <c r="BB6" s="820"/>
      <c r="BC6" s="820"/>
      <c r="BD6" s="820"/>
      <c r="BE6" s="820"/>
      <c r="BF6" s="820"/>
      <c r="BG6" s="820" t="s">
        <v>12</v>
      </c>
      <c r="BH6" s="820"/>
      <c r="BI6" s="820"/>
      <c r="BJ6" s="820"/>
      <c r="BK6" s="820"/>
      <c r="BL6" s="820"/>
      <c r="BM6" s="820"/>
      <c r="BN6" s="820"/>
      <c r="BO6" s="628"/>
      <c r="BP6" s="820"/>
      <c r="BQ6" s="820"/>
      <c r="BR6" s="629"/>
      <c r="BS6" s="629"/>
      <c r="BT6" s="630"/>
      <c r="BW6" s="820"/>
      <c r="BX6" s="627"/>
    </row>
    <row r="7" spans="1:76" ht="18.75">
      <c r="A7" s="820"/>
      <c r="B7" s="828"/>
      <c r="C7" s="820"/>
      <c r="D7" s="820"/>
      <c r="E7" s="820"/>
      <c r="F7" s="820" t="s">
        <v>10</v>
      </c>
      <c r="G7" s="822" t="s">
        <v>14</v>
      </c>
      <c r="H7" s="820"/>
      <c r="I7" s="820"/>
      <c r="J7" s="820"/>
      <c r="K7" s="820" t="s">
        <v>15</v>
      </c>
      <c r="L7" s="820" t="s">
        <v>16</v>
      </c>
      <c r="M7" s="820" t="s">
        <v>17</v>
      </c>
      <c r="N7" s="820"/>
      <c r="O7" s="820"/>
      <c r="P7" s="820"/>
      <c r="Q7" s="820"/>
      <c r="R7" s="820" t="s">
        <v>18</v>
      </c>
      <c r="S7" s="820" t="s">
        <v>19</v>
      </c>
      <c r="T7" s="820" t="s">
        <v>20</v>
      </c>
      <c r="U7" s="820" t="s">
        <v>11</v>
      </c>
      <c r="V7" s="820" t="s">
        <v>21</v>
      </c>
      <c r="W7" s="820" t="s">
        <v>22</v>
      </c>
      <c r="X7" s="820" t="s">
        <v>23</v>
      </c>
      <c r="Y7" s="820" t="s">
        <v>24</v>
      </c>
      <c r="Z7" s="820" t="s">
        <v>25</v>
      </c>
      <c r="AA7" s="820" t="s">
        <v>26</v>
      </c>
      <c r="AB7" s="820" t="s">
        <v>27</v>
      </c>
      <c r="AC7" s="821" t="s">
        <v>28</v>
      </c>
      <c r="AD7" s="820" t="s">
        <v>158</v>
      </c>
      <c r="AE7" s="820" t="s">
        <v>29</v>
      </c>
      <c r="AF7" s="820"/>
      <c r="AG7" s="820"/>
      <c r="AH7" s="820"/>
      <c r="AI7" s="820"/>
      <c r="AJ7" s="820"/>
      <c r="AK7" s="820"/>
      <c r="AL7" s="820"/>
      <c r="AM7" s="820"/>
      <c r="AN7" s="820"/>
      <c r="AO7" s="820"/>
      <c r="AP7" s="820"/>
      <c r="AQ7" s="820"/>
      <c r="AR7" s="820"/>
      <c r="AS7" s="820"/>
      <c r="AT7" s="820"/>
      <c r="AU7" s="821" t="s">
        <v>30</v>
      </c>
      <c r="AV7" s="820" t="s">
        <v>31</v>
      </c>
      <c r="AW7" s="820" t="s">
        <v>32</v>
      </c>
      <c r="AX7" s="820" t="s">
        <v>33</v>
      </c>
      <c r="AY7" s="820" t="s">
        <v>34</v>
      </c>
      <c r="AZ7" s="820" t="s">
        <v>35</v>
      </c>
      <c r="BA7" s="820" t="s">
        <v>36</v>
      </c>
      <c r="BB7" s="820" t="s">
        <v>37</v>
      </c>
      <c r="BC7" s="820" t="s">
        <v>38</v>
      </c>
      <c r="BD7" s="820" t="s">
        <v>39</v>
      </c>
      <c r="BE7" s="820" t="s">
        <v>40</v>
      </c>
      <c r="BF7" s="820" t="s">
        <v>41</v>
      </c>
      <c r="BG7" s="820" t="s">
        <v>12</v>
      </c>
      <c r="BH7" s="820" t="s">
        <v>42</v>
      </c>
      <c r="BI7" s="820" t="s">
        <v>43</v>
      </c>
      <c r="BJ7" s="820" t="s">
        <v>44</v>
      </c>
      <c r="BK7" s="820"/>
      <c r="BL7" s="820"/>
      <c r="BM7" s="820"/>
      <c r="BN7" s="820"/>
      <c r="BO7" s="628"/>
      <c r="BP7" s="820"/>
      <c r="BQ7" s="820"/>
      <c r="BR7" s="629"/>
      <c r="BS7" s="629"/>
      <c r="BT7" s="630"/>
      <c r="BW7" s="820"/>
      <c r="BX7" s="627"/>
    </row>
    <row r="8" spans="1:76" ht="75" customHeight="1">
      <c r="A8" s="820"/>
      <c r="B8" s="828"/>
      <c r="C8" s="820"/>
      <c r="D8" s="820"/>
      <c r="E8" s="820"/>
      <c r="F8" s="820"/>
      <c r="G8" s="631" t="s">
        <v>14</v>
      </c>
      <c r="H8" s="631" t="s">
        <v>45</v>
      </c>
      <c r="I8" s="631" t="s">
        <v>46</v>
      </c>
      <c r="J8" s="631" t="s">
        <v>47</v>
      </c>
      <c r="K8" s="820"/>
      <c r="L8" s="820"/>
      <c r="M8" s="629" t="s">
        <v>13</v>
      </c>
      <c r="N8" s="629" t="s">
        <v>48</v>
      </c>
      <c r="O8" s="629" t="s">
        <v>49</v>
      </c>
      <c r="P8" s="629" t="s">
        <v>50</v>
      </c>
      <c r="Q8" s="632" t="s">
        <v>51</v>
      </c>
      <c r="R8" s="820"/>
      <c r="S8" s="820"/>
      <c r="T8" s="820"/>
      <c r="U8" s="820"/>
      <c r="V8" s="820"/>
      <c r="W8" s="820"/>
      <c r="X8" s="820"/>
      <c r="Y8" s="820"/>
      <c r="Z8" s="820"/>
      <c r="AA8" s="820"/>
      <c r="AB8" s="820"/>
      <c r="AC8" s="821"/>
      <c r="AD8" s="820"/>
      <c r="AE8" s="629" t="s">
        <v>52</v>
      </c>
      <c r="AF8" s="629" t="s">
        <v>53</v>
      </c>
      <c r="AG8" s="629" t="s">
        <v>54</v>
      </c>
      <c r="AH8" s="629" t="s">
        <v>55</v>
      </c>
      <c r="AI8" s="629" t="s">
        <v>56</v>
      </c>
      <c r="AJ8" s="629" t="s">
        <v>57</v>
      </c>
      <c r="AK8" s="629" t="s">
        <v>58</v>
      </c>
      <c r="AL8" s="629" t="s">
        <v>59</v>
      </c>
      <c r="AM8" s="632" t="s">
        <v>60</v>
      </c>
      <c r="AN8" s="629" t="s">
        <v>61</v>
      </c>
      <c r="AO8" s="629" t="s">
        <v>62</v>
      </c>
      <c r="AP8" s="629" t="s">
        <v>63</v>
      </c>
      <c r="AQ8" s="629" t="s">
        <v>64</v>
      </c>
      <c r="AR8" s="629" t="s">
        <v>65</v>
      </c>
      <c r="AS8" s="629" t="s">
        <v>66</v>
      </c>
      <c r="AT8" s="629" t="s">
        <v>67</v>
      </c>
      <c r="AU8" s="821"/>
      <c r="AV8" s="820"/>
      <c r="AW8" s="820"/>
      <c r="AX8" s="820"/>
      <c r="AY8" s="820"/>
      <c r="AZ8" s="820"/>
      <c r="BA8" s="820"/>
      <c r="BB8" s="820"/>
      <c r="BC8" s="820"/>
      <c r="BD8" s="820"/>
      <c r="BE8" s="820"/>
      <c r="BF8" s="820"/>
      <c r="BG8" s="820"/>
      <c r="BH8" s="820"/>
      <c r="BI8" s="820"/>
      <c r="BJ8" s="820"/>
      <c r="BK8" s="820"/>
      <c r="BL8" s="820"/>
      <c r="BM8" s="820"/>
      <c r="BN8" s="820"/>
      <c r="BO8" s="626"/>
      <c r="BP8" s="820"/>
      <c r="BQ8" s="820"/>
      <c r="BR8" s="629" t="s">
        <v>829</v>
      </c>
      <c r="BS8" s="629" t="s">
        <v>830</v>
      </c>
      <c r="BT8" s="629" t="s">
        <v>831</v>
      </c>
      <c r="BU8" s="629" t="s">
        <v>927</v>
      </c>
      <c r="BW8" s="821"/>
      <c r="BX8" s="627"/>
    </row>
    <row r="9" spans="1:76" ht="18.75">
      <c r="A9" s="629"/>
      <c r="B9" s="633"/>
      <c r="C9" s="629"/>
      <c r="D9" s="629"/>
      <c r="E9" s="629"/>
      <c r="F9" s="634" t="s">
        <v>68</v>
      </c>
      <c r="G9" s="635" t="s">
        <v>69</v>
      </c>
      <c r="H9" s="629" t="s">
        <v>70</v>
      </c>
      <c r="I9" s="629" t="s">
        <v>71</v>
      </c>
      <c r="J9" s="629" t="s">
        <v>72</v>
      </c>
      <c r="K9" s="629" t="s">
        <v>73</v>
      </c>
      <c r="L9" s="629" t="s">
        <v>74</v>
      </c>
      <c r="M9" s="629" t="s">
        <v>75</v>
      </c>
      <c r="N9" s="629" t="s">
        <v>76</v>
      </c>
      <c r="O9" s="629" t="s">
        <v>77</v>
      </c>
      <c r="P9" s="629" t="s">
        <v>78</v>
      </c>
      <c r="Q9" s="629" t="s">
        <v>79</v>
      </c>
      <c r="R9" s="629" t="s">
        <v>80</v>
      </c>
      <c r="S9" s="629" t="s">
        <v>81</v>
      </c>
      <c r="T9" s="629" t="s">
        <v>82</v>
      </c>
      <c r="U9" s="636" t="s">
        <v>83</v>
      </c>
      <c r="V9" s="636" t="s">
        <v>84</v>
      </c>
      <c r="W9" s="636" t="s">
        <v>85</v>
      </c>
      <c r="X9" s="629" t="s">
        <v>86</v>
      </c>
      <c r="Y9" s="629" t="s">
        <v>87</v>
      </c>
      <c r="Z9" s="629" t="s">
        <v>88</v>
      </c>
      <c r="AA9" s="629" t="s">
        <v>89</v>
      </c>
      <c r="AB9" s="629" t="s">
        <v>90</v>
      </c>
      <c r="AC9" s="629" t="s">
        <v>91</v>
      </c>
      <c r="AD9" s="629" t="s">
        <v>92</v>
      </c>
      <c r="AE9" s="629" t="s">
        <v>93</v>
      </c>
      <c r="AF9" s="629" t="s">
        <v>94</v>
      </c>
      <c r="AG9" s="629" t="s">
        <v>95</v>
      </c>
      <c r="AH9" s="629" t="s">
        <v>96</v>
      </c>
      <c r="AI9" s="629" t="s">
        <v>97</v>
      </c>
      <c r="AJ9" s="629" t="s">
        <v>98</v>
      </c>
      <c r="AK9" s="629" t="s">
        <v>99</v>
      </c>
      <c r="AL9" s="637" t="s">
        <v>100</v>
      </c>
      <c r="AM9" s="637" t="s">
        <v>101</v>
      </c>
      <c r="AN9" s="637" t="s">
        <v>102</v>
      </c>
      <c r="AO9" s="637" t="s">
        <v>103</v>
      </c>
      <c r="AP9" s="637" t="s">
        <v>104</v>
      </c>
      <c r="AQ9" s="637" t="s">
        <v>105</v>
      </c>
      <c r="AR9" s="637" t="s">
        <v>106</v>
      </c>
      <c r="AS9" s="637" t="s">
        <v>107</v>
      </c>
      <c r="AT9" s="637" t="s">
        <v>108</v>
      </c>
      <c r="AU9" s="637" t="s">
        <v>109</v>
      </c>
      <c r="AV9" s="637" t="s">
        <v>110</v>
      </c>
      <c r="AW9" s="637" t="s">
        <v>111</v>
      </c>
      <c r="AX9" s="637" t="s">
        <v>112</v>
      </c>
      <c r="AY9" s="637" t="s">
        <v>113</v>
      </c>
      <c r="AZ9" s="637" t="s">
        <v>114</v>
      </c>
      <c r="BA9" s="637" t="s">
        <v>115</v>
      </c>
      <c r="BB9" s="637" t="s">
        <v>116</v>
      </c>
      <c r="BC9" s="637" t="s">
        <v>117</v>
      </c>
      <c r="BD9" s="637" t="s">
        <v>118</v>
      </c>
      <c r="BE9" s="637" t="s">
        <v>119</v>
      </c>
      <c r="BF9" s="637" t="s">
        <v>120</v>
      </c>
      <c r="BG9" s="634" t="s">
        <v>121</v>
      </c>
      <c r="BH9" s="638" t="s">
        <v>122</v>
      </c>
      <c r="BI9" s="638" t="s">
        <v>123</v>
      </c>
      <c r="BJ9" s="638" t="s">
        <v>124</v>
      </c>
      <c r="BK9" s="639" t="s">
        <v>130</v>
      </c>
      <c r="BL9" s="640"/>
      <c r="BM9" s="629"/>
      <c r="BN9" s="629"/>
      <c r="BO9" s="641"/>
      <c r="BP9" s="626"/>
      <c r="BQ9" s="641"/>
      <c r="BR9" s="642" t="s">
        <v>496</v>
      </c>
      <c r="BS9" s="642" t="s">
        <v>497</v>
      </c>
      <c r="BT9" s="642" t="s">
        <v>498</v>
      </c>
      <c r="BW9" s="627"/>
      <c r="BX9" s="627"/>
    </row>
    <row r="10" spans="1:76" s="652" customFormat="1" ht="37.5">
      <c r="A10" s="643">
        <v>1</v>
      </c>
      <c r="B10" s="644" t="s">
        <v>125</v>
      </c>
      <c r="C10" s="645">
        <f t="shared" ref="C10:C73" si="0">D10+E10</f>
        <v>84.72</v>
      </c>
      <c r="D10" s="646">
        <f t="shared" ref="D10:T10" si="1">D11+D19</f>
        <v>0</v>
      </c>
      <c r="E10" s="646">
        <f t="shared" si="1"/>
        <v>84.72</v>
      </c>
      <c r="F10" s="646">
        <f t="shared" si="1"/>
        <v>84.62</v>
      </c>
      <c r="G10" s="646">
        <f t="shared" si="1"/>
        <v>0</v>
      </c>
      <c r="H10" s="646">
        <f t="shared" si="1"/>
        <v>0</v>
      </c>
      <c r="I10" s="646">
        <f t="shared" si="1"/>
        <v>0</v>
      </c>
      <c r="J10" s="646">
        <f t="shared" si="1"/>
        <v>0</v>
      </c>
      <c r="K10" s="646">
        <f t="shared" si="1"/>
        <v>39.450000000000003</v>
      </c>
      <c r="L10" s="646">
        <f t="shared" si="1"/>
        <v>37.200000000000003</v>
      </c>
      <c r="M10" s="646">
        <f t="shared" si="1"/>
        <v>7.97</v>
      </c>
      <c r="N10" s="646">
        <f t="shared" si="1"/>
        <v>0</v>
      </c>
      <c r="O10" s="646">
        <f t="shared" si="1"/>
        <v>0</v>
      </c>
      <c r="P10" s="646">
        <f t="shared" si="1"/>
        <v>7.97</v>
      </c>
      <c r="Q10" s="646">
        <f t="shared" si="1"/>
        <v>0</v>
      </c>
      <c r="R10" s="646">
        <f t="shared" si="1"/>
        <v>0</v>
      </c>
      <c r="S10" s="646">
        <f t="shared" si="1"/>
        <v>0</v>
      </c>
      <c r="T10" s="646">
        <f t="shared" si="1"/>
        <v>0</v>
      </c>
      <c r="U10" s="647">
        <f t="shared" ref="U10:U20" si="2">V10+W10+X10+Y10+Z10+AA10+AB10+AC10+AD10+AU10+AV10+AW10+AX10+AY10+AZ10+BA10+BB10+BC10+BD10+BE10+BF10</f>
        <v>0</v>
      </c>
      <c r="V10" s="646">
        <f t="shared" ref="V10:BJ10" si="3">V11+V19</f>
        <v>0</v>
      </c>
      <c r="W10" s="646">
        <f t="shared" si="3"/>
        <v>0</v>
      </c>
      <c r="X10" s="646">
        <f t="shared" si="3"/>
        <v>0</v>
      </c>
      <c r="Y10" s="646">
        <f t="shared" si="3"/>
        <v>0</v>
      </c>
      <c r="Z10" s="646">
        <f t="shared" si="3"/>
        <v>0</v>
      </c>
      <c r="AA10" s="646">
        <f t="shared" si="3"/>
        <v>0</v>
      </c>
      <c r="AB10" s="646">
        <f t="shared" si="3"/>
        <v>0</v>
      </c>
      <c r="AC10" s="646">
        <f t="shared" si="3"/>
        <v>0</v>
      </c>
      <c r="AD10" s="646">
        <f t="shared" si="3"/>
        <v>0</v>
      </c>
      <c r="AE10" s="646">
        <f t="shared" si="3"/>
        <v>0</v>
      </c>
      <c r="AF10" s="646">
        <f t="shared" si="3"/>
        <v>0</v>
      </c>
      <c r="AG10" s="646">
        <f t="shared" si="3"/>
        <v>0</v>
      </c>
      <c r="AH10" s="646">
        <f t="shared" si="3"/>
        <v>0</v>
      </c>
      <c r="AI10" s="646">
        <f t="shared" si="3"/>
        <v>0</v>
      </c>
      <c r="AJ10" s="646">
        <f t="shared" si="3"/>
        <v>0</v>
      </c>
      <c r="AK10" s="646">
        <f t="shared" si="3"/>
        <v>0</v>
      </c>
      <c r="AL10" s="646">
        <f t="shared" si="3"/>
        <v>0</v>
      </c>
      <c r="AM10" s="646">
        <f t="shared" si="3"/>
        <v>0</v>
      </c>
      <c r="AN10" s="646">
        <f t="shared" si="3"/>
        <v>0</v>
      </c>
      <c r="AO10" s="646">
        <f t="shared" si="3"/>
        <v>0</v>
      </c>
      <c r="AP10" s="646">
        <f t="shared" si="3"/>
        <v>0</v>
      </c>
      <c r="AQ10" s="646">
        <f t="shared" si="3"/>
        <v>0</v>
      </c>
      <c r="AR10" s="646">
        <f t="shared" si="3"/>
        <v>0</v>
      </c>
      <c r="AS10" s="646">
        <f t="shared" si="3"/>
        <v>0</v>
      </c>
      <c r="AT10" s="646">
        <f t="shared" si="3"/>
        <v>0</v>
      </c>
      <c r="AU10" s="646">
        <f t="shared" si="3"/>
        <v>0</v>
      </c>
      <c r="AV10" s="646">
        <f t="shared" si="3"/>
        <v>0</v>
      </c>
      <c r="AW10" s="646">
        <f t="shared" si="3"/>
        <v>0</v>
      </c>
      <c r="AX10" s="646">
        <f t="shared" si="3"/>
        <v>0</v>
      </c>
      <c r="AY10" s="646">
        <f t="shared" si="3"/>
        <v>0</v>
      </c>
      <c r="AZ10" s="646">
        <f t="shared" si="3"/>
        <v>0</v>
      </c>
      <c r="BA10" s="646">
        <f t="shared" si="3"/>
        <v>0</v>
      </c>
      <c r="BB10" s="646">
        <f t="shared" si="3"/>
        <v>0</v>
      </c>
      <c r="BC10" s="646">
        <f t="shared" si="3"/>
        <v>0</v>
      </c>
      <c r="BD10" s="646">
        <f t="shared" si="3"/>
        <v>0</v>
      </c>
      <c r="BE10" s="646">
        <f t="shared" si="3"/>
        <v>0</v>
      </c>
      <c r="BF10" s="646">
        <f t="shared" si="3"/>
        <v>0</v>
      </c>
      <c r="BG10" s="646">
        <f t="shared" si="3"/>
        <v>0.1</v>
      </c>
      <c r="BH10" s="646">
        <f t="shared" si="3"/>
        <v>0</v>
      </c>
      <c r="BI10" s="646">
        <f t="shared" si="3"/>
        <v>0.1</v>
      </c>
      <c r="BJ10" s="646">
        <f t="shared" si="3"/>
        <v>0</v>
      </c>
      <c r="BK10" s="648"/>
      <c r="BL10" s="648"/>
      <c r="BM10" s="649"/>
      <c r="BN10" s="643"/>
      <c r="BO10" s="650"/>
      <c r="BP10" s="651"/>
      <c r="BQ10" s="651"/>
      <c r="BR10" s="627"/>
      <c r="BS10" s="627"/>
      <c r="BT10" s="627"/>
      <c r="BW10" s="653"/>
      <c r="BX10" s="653"/>
    </row>
    <row r="11" spans="1:76" s="652" customFormat="1" ht="37.5">
      <c r="A11" s="654" t="s">
        <v>126</v>
      </c>
      <c r="B11" s="644" t="s">
        <v>127</v>
      </c>
      <c r="C11" s="645">
        <f t="shared" si="0"/>
        <v>73.3</v>
      </c>
      <c r="D11" s="646">
        <f t="shared" ref="D11:T11" si="4">D12+D16</f>
        <v>0</v>
      </c>
      <c r="E11" s="646">
        <f t="shared" si="4"/>
        <v>73.3</v>
      </c>
      <c r="F11" s="646">
        <f t="shared" si="4"/>
        <v>73.2</v>
      </c>
      <c r="G11" s="646">
        <f t="shared" si="4"/>
        <v>0</v>
      </c>
      <c r="H11" s="646">
        <f t="shared" si="4"/>
        <v>0</v>
      </c>
      <c r="I11" s="646">
        <f t="shared" si="4"/>
        <v>0</v>
      </c>
      <c r="J11" s="646">
        <f t="shared" si="4"/>
        <v>0</v>
      </c>
      <c r="K11" s="646">
        <f t="shared" si="4"/>
        <v>31</v>
      </c>
      <c r="L11" s="646">
        <f t="shared" si="4"/>
        <v>37.200000000000003</v>
      </c>
      <c r="M11" s="646">
        <f t="shared" si="4"/>
        <v>5</v>
      </c>
      <c r="N11" s="646">
        <f t="shared" si="4"/>
        <v>0</v>
      </c>
      <c r="O11" s="646">
        <f t="shared" si="4"/>
        <v>0</v>
      </c>
      <c r="P11" s="646">
        <f t="shared" si="4"/>
        <v>5</v>
      </c>
      <c r="Q11" s="646">
        <f t="shared" si="4"/>
        <v>0</v>
      </c>
      <c r="R11" s="646">
        <f t="shared" si="4"/>
        <v>0</v>
      </c>
      <c r="S11" s="646">
        <f t="shared" si="4"/>
        <v>0</v>
      </c>
      <c r="T11" s="646">
        <f t="shared" si="4"/>
        <v>0</v>
      </c>
      <c r="U11" s="647">
        <f t="shared" si="2"/>
        <v>0</v>
      </c>
      <c r="V11" s="646">
        <f t="shared" ref="V11:BJ11" si="5">V12+V16</f>
        <v>0</v>
      </c>
      <c r="W11" s="646">
        <f t="shared" si="5"/>
        <v>0</v>
      </c>
      <c r="X11" s="646">
        <f t="shared" si="5"/>
        <v>0</v>
      </c>
      <c r="Y11" s="646">
        <f t="shared" si="5"/>
        <v>0</v>
      </c>
      <c r="Z11" s="646">
        <f t="shared" si="5"/>
        <v>0</v>
      </c>
      <c r="AA11" s="646">
        <f t="shared" si="5"/>
        <v>0</v>
      </c>
      <c r="AB11" s="646">
        <f t="shared" si="5"/>
        <v>0</v>
      </c>
      <c r="AC11" s="646">
        <f t="shared" si="5"/>
        <v>0</v>
      </c>
      <c r="AD11" s="646">
        <f t="shared" si="5"/>
        <v>0</v>
      </c>
      <c r="AE11" s="646">
        <f t="shared" si="5"/>
        <v>0</v>
      </c>
      <c r="AF11" s="646">
        <f t="shared" si="5"/>
        <v>0</v>
      </c>
      <c r="AG11" s="646">
        <f t="shared" si="5"/>
        <v>0</v>
      </c>
      <c r="AH11" s="646">
        <f t="shared" si="5"/>
        <v>0</v>
      </c>
      <c r="AI11" s="646">
        <f t="shared" si="5"/>
        <v>0</v>
      </c>
      <c r="AJ11" s="646">
        <f t="shared" si="5"/>
        <v>0</v>
      </c>
      <c r="AK11" s="646">
        <f t="shared" si="5"/>
        <v>0</v>
      </c>
      <c r="AL11" s="646">
        <f t="shared" si="5"/>
        <v>0</v>
      </c>
      <c r="AM11" s="646">
        <f t="shared" si="5"/>
        <v>0</v>
      </c>
      <c r="AN11" s="646">
        <f t="shared" si="5"/>
        <v>0</v>
      </c>
      <c r="AO11" s="646">
        <f t="shared" si="5"/>
        <v>0</v>
      </c>
      <c r="AP11" s="646">
        <f t="shared" si="5"/>
        <v>0</v>
      </c>
      <c r="AQ11" s="646">
        <f t="shared" si="5"/>
        <v>0</v>
      </c>
      <c r="AR11" s="646">
        <f t="shared" si="5"/>
        <v>0</v>
      </c>
      <c r="AS11" s="646">
        <f t="shared" si="5"/>
        <v>0</v>
      </c>
      <c r="AT11" s="646">
        <f t="shared" si="5"/>
        <v>0</v>
      </c>
      <c r="AU11" s="646">
        <f t="shared" si="5"/>
        <v>0</v>
      </c>
      <c r="AV11" s="646">
        <f t="shared" si="5"/>
        <v>0</v>
      </c>
      <c r="AW11" s="646">
        <f t="shared" si="5"/>
        <v>0</v>
      </c>
      <c r="AX11" s="646">
        <f t="shared" si="5"/>
        <v>0</v>
      </c>
      <c r="AY11" s="646">
        <f t="shared" si="5"/>
        <v>0</v>
      </c>
      <c r="AZ11" s="646">
        <f t="shared" si="5"/>
        <v>0</v>
      </c>
      <c r="BA11" s="646">
        <f t="shared" si="5"/>
        <v>0</v>
      </c>
      <c r="BB11" s="646">
        <f t="shared" si="5"/>
        <v>0</v>
      </c>
      <c r="BC11" s="646">
        <f t="shared" si="5"/>
        <v>0</v>
      </c>
      <c r="BD11" s="646">
        <f t="shared" si="5"/>
        <v>0</v>
      </c>
      <c r="BE11" s="646">
        <f t="shared" si="5"/>
        <v>0</v>
      </c>
      <c r="BF11" s="646">
        <f t="shared" si="5"/>
        <v>0</v>
      </c>
      <c r="BG11" s="646">
        <f t="shared" si="5"/>
        <v>0.1</v>
      </c>
      <c r="BH11" s="646">
        <f t="shared" si="5"/>
        <v>0</v>
      </c>
      <c r="BI11" s="646">
        <f t="shared" si="5"/>
        <v>0.1</v>
      </c>
      <c r="BJ11" s="646">
        <f t="shared" si="5"/>
        <v>0</v>
      </c>
      <c r="BK11" s="629"/>
      <c r="BL11" s="629"/>
      <c r="BM11" s="649"/>
      <c r="BN11" s="655"/>
      <c r="BO11" s="650"/>
      <c r="BP11" s="651"/>
      <c r="BQ11" s="651"/>
      <c r="BR11" s="627"/>
      <c r="BS11" s="627"/>
      <c r="BT11" s="627"/>
      <c r="BW11" s="653"/>
      <c r="BX11" s="653"/>
    </row>
    <row r="12" spans="1:76" s="652" customFormat="1" ht="37.5">
      <c r="A12" s="654" t="s">
        <v>128</v>
      </c>
      <c r="B12" s="644" t="s">
        <v>129</v>
      </c>
      <c r="C12" s="645">
        <f t="shared" si="0"/>
        <v>73.099999999999994</v>
      </c>
      <c r="D12" s="646"/>
      <c r="E12" s="646">
        <f t="shared" ref="E12:T12" si="6">SUM(E13:E15)</f>
        <v>73.099999999999994</v>
      </c>
      <c r="F12" s="646">
        <f t="shared" si="6"/>
        <v>73</v>
      </c>
      <c r="G12" s="646">
        <f t="shared" si="6"/>
        <v>0</v>
      </c>
      <c r="H12" s="646">
        <f t="shared" si="6"/>
        <v>0</v>
      </c>
      <c r="I12" s="646">
        <f t="shared" si="6"/>
        <v>0</v>
      </c>
      <c r="J12" s="646">
        <f t="shared" si="6"/>
        <v>0</v>
      </c>
      <c r="K12" s="646">
        <f t="shared" si="6"/>
        <v>31</v>
      </c>
      <c r="L12" s="646">
        <f t="shared" si="6"/>
        <v>37</v>
      </c>
      <c r="M12" s="646">
        <f t="shared" si="6"/>
        <v>5</v>
      </c>
      <c r="N12" s="646">
        <f t="shared" si="6"/>
        <v>0</v>
      </c>
      <c r="O12" s="646">
        <f t="shared" si="6"/>
        <v>0</v>
      </c>
      <c r="P12" s="646">
        <f t="shared" si="6"/>
        <v>5</v>
      </c>
      <c r="Q12" s="646">
        <f t="shared" si="6"/>
        <v>0</v>
      </c>
      <c r="R12" s="646">
        <f t="shared" si="6"/>
        <v>0</v>
      </c>
      <c r="S12" s="646">
        <f t="shared" si="6"/>
        <v>0</v>
      </c>
      <c r="T12" s="646">
        <f t="shared" si="6"/>
        <v>0</v>
      </c>
      <c r="U12" s="647">
        <f t="shared" si="2"/>
        <v>0</v>
      </c>
      <c r="V12" s="646">
        <f t="shared" ref="V12:BJ12" si="7">SUM(V13:V15)</f>
        <v>0</v>
      </c>
      <c r="W12" s="646">
        <f t="shared" si="7"/>
        <v>0</v>
      </c>
      <c r="X12" s="646">
        <f t="shared" si="7"/>
        <v>0</v>
      </c>
      <c r="Y12" s="646">
        <f t="shared" si="7"/>
        <v>0</v>
      </c>
      <c r="Z12" s="646">
        <f t="shared" si="7"/>
        <v>0</v>
      </c>
      <c r="AA12" s="646">
        <f t="shared" si="7"/>
        <v>0</v>
      </c>
      <c r="AB12" s="646">
        <f t="shared" si="7"/>
        <v>0</v>
      </c>
      <c r="AC12" s="646">
        <f t="shared" si="7"/>
        <v>0</v>
      </c>
      <c r="AD12" s="646">
        <f t="shared" si="7"/>
        <v>0</v>
      </c>
      <c r="AE12" s="646">
        <f t="shared" si="7"/>
        <v>0</v>
      </c>
      <c r="AF12" s="646">
        <f t="shared" si="7"/>
        <v>0</v>
      </c>
      <c r="AG12" s="646">
        <f t="shared" si="7"/>
        <v>0</v>
      </c>
      <c r="AH12" s="646">
        <f t="shared" si="7"/>
        <v>0</v>
      </c>
      <c r="AI12" s="646">
        <f t="shared" si="7"/>
        <v>0</v>
      </c>
      <c r="AJ12" s="646">
        <f t="shared" si="7"/>
        <v>0</v>
      </c>
      <c r="AK12" s="646">
        <f t="shared" si="7"/>
        <v>0</v>
      </c>
      <c r="AL12" s="646">
        <f t="shared" si="7"/>
        <v>0</v>
      </c>
      <c r="AM12" s="646">
        <f t="shared" si="7"/>
        <v>0</v>
      </c>
      <c r="AN12" s="646">
        <f t="shared" si="7"/>
        <v>0</v>
      </c>
      <c r="AO12" s="646">
        <f t="shared" si="7"/>
        <v>0</v>
      </c>
      <c r="AP12" s="646">
        <f t="shared" si="7"/>
        <v>0</v>
      </c>
      <c r="AQ12" s="646">
        <f t="shared" si="7"/>
        <v>0</v>
      </c>
      <c r="AR12" s="646">
        <f t="shared" si="7"/>
        <v>0</v>
      </c>
      <c r="AS12" s="646">
        <f t="shared" si="7"/>
        <v>0</v>
      </c>
      <c r="AT12" s="646">
        <f t="shared" si="7"/>
        <v>0</v>
      </c>
      <c r="AU12" s="646">
        <f t="shared" si="7"/>
        <v>0</v>
      </c>
      <c r="AV12" s="646">
        <f t="shared" si="7"/>
        <v>0</v>
      </c>
      <c r="AW12" s="646">
        <f t="shared" si="7"/>
        <v>0</v>
      </c>
      <c r="AX12" s="646">
        <f t="shared" si="7"/>
        <v>0</v>
      </c>
      <c r="AY12" s="646">
        <f t="shared" si="7"/>
        <v>0</v>
      </c>
      <c r="AZ12" s="646">
        <f t="shared" si="7"/>
        <v>0</v>
      </c>
      <c r="BA12" s="646">
        <f t="shared" si="7"/>
        <v>0</v>
      </c>
      <c r="BB12" s="646">
        <f t="shared" si="7"/>
        <v>0</v>
      </c>
      <c r="BC12" s="646">
        <f t="shared" si="7"/>
        <v>0</v>
      </c>
      <c r="BD12" s="646">
        <f t="shared" si="7"/>
        <v>0</v>
      </c>
      <c r="BE12" s="646">
        <f t="shared" si="7"/>
        <v>0</v>
      </c>
      <c r="BF12" s="646">
        <f t="shared" si="7"/>
        <v>0</v>
      </c>
      <c r="BG12" s="646">
        <f t="shared" si="7"/>
        <v>0.1</v>
      </c>
      <c r="BH12" s="646">
        <f t="shared" si="7"/>
        <v>0</v>
      </c>
      <c r="BI12" s="646">
        <f t="shared" si="7"/>
        <v>0.1</v>
      </c>
      <c r="BJ12" s="646">
        <f t="shared" si="7"/>
        <v>0</v>
      </c>
      <c r="BK12" s="629"/>
      <c r="BL12" s="653"/>
      <c r="BM12" s="649"/>
      <c r="BN12" s="655">
        <f>A15</f>
        <v>3</v>
      </c>
      <c r="BO12" s="650"/>
      <c r="BP12" s="651"/>
      <c r="BQ12" s="651"/>
      <c r="BR12" s="627"/>
      <c r="BS12" s="627"/>
      <c r="BT12" s="627"/>
      <c r="BW12" s="653"/>
      <c r="BX12" s="653"/>
    </row>
    <row r="13" spans="1:76" s="666" customFormat="1" ht="56.25">
      <c r="A13" s="656">
        <v>1</v>
      </c>
      <c r="B13" s="657" t="s">
        <v>678</v>
      </c>
      <c r="C13" s="658">
        <f t="shared" si="0"/>
        <v>36</v>
      </c>
      <c r="D13" s="659"/>
      <c r="E13" s="660">
        <f t="shared" ref="E13:E15" si="8">F13+U13+BG13</f>
        <v>36</v>
      </c>
      <c r="F13" s="660">
        <f t="shared" ref="F13:F15" si="9">G13+K13+L13+M13+R13+S13+T13</f>
        <v>36</v>
      </c>
      <c r="G13" s="660">
        <f t="shared" ref="G13:G15" si="10">H13+I13+J13</f>
        <v>0</v>
      </c>
      <c r="H13" s="660"/>
      <c r="I13" s="660"/>
      <c r="J13" s="660"/>
      <c r="K13" s="660">
        <v>16</v>
      </c>
      <c r="L13" s="660">
        <v>15</v>
      </c>
      <c r="M13" s="660">
        <f t="shared" ref="M13:M15" si="11">+N13+O13+P13</f>
        <v>5</v>
      </c>
      <c r="N13" s="660"/>
      <c r="O13" s="660"/>
      <c r="P13" s="660">
        <v>5</v>
      </c>
      <c r="Q13" s="660"/>
      <c r="R13" s="660"/>
      <c r="S13" s="660"/>
      <c r="T13" s="660"/>
      <c r="U13" s="661">
        <f t="shared" si="2"/>
        <v>0</v>
      </c>
      <c r="V13" s="660"/>
      <c r="W13" s="660"/>
      <c r="X13" s="660"/>
      <c r="Y13" s="660"/>
      <c r="Z13" s="660"/>
      <c r="AA13" s="660"/>
      <c r="AB13" s="660"/>
      <c r="AC13" s="660"/>
      <c r="AD13" s="660">
        <f t="shared" ref="AD13:AD15" si="12">SUM(AE13:AT13)</f>
        <v>0</v>
      </c>
      <c r="AE13" s="660"/>
      <c r="AF13" s="660"/>
      <c r="AG13" s="660"/>
      <c r="AH13" s="660"/>
      <c r="AI13" s="660"/>
      <c r="AJ13" s="660"/>
      <c r="AK13" s="660"/>
      <c r="AL13" s="660"/>
      <c r="AM13" s="660"/>
      <c r="AN13" s="660"/>
      <c r="AO13" s="660"/>
      <c r="AP13" s="660"/>
      <c r="AQ13" s="660"/>
      <c r="AR13" s="660"/>
      <c r="AS13" s="660">
        <v>0</v>
      </c>
      <c r="AT13" s="660"/>
      <c r="AU13" s="660"/>
      <c r="AV13" s="660"/>
      <c r="AW13" s="660"/>
      <c r="AX13" s="660"/>
      <c r="AY13" s="660"/>
      <c r="AZ13" s="660"/>
      <c r="BA13" s="660"/>
      <c r="BB13" s="660"/>
      <c r="BC13" s="660"/>
      <c r="BD13" s="660"/>
      <c r="BE13" s="660"/>
      <c r="BF13" s="660"/>
      <c r="BG13" s="660">
        <f t="shared" ref="BG13:BG20" si="13">BH13+BI13+BJ13</f>
        <v>0</v>
      </c>
      <c r="BH13" s="660"/>
      <c r="BI13" s="660"/>
      <c r="BJ13" s="660"/>
      <c r="BK13" s="659" t="s">
        <v>130</v>
      </c>
      <c r="BL13" s="640" t="s">
        <v>397</v>
      </c>
      <c r="BM13" s="662" t="s">
        <v>507</v>
      </c>
      <c r="BN13" s="659" t="s">
        <v>84</v>
      </c>
      <c r="BO13" s="663" t="s">
        <v>503</v>
      </c>
      <c r="BP13" s="639" t="s">
        <v>669</v>
      </c>
      <c r="BQ13" s="663" t="s">
        <v>503</v>
      </c>
      <c r="BR13" s="664"/>
      <c r="BS13" s="665" t="s">
        <v>834</v>
      </c>
      <c r="BT13" s="665"/>
      <c r="BW13" s="665"/>
      <c r="BX13" s="665"/>
    </row>
    <row r="14" spans="1:76" s="669" customFormat="1" ht="56.25">
      <c r="A14" s="656">
        <v>2</v>
      </c>
      <c r="B14" s="667" t="s">
        <v>670</v>
      </c>
      <c r="C14" s="658">
        <f t="shared" si="0"/>
        <v>37</v>
      </c>
      <c r="D14" s="663"/>
      <c r="E14" s="661">
        <f t="shared" si="8"/>
        <v>37</v>
      </c>
      <c r="F14" s="661">
        <f t="shared" si="9"/>
        <v>37</v>
      </c>
      <c r="G14" s="661">
        <f t="shared" si="10"/>
        <v>0</v>
      </c>
      <c r="H14" s="661"/>
      <c r="I14" s="661"/>
      <c r="J14" s="661"/>
      <c r="K14" s="661">
        <v>15</v>
      </c>
      <c r="L14" s="661">
        <v>22</v>
      </c>
      <c r="M14" s="661">
        <f t="shared" si="11"/>
        <v>0</v>
      </c>
      <c r="N14" s="661"/>
      <c r="O14" s="661"/>
      <c r="P14" s="661"/>
      <c r="Q14" s="661"/>
      <c r="R14" s="661"/>
      <c r="S14" s="661"/>
      <c r="T14" s="661"/>
      <c r="U14" s="661">
        <f t="shared" si="2"/>
        <v>0</v>
      </c>
      <c r="V14" s="661"/>
      <c r="W14" s="661"/>
      <c r="X14" s="661"/>
      <c r="Y14" s="661"/>
      <c r="Z14" s="661"/>
      <c r="AA14" s="661"/>
      <c r="AB14" s="661"/>
      <c r="AC14" s="661"/>
      <c r="AD14" s="661">
        <f t="shared" si="12"/>
        <v>0</v>
      </c>
      <c r="AE14" s="661"/>
      <c r="AF14" s="661"/>
      <c r="AG14" s="661"/>
      <c r="AH14" s="661"/>
      <c r="AI14" s="661"/>
      <c r="AJ14" s="661"/>
      <c r="AK14" s="661"/>
      <c r="AL14" s="661"/>
      <c r="AM14" s="661"/>
      <c r="AN14" s="661"/>
      <c r="AO14" s="661"/>
      <c r="AP14" s="661"/>
      <c r="AQ14" s="661"/>
      <c r="AR14" s="661"/>
      <c r="AS14" s="661">
        <v>0</v>
      </c>
      <c r="AT14" s="661"/>
      <c r="AU14" s="661"/>
      <c r="AV14" s="661"/>
      <c r="AW14" s="661"/>
      <c r="AX14" s="661"/>
      <c r="AY14" s="661"/>
      <c r="AZ14" s="661"/>
      <c r="BA14" s="661"/>
      <c r="BB14" s="661"/>
      <c r="BC14" s="661"/>
      <c r="BD14" s="661"/>
      <c r="BE14" s="661"/>
      <c r="BF14" s="661"/>
      <c r="BG14" s="661">
        <f t="shared" si="13"/>
        <v>0</v>
      </c>
      <c r="BH14" s="661"/>
      <c r="BI14" s="661"/>
      <c r="BJ14" s="661"/>
      <c r="BK14" s="663" t="s">
        <v>130</v>
      </c>
      <c r="BL14" s="640" t="s">
        <v>397</v>
      </c>
      <c r="BM14" s="639" t="s">
        <v>510</v>
      </c>
      <c r="BN14" s="663" t="s">
        <v>84</v>
      </c>
      <c r="BO14" s="663" t="s">
        <v>503</v>
      </c>
      <c r="BP14" s="639" t="s">
        <v>669</v>
      </c>
      <c r="BQ14" s="663" t="s">
        <v>503</v>
      </c>
      <c r="BR14" s="664"/>
      <c r="BS14" s="668" t="s">
        <v>834</v>
      </c>
      <c r="BT14" s="668"/>
      <c r="BW14" s="668"/>
      <c r="BX14" s="668"/>
    </row>
    <row r="15" spans="1:76" s="669" customFormat="1" ht="56.25">
      <c r="A15" s="656">
        <v>3</v>
      </c>
      <c r="B15" s="667" t="s">
        <v>847</v>
      </c>
      <c r="C15" s="660">
        <f t="shared" si="0"/>
        <v>0.1</v>
      </c>
      <c r="D15" s="663"/>
      <c r="E15" s="661">
        <f t="shared" si="8"/>
        <v>0.1</v>
      </c>
      <c r="F15" s="661">
        <f t="shared" si="9"/>
        <v>0</v>
      </c>
      <c r="G15" s="661">
        <f t="shared" si="10"/>
        <v>0</v>
      </c>
      <c r="H15" s="661"/>
      <c r="I15" s="661"/>
      <c r="J15" s="661"/>
      <c r="K15" s="661"/>
      <c r="L15" s="661"/>
      <c r="M15" s="661">
        <f t="shared" si="11"/>
        <v>0</v>
      </c>
      <c r="N15" s="661"/>
      <c r="O15" s="661"/>
      <c r="P15" s="661"/>
      <c r="Q15" s="661"/>
      <c r="R15" s="661"/>
      <c r="S15" s="661"/>
      <c r="T15" s="661"/>
      <c r="U15" s="661">
        <f t="shared" si="2"/>
        <v>0</v>
      </c>
      <c r="V15" s="661"/>
      <c r="W15" s="661"/>
      <c r="X15" s="661"/>
      <c r="Y15" s="661"/>
      <c r="Z15" s="661"/>
      <c r="AA15" s="661"/>
      <c r="AB15" s="661"/>
      <c r="AC15" s="661"/>
      <c r="AD15" s="661">
        <f t="shared" si="12"/>
        <v>0</v>
      </c>
      <c r="AE15" s="661"/>
      <c r="AF15" s="661"/>
      <c r="AG15" s="661"/>
      <c r="AH15" s="661"/>
      <c r="AI15" s="661"/>
      <c r="AJ15" s="661"/>
      <c r="AK15" s="661"/>
      <c r="AL15" s="661"/>
      <c r="AM15" s="661"/>
      <c r="AN15" s="661"/>
      <c r="AO15" s="661"/>
      <c r="AP15" s="661"/>
      <c r="AQ15" s="661"/>
      <c r="AR15" s="661"/>
      <c r="AS15" s="661">
        <v>0</v>
      </c>
      <c r="AT15" s="661"/>
      <c r="AU15" s="661"/>
      <c r="AV15" s="661"/>
      <c r="AW15" s="661"/>
      <c r="AX15" s="661"/>
      <c r="AY15" s="661"/>
      <c r="AZ15" s="661"/>
      <c r="BA15" s="661"/>
      <c r="BB15" s="661"/>
      <c r="BC15" s="661"/>
      <c r="BD15" s="661"/>
      <c r="BE15" s="661"/>
      <c r="BF15" s="661"/>
      <c r="BG15" s="661">
        <f t="shared" si="13"/>
        <v>0.1</v>
      </c>
      <c r="BH15" s="661"/>
      <c r="BI15" s="661">
        <v>0.1</v>
      </c>
      <c r="BJ15" s="661"/>
      <c r="BK15" s="663" t="s">
        <v>130</v>
      </c>
      <c r="BL15" s="670" t="s">
        <v>401</v>
      </c>
      <c r="BM15" s="639" t="s">
        <v>848</v>
      </c>
      <c r="BN15" s="663" t="s">
        <v>84</v>
      </c>
      <c r="BO15" s="639" t="s">
        <v>866</v>
      </c>
      <c r="BP15" s="671" t="s">
        <v>502</v>
      </c>
      <c r="BQ15" s="624"/>
      <c r="BW15" s="668"/>
      <c r="BX15" s="668"/>
    </row>
    <row r="16" spans="1:76" s="652" customFormat="1" ht="37.5">
      <c r="A16" s="672" t="s">
        <v>132</v>
      </c>
      <c r="B16" s="633" t="s">
        <v>133</v>
      </c>
      <c r="C16" s="646">
        <f t="shared" ref="C16:BJ16" si="14">SUM(C17:C18)</f>
        <v>0.2</v>
      </c>
      <c r="D16" s="646">
        <f t="shared" si="14"/>
        <v>0</v>
      </c>
      <c r="E16" s="646">
        <f t="shared" si="14"/>
        <v>0.2</v>
      </c>
      <c r="F16" s="646">
        <f t="shared" si="14"/>
        <v>0.2</v>
      </c>
      <c r="G16" s="646">
        <f t="shared" si="14"/>
        <v>0</v>
      </c>
      <c r="H16" s="646">
        <f t="shared" si="14"/>
        <v>0</v>
      </c>
      <c r="I16" s="646">
        <f t="shared" si="14"/>
        <v>0</v>
      </c>
      <c r="J16" s="646">
        <f t="shared" si="14"/>
        <v>0</v>
      </c>
      <c r="K16" s="646">
        <f t="shared" si="14"/>
        <v>0</v>
      </c>
      <c r="L16" s="646">
        <f t="shared" si="14"/>
        <v>0.2</v>
      </c>
      <c r="M16" s="646">
        <f t="shared" si="14"/>
        <v>0</v>
      </c>
      <c r="N16" s="646">
        <f t="shared" si="14"/>
        <v>0</v>
      </c>
      <c r="O16" s="646">
        <f t="shared" si="14"/>
        <v>0</v>
      </c>
      <c r="P16" s="646">
        <f t="shared" si="14"/>
        <v>0</v>
      </c>
      <c r="Q16" s="646">
        <f t="shared" si="14"/>
        <v>0</v>
      </c>
      <c r="R16" s="646">
        <f t="shared" si="14"/>
        <v>0</v>
      </c>
      <c r="S16" s="646">
        <f t="shared" si="14"/>
        <v>0</v>
      </c>
      <c r="T16" s="646">
        <f t="shared" si="14"/>
        <v>0</v>
      </c>
      <c r="U16" s="646">
        <f t="shared" si="14"/>
        <v>0</v>
      </c>
      <c r="V16" s="646">
        <f t="shared" si="14"/>
        <v>0</v>
      </c>
      <c r="W16" s="646">
        <f t="shared" si="14"/>
        <v>0</v>
      </c>
      <c r="X16" s="646">
        <f t="shared" si="14"/>
        <v>0</v>
      </c>
      <c r="Y16" s="646">
        <f t="shared" si="14"/>
        <v>0</v>
      </c>
      <c r="Z16" s="646">
        <f t="shared" si="14"/>
        <v>0</v>
      </c>
      <c r="AA16" s="646">
        <f t="shared" si="14"/>
        <v>0</v>
      </c>
      <c r="AB16" s="646">
        <f t="shared" si="14"/>
        <v>0</v>
      </c>
      <c r="AC16" s="646">
        <f t="shared" si="14"/>
        <v>0</v>
      </c>
      <c r="AD16" s="646">
        <f t="shared" si="14"/>
        <v>0</v>
      </c>
      <c r="AE16" s="646">
        <f t="shared" si="14"/>
        <v>0</v>
      </c>
      <c r="AF16" s="646">
        <f t="shared" si="14"/>
        <v>0</v>
      </c>
      <c r="AG16" s="646">
        <f t="shared" si="14"/>
        <v>0</v>
      </c>
      <c r="AH16" s="646">
        <f t="shared" si="14"/>
        <v>0</v>
      </c>
      <c r="AI16" s="646">
        <f t="shared" si="14"/>
        <v>0</v>
      </c>
      <c r="AJ16" s="646">
        <f t="shared" si="14"/>
        <v>0</v>
      </c>
      <c r="AK16" s="646">
        <f t="shared" si="14"/>
        <v>0</v>
      </c>
      <c r="AL16" s="646">
        <f t="shared" si="14"/>
        <v>0</v>
      </c>
      <c r="AM16" s="646">
        <f t="shared" si="14"/>
        <v>0</v>
      </c>
      <c r="AN16" s="646">
        <f t="shared" si="14"/>
        <v>0</v>
      </c>
      <c r="AO16" s="646">
        <f t="shared" si="14"/>
        <v>0</v>
      </c>
      <c r="AP16" s="646">
        <f t="shared" si="14"/>
        <v>0</v>
      </c>
      <c r="AQ16" s="646">
        <f t="shared" si="14"/>
        <v>0</v>
      </c>
      <c r="AR16" s="646">
        <f t="shared" si="14"/>
        <v>0</v>
      </c>
      <c r="AS16" s="646">
        <f t="shared" si="14"/>
        <v>0</v>
      </c>
      <c r="AT16" s="646">
        <f t="shared" si="14"/>
        <v>0</v>
      </c>
      <c r="AU16" s="646">
        <f t="shared" si="14"/>
        <v>0</v>
      </c>
      <c r="AV16" s="646">
        <f t="shared" si="14"/>
        <v>0</v>
      </c>
      <c r="AW16" s="646">
        <f t="shared" si="14"/>
        <v>0</v>
      </c>
      <c r="AX16" s="646">
        <f t="shared" si="14"/>
        <v>0</v>
      </c>
      <c r="AY16" s="646">
        <f t="shared" si="14"/>
        <v>0</v>
      </c>
      <c r="AZ16" s="646">
        <f t="shared" si="14"/>
        <v>0</v>
      </c>
      <c r="BA16" s="646">
        <f t="shared" si="14"/>
        <v>0</v>
      </c>
      <c r="BB16" s="646">
        <f t="shared" si="14"/>
        <v>0</v>
      </c>
      <c r="BC16" s="646">
        <f t="shared" si="14"/>
        <v>0</v>
      </c>
      <c r="BD16" s="646">
        <f t="shared" si="14"/>
        <v>0</v>
      </c>
      <c r="BE16" s="646">
        <f t="shared" si="14"/>
        <v>0</v>
      </c>
      <c r="BF16" s="646">
        <f t="shared" si="14"/>
        <v>0</v>
      </c>
      <c r="BG16" s="646">
        <f t="shared" si="14"/>
        <v>0</v>
      </c>
      <c r="BH16" s="646">
        <f t="shared" si="14"/>
        <v>0</v>
      </c>
      <c r="BI16" s="646">
        <f t="shared" si="14"/>
        <v>0</v>
      </c>
      <c r="BJ16" s="646">
        <f t="shared" si="14"/>
        <v>0</v>
      </c>
      <c r="BK16" s="629"/>
      <c r="BL16" s="629"/>
      <c r="BM16" s="649"/>
      <c r="BN16" s="655"/>
      <c r="BO16" s="650"/>
      <c r="BP16" s="651"/>
      <c r="BQ16" s="651"/>
      <c r="BR16" s="627"/>
      <c r="BS16" s="627"/>
      <c r="BT16" s="627"/>
      <c r="BW16" s="653"/>
      <c r="BX16" s="653"/>
    </row>
    <row r="17" spans="1:91" s="674" customFormat="1" ht="112.5">
      <c r="A17" s="639">
        <v>1</v>
      </c>
      <c r="B17" s="667" t="s">
        <v>672</v>
      </c>
      <c r="C17" s="658">
        <f t="shared" si="0"/>
        <v>0.1</v>
      </c>
      <c r="D17" s="663"/>
      <c r="E17" s="661">
        <f t="shared" ref="E17:E18" si="15">F17+U17+BG17</f>
        <v>0.1</v>
      </c>
      <c r="F17" s="661">
        <f t="shared" ref="F17:F18" si="16">G17+K17+L17+M17+R17+S17+T17</f>
        <v>0.1</v>
      </c>
      <c r="G17" s="661">
        <f t="shared" ref="G17:G18" si="17">H17+I17+J17</f>
        <v>0</v>
      </c>
      <c r="H17" s="661"/>
      <c r="I17" s="661"/>
      <c r="J17" s="661"/>
      <c r="K17" s="661"/>
      <c r="L17" s="661">
        <v>0.1</v>
      </c>
      <c r="M17" s="661">
        <f t="shared" ref="M17:M18" si="18">+N17+O17+P17</f>
        <v>0</v>
      </c>
      <c r="N17" s="661"/>
      <c r="O17" s="661"/>
      <c r="P17" s="661"/>
      <c r="Q17" s="661"/>
      <c r="R17" s="661"/>
      <c r="S17" s="661"/>
      <c r="T17" s="661"/>
      <c r="U17" s="661">
        <f t="shared" si="2"/>
        <v>0</v>
      </c>
      <c r="V17" s="661"/>
      <c r="W17" s="661"/>
      <c r="X17" s="661"/>
      <c r="Y17" s="661"/>
      <c r="Z17" s="661"/>
      <c r="AA17" s="661"/>
      <c r="AB17" s="661"/>
      <c r="AC17" s="661"/>
      <c r="AD17" s="661">
        <f t="shared" ref="AD17:AD18" si="19">SUM(AE17:AT17)</f>
        <v>0</v>
      </c>
      <c r="AE17" s="661"/>
      <c r="AF17" s="661"/>
      <c r="AG17" s="661"/>
      <c r="AH17" s="661"/>
      <c r="AI17" s="661"/>
      <c r="AJ17" s="661"/>
      <c r="AK17" s="661"/>
      <c r="AL17" s="661"/>
      <c r="AM17" s="661"/>
      <c r="AN17" s="661"/>
      <c r="AO17" s="661"/>
      <c r="AP17" s="661"/>
      <c r="AQ17" s="661"/>
      <c r="AR17" s="661"/>
      <c r="AS17" s="661">
        <v>0</v>
      </c>
      <c r="AT17" s="661"/>
      <c r="AU17" s="661"/>
      <c r="AV17" s="661"/>
      <c r="AW17" s="661"/>
      <c r="AX17" s="661"/>
      <c r="AY17" s="661"/>
      <c r="AZ17" s="661"/>
      <c r="BA17" s="661"/>
      <c r="BB17" s="661"/>
      <c r="BC17" s="661"/>
      <c r="BD17" s="661"/>
      <c r="BE17" s="661"/>
      <c r="BF17" s="661"/>
      <c r="BG17" s="661">
        <f t="shared" ref="BG17:BG18" si="20">BH17+BI17+BJ17</f>
        <v>0</v>
      </c>
      <c r="BH17" s="661"/>
      <c r="BI17" s="661"/>
      <c r="BJ17" s="661"/>
      <c r="BK17" s="663" t="s">
        <v>130</v>
      </c>
      <c r="BL17" s="640" t="s">
        <v>396</v>
      </c>
      <c r="BM17" s="639" t="s">
        <v>725</v>
      </c>
      <c r="BN17" s="663" t="s">
        <v>85</v>
      </c>
      <c r="BO17" s="663" t="s">
        <v>503</v>
      </c>
      <c r="BP17" s="639" t="s">
        <v>844</v>
      </c>
      <c r="BQ17" s="663" t="s">
        <v>503</v>
      </c>
      <c r="BR17" s="664"/>
      <c r="BS17" s="673" t="s">
        <v>834</v>
      </c>
      <c r="BT17" s="673"/>
      <c r="BW17" s="673"/>
      <c r="BX17" s="673"/>
      <c r="BZ17" s="674" t="s">
        <v>943</v>
      </c>
    </row>
    <row r="18" spans="1:91" s="674" customFormat="1" ht="112.5">
      <c r="A18" s="656">
        <v>2</v>
      </c>
      <c r="B18" s="667" t="s">
        <v>676</v>
      </c>
      <c r="C18" s="658">
        <f>D18+E18</f>
        <v>0.1</v>
      </c>
      <c r="D18" s="663"/>
      <c r="E18" s="661">
        <f t="shared" si="15"/>
        <v>0.1</v>
      </c>
      <c r="F18" s="661">
        <f t="shared" si="16"/>
        <v>0.1</v>
      </c>
      <c r="G18" s="661">
        <f t="shared" si="17"/>
        <v>0</v>
      </c>
      <c r="H18" s="661"/>
      <c r="I18" s="661"/>
      <c r="J18" s="661"/>
      <c r="K18" s="661"/>
      <c r="L18" s="661">
        <v>0.1</v>
      </c>
      <c r="M18" s="661">
        <f t="shared" si="18"/>
        <v>0</v>
      </c>
      <c r="N18" s="661"/>
      <c r="O18" s="661"/>
      <c r="P18" s="661"/>
      <c r="Q18" s="661"/>
      <c r="R18" s="661"/>
      <c r="S18" s="661"/>
      <c r="T18" s="661"/>
      <c r="U18" s="661">
        <f t="shared" si="2"/>
        <v>0</v>
      </c>
      <c r="V18" s="661"/>
      <c r="W18" s="661"/>
      <c r="X18" s="661"/>
      <c r="Y18" s="661"/>
      <c r="Z18" s="661"/>
      <c r="AA18" s="661"/>
      <c r="AB18" s="661"/>
      <c r="AC18" s="661"/>
      <c r="AD18" s="661">
        <f t="shared" si="19"/>
        <v>0</v>
      </c>
      <c r="AE18" s="661"/>
      <c r="AF18" s="661"/>
      <c r="AG18" s="661"/>
      <c r="AH18" s="661"/>
      <c r="AI18" s="661"/>
      <c r="AJ18" s="661"/>
      <c r="AK18" s="661"/>
      <c r="AL18" s="661"/>
      <c r="AM18" s="661"/>
      <c r="AN18" s="661"/>
      <c r="AO18" s="661"/>
      <c r="AP18" s="661"/>
      <c r="AQ18" s="661"/>
      <c r="AR18" s="661"/>
      <c r="AS18" s="661">
        <v>0</v>
      </c>
      <c r="AT18" s="661"/>
      <c r="AU18" s="661"/>
      <c r="AV18" s="661"/>
      <c r="AW18" s="661"/>
      <c r="AX18" s="661"/>
      <c r="AY18" s="661"/>
      <c r="AZ18" s="661"/>
      <c r="BA18" s="661"/>
      <c r="BB18" s="661"/>
      <c r="BC18" s="661"/>
      <c r="BD18" s="661"/>
      <c r="BE18" s="661"/>
      <c r="BF18" s="661"/>
      <c r="BG18" s="661">
        <f t="shared" si="20"/>
        <v>0</v>
      </c>
      <c r="BH18" s="661"/>
      <c r="BI18" s="661"/>
      <c r="BJ18" s="661"/>
      <c r="BK18" s="663" t="s">
        <v>130</v>
      </c>
      <c r="BL18" s="639" t="s">
        <v>131</v>
      </c>
      <c r="BM18" s="639" t="s">
        <v>727</v>
      </c>
      <c r="BN18" s="663" t="s">
        <v>85</v>
      </c>
      <c r="BO18" s="663" t="s">
        <v>503</v>
      </c>
      <c r="BP18" s="639" t="s">
        <v>844</v>
      </c>
      <c r="BQ18" s="663" t="s">
        <v>503</v>
      </c>
      <c r="BR18" s="675" t="s">
        <v>834</v>
      </c>
      <c r="BS18" s="675"/>
      <c r="BT18" s="675"/>
      <c r="BU18" s="676"/>
      <c r="BV18" s="676"/>
      <c r="BZ18" s="674" t="s">
        <v>943</v>
      </c>
    </row>
    <row r="19" spans="1:91" s="652" customFormat="1" ht="56.25">
      <c r="A19" s="672" t="s">
        <v>134</v>
      </c>
      <c r="B19" s="644" t="s">
        <v>135</v>
      </c>
      <c r="C19" s="645">
        <f t="shared" si="0"/>
        <v>11.420000000000002</v>
      </c>
      <c r="D19" s="646">
        <f t="shared" ref="D19:BJ19" si="21">D20+D21</f>
        <v>0</v>
      </c>
      <c r="E19" s="646">
        <f t="shared" si="21"/>
        <v>11.420000000000002</v>
      </c>
      <c r="F19" s="646">
        <f t="shared" si="21"/>
        <v>11.420000000000002</v>
      </c>
      <c r="G19" s="646">
        <f t="shared" si="21"/>
        <v>0</v>
      </c>
      <c r="H19" s="646">
        <f t="shared" si="21"/>
        <v>0</v>
      </c>
      <c r="I19" s="646">
        <f t="shared" si="21"/>
        <v>0</v>
      </c>
      <c r="J19" s="646">
        <f t="shared" si="21"/>
        <v>0</v>
      </c>
      <c r="K19" s="646">
        <f t="shared" si="21"/>
        <v>8.4499999999999993</v>
      </c>
      <c r="L19" s="646">
        <f t="shared" si="21"/>
        <v>0</v>
      </c>
      <c r="M19" s="646">
        <f t="shared" si="21"/>
        <v>2.9699999999999998</v>
      </c>
      <c r="N19" s="646">
        <f t="shared" si="21"/>
        <v>0</v>
      </c>
      <c r="O19" s="646">
        <f t="shared" si="21"/>
        <v>0</v>
      </c>
      <c r="P19" s="646">
        <f t="shared" si="21"/>
        <v>2.9699999999999998</v>
      </c>
      <c r="Q19" s="646">
        <f t="shared" si="21"/>
        <v>0</v>
      </c>
      <c r="R19" s="646">
        <f t="shared" si="21"/>
        <v>0</v>
      </c>
      <c r="S19" s="646">
        <f t="shared" si="21"/>
        <v>0</v>
      </c>
      <c r="T19" s="646">
        <f t="shared" si="21"/>
        <v>0</v>
      </c>
      <c r="U19" s="646">
        <f t="shared" si="21"/>
        <v>0</v>
      </c>
      <c r="V19" s="646">
        <f t="shared" si="21"/>
        <v>0</v>
      </c>
      <c r="W19" s="646">
        <f t="shared" si="21"/>
        <v>0</v>
      </c>
      <c r="X19" s="646">
        <f t="shared" si="21"/>
        <v>0</v>
      </c>
      <c r="Y19" s="646">
        <f t="shared" si="21"/>
        <v>0</v>
      </c>
      <c r="Z19" s="646">
        <f t="shared" si="21"/>
        <v>0</v>
      </c>
      <c r="AA19" s="646">
        <f t="shared" si="21"/>
        <v>0</v>
      </c>
      <c r="AB19" s="646">
        <f t="shared" si="21"/>
        <v>0</v>
      </c>
      <c r="AC19" s="646">
        <f t="shared" si="21"/>
        <v>0</v>
      </c>
      <c r="AD19" s="646">
        <f t="shared" si="21"/>
        <v>0</v>
      </c>
      <c r="AE19" s="646">
        <f t="shared" si="21"/>
        <v>0</v>
      </c>
      <c r="AF19" s="646">
        <f t="shared" si="21"/>
        <v>0</v>
      </c>
      <c r="AG19" s="646">
        <f t="shared" si="21"/>
        <v>0</v>
      </c>
      <c r="AH19" s="646">
        <f t="shared" si="21"/>
        <v>0</v>
      </c>
      <c r="AI19" s="646">
        <f t="shared" si="21"/>
        <v>0</v>
      </c>
      <c r="AJ19" s="646">
        <f t="shared" si="21"/>
        <v>0</v>
      </c>
      <c r="AK19" s="646">
        <f t="shared" si="21"/>
        <v>0</v>
      </c>
      <c r="AL19" s="646">
        <f t="shared" si="21"/>
        <v>0</v>
      </c>
      <c r="AM19" s="646">
        <f t="shared" si="21"/>
        <v>0</v>
      </c>
      <c r="AN19" s="646">
        <f t="shared" si="21"/>
        <v>0</v>
      </c>
      <c r="AO19" s="646">
        <f t="shared" si="21"/>
        <v>0</v>
      </c>
      <c r="AP19" s="646">
        <f t="shared" si="21"/>
        <v>0</v>
      </c>
      <c r="AQ19" s="646">
        <f t="shared" si="21"/>
        <v>0</v>
      </c>
      <c r="AR19" s="646">
        <f t="shared" si="21"/>
        <v>0</v>
      </c>
      <c r="AS19" s="646">
        <f t="shared" si="21"/>
        <v>0</v>
      </c>
      <c r="AT19" s="646">
        <f t="shared" si="21"/>
        <v>0</v>
      </c>
      <c r="AU19" s="646">
        <f t="shared" si="21"/>
        <v>0</v>
      </c>
      <c r="AV19" s="646">
        <f t="shared" si="21"/>
        <v>0</v>
      </c>
      <c r="AW19" s="646">
        <f t="shared" si="21"/>
        <v>0</v>
      </c>
      <c r="AX19" s="646">
        <f t="shared" si="21"/>
        <v>0</v>
      </c>
      <c r="AY19" s="646">
        <f t="shared" si="21"/>
        <v>0</v>
      </c>
      <c r="AZ19" s="646">
        <f t="shared" si="21"/>
        <v>0</v>
      </c>
      <c r="BA19" s="646">
        <f t="shared" si="21"/>
        <v>0</v>
      </c>
      <c r="BB19" s="646">
        <f t="shared" si="21"/>
        <v>0</v>
      </c>
      <c r="BC19" s="646">
        <f t="shared" si="21"/>
        <v>0</v>
      </c>
      <c r="BD19" s="646">
        <f t="shared" si="21"/>
        <v>0</v>
      </c>
      <c r="BE19" s="646">
        <f t="shared" si="21"/>
        <v>0</v>
      </c>
      <c r="BF19" s="646">
        <f t="shared" si="21"/>
        <v>0</v>
      </c>
      <c r="BG19" s="646">
        <f t="shared" si="21"/>
        <v>0</v>
      </c>
      <c r="BH19" s="646">
        <f t="shared" si="21"/>
        <v>0</v>
      </c>
      <c r="BI19" s="646">
        <f t="shared" si="21"/>
        <v>0</v>
      </c>
      <c r="BJ19" s="646">
        <f t="shared" si="21"/>
        <v>0</v>
      </c>
      <c r="BK19" s="629"/>
      <c r="BL19" s="629"/>
      <c r="BM19" s="649"/>
      <c r="BN19" s="672"/>
      <c r="BO19" s="650"/>
      <c r="BP19" s="651"/>
      <c r="BQ19" s="651"/>
      <c r="BR19" s="627"/>
      <c r="BS19" s="627"/>
      <c r="BT19" s="627"/>
      <c r="BW19" s="653"/>
      <c r="BX19" s="653"/>
    </row>
    <row r="20" spans="1:91" s="652" customFormat="1" ht="75">
      <c r="A20" s="629" t="s">
        <v>136</v>
      </c>
      <c r="B20" s="644" t="s">
        <v>137</v>
      </c>
      <c r="C20" s="645">
        <f t="shared" si="0"/>
        <v>0</v>
      </c>
      <c r="D20" s="648"/>
      <c r="E20" s="677">
        <v>0</v>
      </c>
      <c r="F20" s="677">
        <v>0</v>
      </c>
      <c r="G20" s="677">
        <v>0</v>
      </c>
      <c r="H20" s="677"/>
      <c r="I20" s="677"/>
      <c r="J20" s="677"/>
      <c r="K20" s="677"/>
      <c r="L20" s="677"/>
      <c r="M20" s="677">
        <v>0</v>
      </c>
      <c r="N20" s="677"/>
      <c r="O20" s="677"/>
      <c r="P20" s="677"/>
      <c r="Q20" s="677"/>
      <c r="R20" s="677"/>
      <c r="S20" s="677"/>
      <c r="T20" s="677"/>
      <c r="U20" s="647">
        <f t="shared" si="2"/>
        <v>0</v>
      </c>
      <c r="V20" s="677"/>
      <c r="W20" s="677"/>
      <c r="X20" s="677"/>
      <c r="Y20" s="677"/>
      <c r="Z20" s="677"/>
      <c r="AA20" s="677"/>
      <c r="AB20" s="677"/>
      <c r="AC20" s="677"/>
      <c r="AD20" s="677">
        <v>0</v>
      </c>
      <c r="AE20" s="677"/>
      <c r="AF20" s="677"/>
      <c r="AG20" s="677"/>
      <c r="AH20" s="677"/>
      <c r="AI20" s="677"/>
      <c r="AJ20" s="677"/>
      <c r="AK20" s="677"/>
      <c r="AL20" s="677"/>
      <c r="AM20" s="677"/>
      <c r="AN20" s="677"/>
      <c r="AO20" s="677"/>
      <c r="AP20" s="677"/>
      <c r="AQ20" s="677"/>
      <c r="AR20" s="677"/>
      <c r="AS20" s="677">
        <v>0</v>
      </c>
      <c r="AT20" s="677"/>
      <c r="AU20" s="677"/>
      <c r="AV20" s="677"/>
      <c r="AW20" s="677"/>
      <c r="AX20" s="677"/>
      <c r="AY20" s="677"/>
      <c r="AZ20" s="677"/>
      <c r="BA20" s="677"/>
      <c r="BB20" s="677"/>
      <c r="BC20" s="677"/>
      <c r="BD20" s="677"/>
      <c r="BE20" s="677"/>
      <c r="BF20" s="677"/>
      <c r="BG20" s="678">
        <f t="shared" si="13"/>
        <v>0</v>
      </c>
      <c r="BH20" s="677"/>
      <c r="BI20" s="677"/>
      <c r="BJ20" s="677"/>
      <c r="BK20" s="629"/>
      <c r="BL20" s="629"/>
      <c r="BM20" s="649"/>
      <c r="BN20" s="629"/>
      <c r="BO20" s="650"/>
      <c r="BP20" s="651"/>
      <c r="BQ20" s="651"/>
      <c r="BR20" s="627"/>
      <c r="BS20" s="627"/>
      <c r="BT20" s="627"/>
      <c r="BW20" s="653"/>
      <c r="BX20" s="653"/>
    </row>
    <row r="21" spans="1:91" s="652" customFormat="1" ht="75">
      <c r="A21" s="629" t="s">
        <v>138</v>
      </c>
      <c r="B21" s="644" t="s">
        <v>139</v>
      </c>
      <c r="C21" s="645">
        <f t="shared" si="0"/>
        <v>11.420000000000002</v>
      </c>
      <c r="D21" s="646">
        <f t="shared" ref="D21:BM21" si="22">SUM(D22:D23)</f>
        <v>0</v>
      </c>
      <c r="E21" s="646">
        <f t="shared" si="22"/>
        <v>11.420000000000002</v>
      </c>
      <c r="F21" s="646">
        <f t="shared" si="22"/>
        <v>11.420000000000002</v>
      </c>
      <c r="G21" s="646">
        <f t="shared" si="22"/>
        <v>0</v>
      </c>
      <c r="H21" s="646">
        <f t="shared" si="22"/>
        <v>0</v>
      </c>
      <c r="I21" s="646">
        <f t="shared" si="22"/>
        <v>0</v>
      </c>
      <c r="J21" s="646">
        <f t="shared" si="22"/>
        <v>0</v>
      </c>
      <c r="K21" s="646">
        <f t="shared" si="22"/>
        <v>8.4499999999999993</v>
      </c>
      <c r="L21" s="646">
        <f t="shared" si="22"/>
        <v>0</v>
      </c>
      <c r="M21" s="646">
        <f t="shared" si="22"/>
        <v>2.9699999999999998</v>
      </c>
      <c r="N21" s="646">
        <f t="shared" si="22"/>
        <v>0</v>
      </c>
      <c r="O21" s="646">
        <f t="shared" si="22"/>
        <v>0</v>
      </c>
      <c r="P21" s="646">
        <f t="shared" si="22"/>
        <v>2.9699999999999998</v>
      </c>
      <c r="Q21" s="646">
        <f t="shared" si="22"/>
        <v>0</v>
      </c>
      <c r="R21" s="646">
        <f t="shared" si="22"/>
        <v>0</v>
      </c>
      <c r="S21" s="646">
        <f t="shared" si="22"/>
        <v>0</v>
      </c>
      <c r="T21" s="646">
        <f t="shared" si="22"/>
        <v>0</v>
      </c>
      <c r="U21" s="646">
        <f t="shared" si="22"/>
        <v>0</v>
      </c>
      <c r="V21" s="646">
        <f t="shared" si="22"/>
        <v>0</v>
      </c>
      <c r="W21" s="646">
        <f t="shared" si="22"/>
        <v>0</v>
      </c>
      <c r="X21" s="646">
        <f t="shared" si="22"/>
        <v>0</v>
      </c>
      <c r="Y21" s="646">
        <f t="shared" si="22"/>
        <v>0</v>
      </c>
      <c r="Z21" s="646">
        <f t="shared" si="22"/>
        <v>0</v>
      </c>
      <c r="AA21" s="646">
        <f t="shared" si="22"/>
        <v>0</v>
      </c>
      <c r="AB21" s="646">
        <f t="shared" si="22"/>
        <v>0</v>
      </c>
      <c r="AC21" s="646">
        <f t="shared" si="22"/>
        <v>0</v>
      </c>
      <c r="AD21" s="646">
        <f t="shared" si="22"/>
        <v>0</v>
      </c>
      <c r="AE21" s="646">
        <f t="shared" si="22"/>
        <v>0</v>
      </c>
      <c r="AF21" s="646">
        <f t="shared" si="22"/>
        <v>0</v>
      </c>
      <c r="AG21" s="646">
        <f t="shared" si="22"/>
        <v>0</v>
      </c>
      <c r="AH21" s="646">
        <f t="shared" si="22"/>
        <v>0</v>
      </c>
      <c r="AI21" s="646">
        <f t="shared" si="22"/>
        <v>0</v>
      </c>
      <c r="AJ21" s="646">
        <f t="shared" si="22"/>
        <v>0</v>
      </c>
      <c r="AK21" s="646">
        <f t="shared" si="22"/>
        <v>0</v>
      </c>
      <c r="AL21" s="646">
        <f t="shared" si="22"/>
        <v>0</v>
      </c>
      <c r="AM21" s="646">
        <f t="shared" si="22"/>
        <v>0</v>
      </c>
      <c r="AN21" s="646">
        <f t="shared" si="22"/>
        <v>0</v>
      </c>
      <c r="AO21" s="646">
        <f t="shared" si="22"/>
        <v>0</v>
      </c>
      <c r="AP21" s="646">
        <f t="shared" si="22"/>
        <v>0</v>
      </c>
      <c r="AQ21" s="646">
        <f t="shared" si="22"/>
        <v>0</v>
      </c>
      <c r="AR21" s="646">
        <f t="shared" si="22"/>
        <v>0</v>
      </c>
      <c r="AS21" s="646">
        <f t="shared" si="22"/>
        <v>0</v>
      </c>
      <c r="AT21" s="646">
        <f t="shared" si="22"/>
        <v>0</v>
      </c>
      <c r="AU21" s="646">
        <f t="shared" si="22"/>
        <v>0</v>
      </c>
      <c r="AV21" s="646">
        <f t="shared" si="22"/>
        <v>0</v>
      </c>
      <c r="AW21" s="646">
        <f t="shared" si="22"/>
        <v>0</v>
      </c>
      <c r="AX21" s="646">
        <f t="shared" si="22"/>
        <v>0</v>
      </c>
      <c r="AY21" s="646">
        <f t="shared" si="22"/>
        <v>0</v>
      </c>
      <c r="AZ21" s="646">
        <f t="shared" si="22"/>
        <v>0</v>
      </c>
      <c r="BA21" s="646">
        <f t="shared" si="22"/>
        <v>0</v>
      </c>
      <c r="BB21" s="646">
        <f t="shared" si="22"/>
        <v>0</v>
      </c>
      <c r="BC21" s="646">
        <f t="shared" si="22"/>
        <v>0</v>
      </c>
      <c r="BD21" s="646">
        <f t="shared" si="22"/>
        <v>0</v>
      </c>
      <c r="BE21" s="646">
        <f t="shared" si="22"/>
        <v>0</v>
      </c>
      <c r="BF21" s="646">
        <f t="shared" si="22"/>
        <v>0</v>
      </c>
      <c r="BG21" s="646">
        <f t="shared" si="22"/>
        <v>0</v>
      </c>
      <c r="BH21" s="646">
        <f t="shared" si="22"/>
        <v>0</v>
      </c>
      <c r="BI21" s="646">
        <f t="shared" si="22"/>
        <v>0</v>
      </c>
      <c r="BJ21" s="646">
        <f t="shared" si="22"/>
        <v>0</v>
      </c>
      <c r="BK21" s="646">
        <f t="shared" si="22"/>
        <v>0</v>
      </c>
      <c r="BL21" s="646">
        <f t="shared" si="22"/>
        <v>0</v>
      </c>
      <c r="BM21" s="646">
        <f t="shared" si="22"/>
        <v>0</v>
      </c>
      <c r="BN21" s="629">
        <f>A22</f>
        <v>1</v>
      </c>
      <c r="BO21" s="650"/>
      <c r="BP21" s="651"/>
      <c r="BQ21" s="651"/>
      <c r="BR21" s="627"/>
      <c r="BS21" s="627"/>
      <c r="BT21" s="627"/>
      <c r="BW21" s="653"/>
      <c r="BX21" s="653"/>
    </row>
    <row r="22" spans="1:91" s="680" customFormat="1" ht="18.75">
      <c r="A22" s="816">
        <v>1</v>
      </c>
      <c r="B22" s="818" t="s">
        <v>304</v>
      </c>
      <c r="C22" s="658">
        <f t="shared" si="0"/>
        <v>5.9700000000000006</v>
      </c>
      <c r="D22" s="663"/>
      <c r="E22" s="661">
        <f>F22+U22+BG22</f>
        <v>5.9700000000000006</v>
      </c>
      <c r="F22" s="661">
        <f>G22+K22+L22+M22+R22+S22+T22</f>
        <v>5.9700000000000006</v>
      </c>
      <c r="G22" s="661">
        <f>H22+I22+J22</f>
        <v>0</v>
      </c>
      <c r="H22" s="661"/>
      <c r="I22" s="661"/>
      <c r="J22" s="661"/>
      <c r="K22" s="661">
        <v>4.2</v>
      </c>
      <c r="L22" s="661"/>
      <c r="M22" s="661">
        <f>+N22+O22+P22</f>
        <v>1.77</v>
      </c>
      <c r="N22" s="661"/>
      <c r="O22" s="661"/>
      <c r="P22" s="661">
        <v>1.77</v>
      </c>
      <c r="Q22" s="661"/>
      <c r="R22" s="661"/>
      <c r="S22" s="661"/>
      <c r="T22" s="661"/>
      <c r="U22" s="661">
        <f>V22+W22+X22+Y22+Z22+AA22+AB22+AC22+AD22+AU22+AV22+AW22+AX22+AY22+AZ22+BA22+BB22+BC22+BD22+BE22+BF22</f>
        <v>0</v>
      </c>
      <c r="V22" s="661"/>
      <c r="W22" s="661"/>
      <c r="X22" s="661"/>
      <c r="Y22" s="661"/>
      <c r="Z22" s="661"/>
      <c r="AA22" s="661"/>
      <c r="AB22" s="661"/>
      <c r="AC22" s="661"/>
      <c r="AD22" s="661">
        <f>SUM(AE22:AT22)</f>
        <v>0</v>
      </c>
      <c r="AE22" s="661"/>
      <c r="AF22" s="661"/>
      <c r="AG22" s="661"/>
      <c r="AH22" s="661"/>
      <c r="AI22" s="661"/>
      <c r="AJ22" s="661"/>
      <c r="AK22" s="661"/>
      <c r="AL22" s="661"/>
      <c r="AM22" s="661"/>
      <c r="AN22" s="661"/>
      <c r="AO22" s="661"/>
      <c r="AP22" s="661"/>
      <c r="AQ22" s="661"/>
      <c r="AR22" s="661"/>
      <c r="AS22" s="661">
        <v>0</v>
      </c>
      <c r="AT22" s="661"/>
      <c r="AU22" s="661"/>
      <c r="AV22" s="661"/>
      <c r="AW22" s="661"/>
      <c r="AX22" s="661"/>
      <c r="AY22" s="661"/>
      <c r="AZ22" s="661"/>
      <c r="BA22" s="661"/>
      <c r="BB22" s="661"/>
      <c r="BC22" s="661"/>
      <c r="BD22" s="661"/>
      <c r="BE22" s="661"/>
      <c r="BF22" s="661"/>
      <c r="BG22" s="661">
        <f>BH22+BI22+BJ22</f>
        <v>0</v>
      </c>
      <c r="BH22" s="661"/>
      <c r="BI22" s="661"/>
      <c r="BJ22" s="661"/>
      <c r="BK22" s="639" t="s">
        <v>130</v>
      </c>
      <c r="BL22" s="679" t="s">
        <v>399</v>
      </c>
      <c r="BM22" s="639"/>
      <c r="BN22" s="639" t="s">
        <v>99</v>
      </c>
      <c r="BO22" s="663" t="s">
        <v>503</v>
      </c>
      <c r="BP22" s="812" t="s">
        <v>761</v>
      </c>
      <c r="BQ22" s="815" t="s">
        <v>576</v>
      </c>
      <c r="BR22" s="664"/>
      <c r="BS22" s="664" t="s">
        <v>834</v>
      </c>
      <c r="BT22" s="664"/>
      <c r="BU22" s="680" t="s">
        <v>862</v>
      </c>
      <c r="BW22" s="664"/>
      <c r="BX22" s="664"/>
    </row>
    <row r="23" spans="1:91" s="680" customFormat="1" ht="18.75">
      <c r="A23" s="816"/>
      <c r="B23" s="818"/>
      <c r="C23" s="658">
        <f t="shared" si="0"/>
        <v>5.45</v>
      </c>
      <c r="D23" s="663"/>
      <c r="E23" s="661">
        <f>F23+U23+BG23</f>
        <v>5.45</v>
      </c>
      <c r="F23" s="661">
        <f>G23+K23+L23+M23+R23+S23+T23</f>
        <v>5.45</v>
      </c>
      <c r="G23" s="661">
        <f>H23+I23+J23</f>
        <v>0</v>
      </c>
      <c r="H23" s="661"/>
      <c r="I23" s="661"/>
      <c r="J23" s="661"/>
      <c r="K23" s="661">
        <v>4.25</v>
      </c>
      <c r="L23" s="661"/>
      <c r="M23" s="661">
        <f>+N23+O23+P23</f>
        <v>1.2</v>
      </c>
      <c r="N23" s="661"/>
      <c r="O23" s="661"/>
      <c r="P23" s="661">
        <v>1.2</v>
      </c>
      <c r="Q23" s="661"/>
      <c r="R23" s="661"/>
      <c r="S23" s="661"/>
      <c r="T23" s="661"/>
      <c r="U23" s="661">
        <f>V23+W23+X23+Y23+Z23+AA23+AB23+AC23+AD23+AU23+AV23+AW23+AX23+AY23+AZ23+BA23+BB23+BC23+BD23+BE23+BF23</f>
        <v>0</v>
      </c>
      <c r="V23" s="661"/>
      <c r="W23" s="661"/>
      <c r="X23" s="661"/>
      <c r="Y23" s="661"/>
      <c r="Z23" s="661"/>
      <c r="AA23" s="661"/>
      <c r="AB23" s="661"/>
      <c r="AC23" s="661"/>
      <c r="AD23" s="661">
        <f>SUM(AE23:AT23)</f>
        <v>0</v>
      </c>
      <c r="AE23" s="661"/>
      <c r="AF23" s="661"/>
      <c r="AG23" s="661"/>
      <c r="AH23" s="661"/>
      <c r="AI23" s="661"/>
      <c r="AJ23" s="661"/>
      <c r="AK23" s="661"/>
      <c r="AL23" s="661"/>
      <c r="AM23" s="661"/>
      <c r="AN23" s="661"/>
      <c r="AO23" s="661"/>
      <c r="AP23" s="661"/>
      <c r="AQ23" s="661"/>
      <c r="AR23" s="661"/>
      <c r="AS23" s="661">
        <v>0</v>
      </c>
      <c r="AT23" s="661"/>
      <c r="AU23" s="661"/>
      <c r="AV23" s="661"/>
      <c r="AW23" s="661"/>
      <c r="AX23" s="661"/>
      <c r="AY23" s="661"/>
      <c r="AZ23" s="661"/>
      <c r="BA23" s="661"/>
      <c r="BB23" s="661"/>
      <c r="BC23" s="661"/>
      <c r="BD23" s="661"/>
      <c r="BE23" s="661"/>
      <c r="BF23" s="661"/>
      <c r="BG23" s="661">
        <f>BH23+BI23+BJ23</f>
        <v>0</v>
      </c>
      <c r="BH23" s="661"/>
      <c r="BI23" s="661"/>
      <c r="BJ23" s="661"/>
      <c r="BK23" s="639" t="s">
        <v>130</v>
      </c>
      <c r="BL23" s="670" t="s">
        <v>398</v>
      </c>
      <c r="BM23" s="639"/>
      <c r="BN23" s="639" t="s">
        <v>99</v>
      </c>
      <c r="BO23" s="663" t="s">
        <v>503</v>
      </c>
      <c r="BP23" s="812"/>
      <c r="BQ23" s="815"/>
      <c r="BR23" s="664"/>
      <c r="BS23" s="664" t="s">
        <v>834</v>
      </c>
      <c r="BT23" s="664"/>
      <c r="BW23" s="664"/>
      <c r="BX23" s="664"/>
    </row>
    <row r="24" spans="1:91" s="652" customFormat="1" ht="18.75">
      <c r="A24" s="643">
        <v>2</v>
      </c>
      <c r="B24" s="633" t="s">
        <v>140</v>
      </c>
      <c r="C24" s="645">
        <f t="shared" si="0"/>
        <v>984.73910000000001</v>
      </c>
      <c r="D24" s="646">
        <f t="shared" ref="D24:BJ24" si="23">D25+D58+D97</f>
        <v>343.36</v>
      </c>
      <c r="E24" s="646">
        <f t="shared" si="23"/>
        <v>641.37909999999999</v>
      </c>
      <c r="F24" s="646">
        <f t="shared" si="23"/>
        <v>611.95719999999994</v>
      </c>
      <c r="G24" s="646">
        <f t="shared" si="23"/>
        <v>7.1672999999999991</v>
      </c>
      <c r="H24" s="646">
        <f t="shared" si="23"/>
        <v>2.4500000000000002</v>
      </c>
      <c r="I24" s="646">
        <f t="shared" si="23"/>
        <v>4.7172999999999998</v>
      </c>
      <c r="J24" s="646">
        <f t="shared" si="23"/>
        <v>0</v>
      </c>
      <c r="K24" s="646">
        <f t="shared" si="23"/>
        <v>474.37720000000002</v>
      </c>
      <c r="L24" s="646">
        <f t="shared" si="23"/>
        <v>114.78</v>
      </c>
      <c r="M24" s="646">
        <f t="shared" si="23"/>
        <v>15.64</v>
      </c>
      <c r="N24" s="646">
        <f t="shared" si="23"/>
        <v>1.4</v>
      </c>
      <c r="O24" s="646">
        <f t="shared" si="23"/>
        <v>0</v>
      </c>
      <c r="P24" s="646">
        <f t="shared" si="23"/>
        <v>14.24</v>
      </c>
      <c r="Q24" s="646">
        <f t="shared" si="23"/>
        <v>0</v>
      </c>
      <c r="R24" s="646">
        <f t="shared" si="23"/>
        <v>0</v>
      </c>
      <c r="S24" s="646">
        <f t="shared" si="23"/>
        <v>0</v>
      </c>
      <c r="T24" s="646">
        <f t="shared" si="23"/>
        <v>0</v>
      </c>
      <c r="U24" s="646">
        <f t="shared" si="23"/>
        <v>21.061900000000001</v>
      </c>
      <c r="V24" s="646">
        <f t="shared" si="23"/>
        <v>0</v>
      </c>
      <c r="W24" s="646">
        <f t="shared" si="23"/>
        <v>0</v>
      </c>
      <c r="X24" s="646">
        <f t="shared" si="23"/>
        <v>0</v>
      </c>
      <c r="Y24" s="646">
        <f t="shared" si="23"/>
        <v>0</v>
      </c>
      <c r="Z24" s="646">
        <f t="shared" si="23"/>
        <v>0</v>
      </c>
      <c r="AA24" s="646">
        <f t="shared" si="23"/>
        <v>0</v>
      </c>
      <c r="AB24" s="646">
        <f t="shared" si="23"/>
        <v>0</v>
      </c>
      <c r="AC24" s="646">
        <f t="shared" si="23"/>
        <v>0</v>
      </c>
      <c r="AD24" s="646">
        <f t="shared" si="23"/>
        <v>4.91</v>
      </c>
      <c r="AE24" s="646">
        <f t="shared" si="23"/>
        <v>4.7699999999999996</v>
      </c>
      <c r="AF24" s="646">
        <f t="shared" si="23"/>
        <v>0.14000000000000001</v>
      </c>
      <c r="AG24" s="646">
        <f t="shared" si="23"/>
        <v>0</v>
      </c>
      <c r="AH24" s="646">
        <f t="shared" si="23"/>
        <v>0</v>
      </c>
      <c r="AI24" s="646">
        <f t="shared" si="23"/>
        <v>0</v>
      </c>
      <c r="AJ24" s="646">
        <f t="shared" si="23"/>
        <v>0</v>
      </c>
      <c r="AK24" s="646">
        <f t="shared" si="23"/>
        <v>0</v>
      </c>
      <c r="AL24" s="646">
        <f t="shared" si="23"/>
        <v>0</v>
      </c>
      <c r="AM24" s="646">
        <f t="shared" si="23"/>
        <v>0</v>
      </c>
      <c r="AN24" s="646">
        <f t="shared" si="23"/>
        <v>0</v>
      </c>
      <c r="AO24" s="646">
        <f t="shared" si="23"/>
        <v>0</v>
      </c>
      <c r="AP24" s="646">
        <f t="shared" si="23"/>
        <v>0</v>
      </c>
      <c r="AQ24" s="646">
        <f t="shared" si="23"/>
        <v>0</v>
      </c>
      <c r="AR24" s="646">
        <f t="shared" si="23"/>
        <v>0</v>
      </c>
      <c r="AS24" s="646">
        <f t="shared" si="23"/>
        <v>0</v>
      </c>
      <c r="AT24" s="646">
        <f t="shared" si="23"/>
        <v>0</v>
      </c>
      <c r="AU24" s="646">
        <f t="shared" si="23"/>
        <v>0</v>
      </c>
      <c r="AV24" s="646">
        <f t="shared" si="23"/>
        <v>0</v>
      </c>
      <c r="AW24" s="646">
        <f t="shared" si="23"/>
        <v>0</v>
      </c>
      <c r="AX24" s="646">
        <f t="shared" si="23"/>
        <v>1.7300000000000002</v>
      </c>
      <c r="AY24" s="646">
        <f t="shared" si="23"/>
        <v>0</v>
      </c>
      <c r="AZ24" s="646">
        <f t="shared" si="23"/>
        <v>0.40190000000000003</v>
      </c>
      <c r="BA24" s="646">
        <f t="shared" si="23"/>
        <v>0</v>
      </c>
      <c r="BB24" s="646">
        <f t="shared" si="23"/>
        <v>0</v>
      </c>
      <c r="BC24" s="646">
        <f t="shared" si="23"/>
        <v>0</v>
      </c>
      <c r="BD24" s="646">
        <f t="shared" si="23"/>
        <v>14.02</v>
      </c>
      <c r="BE24" s="646">
        <f t="shared" si="23"/>
        <v>0</v>
      </c>
      <c r="BF24" s="646">
        <f t="shared" si="23"/>
        <v>0</v>
      </c>
      <c r="BG24" s="646">
        <f t="shared" si="23"/>
        <v>8.3600000000000012</v>
      </c>
      <c r="BH24" s="646">
        <f t="shared" si="23"/>
        <v>0</v>
      </c>
      <c r="BI24" s="646">
        <f t="shared" si="23"/>
        <v>28.160000000000004</v>
      </c>
      <c r="BJ24" s="646">
        <f t="shared" si="23"/>
        <v>0</v>
      </c>
      <c r="BK24" s="629"/>
      <c r="BL24" s="629"/>
      <c r="BM24" s="649"/>
      <c r="BN24" s="643"/>
      <c r="BO24" s="641"/>
      <c r="BP24" s="651"/>
      <c r="BQ24" s="651"/>
      <c r="BR24" s="627"/>
      <c r="BS24" s="627"/>
      <c r="BT24" s="627"/>
      <c r="BW24" s="653"/>
      <c r="BX24" s="653"/>
    </row>
    <row r="25" spans="1:91" s="687" customFormat="1" ht="56.25">
      <c r="A25" s="681" t="s">
        <v>141</v>
      </c>
      <c r="B25" s="633" t="s">
        <v>142</v>
      </c>
      <c r="C25" s="677">
        <f t="shared" ref="C25:BJ25" si="24">C26+C31+C55</f>
        <v>126.66</v>
      </c>
      <c r="D25" s="677">
        <f t="shared" si="24"/>
        <v>11.620000000000001</v>
      </c>
      <c r="E25" s="677">
        <f t="shared" si="24"/>
        <v>115.03999999999999</v>
      </c>
      <c r="F25" s="677">
        <f t="shared" si="24"/>
        <v>105.41</v>
      </c>
      <c r="G25" s="677">
        <f t="shared" si="24"/>
        <v>5.7272999999999996</v>
      </c>
      <c r="H25" s="677">
        <f t="shared" si="24"/>
        <v>2.4500000000000002</v>
      </c>
      <c r="I25" s="677">
        <f t="shared" si="24"/>
        <v>3.2772999999999999</v>
      </c>
      <c r="J25" s="677">
        <f t="shared" si="24"/>
        <v>0</v>
      </c>
      <c r="K25" s="677">
        <f t="shared" si="24"/>
        <v>65.290000000000006</v>
      </c>
      <c r="L25" s="677">
        <f t="shared" si="24"/>
        <v>18.829999999999998</v>
      </c>
      <c r="M25" s="677">
        <f t="shared" si="24"/>
        <v>15.57</v>
      </c>
      <c r="N25" s="677">
        <f t="shared" si="24"/>
        <v>1.4</v>
      </c>
      <c r="O25" s="677">
        <f t="shared" si="24"/>
        <v>0</v>
      </c>
      <c r="P25" s="677">
        <f t="shared" si="24"/>
        <v>14.17</v>
      </c>
      <c r="Q25" s="677">
        <f t="shared" si="24"/>
        <v>0</v>
      </c>
      <c r="R25" s="677">
        <f t="shared" si="24"/>
        <v>0</v>
      </c>
      <c r="S25" s="677">
        <f t="shared" si="24"/>
        <v>0</v>
      </c>
      <c r="T25" s="677">
        <f t="shared" si="24"/>
        <v>0</v>
      </c>
      <c r="U25" s="677">
        <f t="shared" si="24"/>
        <v>7.91</v>
      </c>
      <c r="V25" s="677">
        <f t="shared" si="24"/>
        <v>0</v>
      </c>
      <c r="W25" s="677">
        <f t="shared" si="24"/>
        <v>0</v>
      </c>
      <c r="X25" s="677">
        <f t="shared" si="24"/>
        <v>0</v>
      </c>
      <c r="Y25" s="677">
        <f t="shared" si="24"/>
        <v>0</v>
      </c>
      <c r="Z25" s="677">
        <f t="shared" si="24"/>
        <v>0</v>
      </c>
      <c r="AA25" s="677">
        <f t="shared" si="24"/>
        <v>0</v>
      </c>
      <c r="AB25" s="677">
        <f t="shared" si="24"/>
        <v>0</v>
      </c>
      <c r="AC25" s="677">
        <f t="shared" si="24"/>
        <v>0</v>
      </c>
      <c r="AD25" s="677">
        <f t="shared" si="24"/>
        <v>1.0900000000000001</v>
      </c>
      <c r="AE25" s="677">
        <f t="shared" si="24"/>
        <v>0.95000000000000007</v>
      </c>
      <c r="AF25" s="677">
        <f t="shared" si="24"/>
        <v>0.14000000000000001</v>
      </c>
      <c r="AG25" s="677">
        <f t="shared" si="24"/>
        <v>0</v>
      </c>
      <c r="AH25" s="677">
        <f t="shared" si="24"/>
        <v>0</v>
      </c>
      <c r="AI25" s="677">
        <f t="shared" si="24"/>
        <v>0</v>
      </c>
      <c r="AJ25" s="677">
        <f t="shared" si="24"/>
        <v>0</v>
      </c>
      <c r="AK25" s="677">
        <f t="shared" si="24"/>
        <v>0</v>
      </c>
      <c r="AL25" s="677">
        <f t="shared" si="24"/>
        <v>0</v>
      </c>
      <c r="AM25" s="677">
        <f t="shared" si="24"/>
        <v>0</v>
      </c>
      <c r="AN25" s="677">
        <f t="shared" si="24"/>
        <v>0</v>
      </c>
      <c r="AO25" s="677">
        <f t="shared" si="24"/>
        <v>0</v>
      </c>
      <c r="AP25" s="677">
        <f t="shared" si="24"/>
        <v>0</v>
      </c>
      <c r="AQ25" s="677">
        <f t="shared" si="24"/>
        <v>0</v>
      </c>
      <c r="AR25" s="677">
        <f t="shared" si="24"/>
        <v>0</v>
      </c>
      <c r="AS25" s="677">
        <f t="shared" si="24"/>
        <v>0</v>
      </c>
      <c r="AT25" s="677">
        <f t="shared" si="24"/>
        <v>0</v>
      </c>
      <c r="AU25" s="677">
        <f t="shared" si="24"/>
        <v>0</v>
      </c>
      <c r="AV25" s="677">
        <f t="shared" si="24"/>
        <v>0</v>
      </c>
      <c r="AW25" s="677">
        <f t="shared" si="24"/>
        <v>0</v>
      </c>
      <c r="AX25" s="677">
        <f t="shared" si="24"/>
        <v>1.7300000000000002</v>
      </c>
      <c r="AY25" s="677">
        <f t="shared" si="24"/>
        <v>0</v>
      </c>
      <c r="AZ25" s="677">
        <f t="shared" si="24"/>
        <v>0</v>
      </c>
      <c r="BA25" s="677">
        <f t="shared" si="24"/>
        <v>0</v>
      </c>
      <c r="BB25" s="677">
        <f t="shared" si="24"/>
        <v>0</v>
      </c>
      <c r="BC25" s="677">
        <f t="shared" si="24"/>
        <v>0</v>
      </c>
      <c r="BD25" s="677">
        <f t="shared" si="24"/>
        <v>5.09</v>
      </c>
      <c r="BE25" s="677">
        <f t="shared" si="24"/>
        <v>0</v>
      </c>
      <c r="BF25" s="677">
        <f t="shared" si="24"/>
        <v>0</v>
      </c>
      <c r="BG25" s="677">
        <f t="shared" si="24"/>
        <v>1.7200000000000002</v>
      </c>
      <c r="BH25" s="677">
        <f t="shared" si="24"/>
        <v>0</v>
      </c>
      <c r="BI25" s="677">
        <f t="shared" si="24"/>
        <v>21.520000000000003</v>
      </c>
      <c r="BJ25" s="677">
        <f t="shared" si="24"/>
        <v>0</v>
      </c>
      <c r="BK25" s="629"/>
      <c r="BL25" s="629"/>
      <c r="BM25" s="682"/>
      <c r="BN25" s="683"/>
      <c r="BO25" s="684"/>
      <c r="BP25" s="685"/>
      <c r="BQ25" s="685"/>
      <c r="BR25" s="686"/>
      <c r="BS25" s="686"/>
      <c r="BT25" s="686"/>
      <c r="BW25" s="630"/>
      <c r="BX25" s="630"/>
    </row>
    <row r="26" spans="1:91" s="687" customFormat="1" ht="78">
      <c r="A26" s="681" t="s">
        <v>143</v>
      </c>
      <c r="B26" s="688" t="s">
        <v>950</v>
      </c>
      <c r="C26" s="645">
        <f t="shared" si="0"/>
        <v>18.25</v>
      </c>
      <c r="D26" s="677">
        <f>SUM(D27:D30)</f>
        <v>0.02</v>
      </c>
      <c r="E26" s="677">
        <f>SUM(E27:E30)</f>
        <v>18.23</v>
      </c>
      <c r="F26" s="677">
        <f t="shared" ref="F26:BJ26" si="25">SUM(F27:F30)</f>
        <v>17.25</v>
      </c>
      <c r="G26" s="677">
        <f t="shared" si="25"/>
        <v>0.33</v>
      </c>
      <c r="H26" s="677">
        <f t="shared" si="25"/>
        <v>0.06</v>
      </c>
      <c r="I26" s="677">
        <f t="shared" si="25"/>
        <v>0.27</v>
      </c>
      <c r="J26" s="677">
        <f t="shared" si="25"/>
        <v>0</v>
      </c>
      <c r="K26" s="677">
        <f t="shared" si="25"/>
        <v>12.04</v>
      </c>
      <c r="L26" s="677">
        <f t="shared" si="25"/>
        <v>4.88</v>
      </c>
      <c r="M26" s="677">
        <f t="shared" si="25"/>
        <v>0</v>
      </c>
      <c r="N26" s="677">
        <f t="shared" si="25"/>
        <v>0</v>
      </c>
      <c r="O26" s="677">
        <f t="shared" si="25"/>
        <v>0</v>
      </c>
      <c r="P26" s="677">
        <f t="shared" si="25"/>
        <v>0</v>
      </c>
      <c r="Q26" s="677">
        <f t="shared" si="25"/>
        <v>0</v>
      </c>
      <c r="R26" s="677">
        <f t="shared" si="25"/>
        <v>0</v>
      </c>
      <c r="S26" s="677">
        <f t="shared" si="25"/>
        <v>0</v>
      </c>
      <c r="T26" s="677">
        <f t="shared" si="25"/>
        <v>0</v>
      </c>
      <c r="U26" s="677">
        <f t="shared" si="25"/>
        <v>0.9800000000000002</v>
      </c>
      <c r="V26" s="677">
        <f t="shared" si="25"/>
        <v>0</v>
      </c>
      <c r="W26" s="677">
        <f t="shared" si="25"/>
        <v>0</v>
      </c>
      <c r="X26" s="677">
        <f t="shared" si="25"/>
        <v>0</v>
      </c>
      <c r="Y26" s="677">
        <f t="shared" si="25"/>
        <v>0</v>
      </c>
      <c r="Z26" s="677">
        <f t="shared" si="25"/>
        <v>0</v>
      </c>
      <c r="AA26" s="677">
        <f t="shared" si="25"/>
        <v>0</v>
      </c>
      <c r="AB26" s="677">
        <f t="shared" si="25"/>
        <v>0</v>
      </c>
      <c r="AC26" s="677">
        <f t="shared" si="25"/>
        <v>0</v>
      </c>
      <c r="AD26" s="677">
        <f t="shared" si="25"/>
        <v>0.55000000000000004</v>
      </c>
      <c r="AE26" s="677">
        <f t="shared" si="25"/>
        <v>0.55000000000000004</v>
      </c>
      <c r="AF26" s="677">
        <f t="shared" si="25"/>
        <v>0</v>
      </c>
      <c r="AG26" s="677">
        <f t="shared" si="25"/>
        <v>0</v>
      </c>
      <c r="AH26" s="677">
        <f t="shared" si="25"/>
        <v>0</v>
      </c>
      <c r="AI26" s="677">
        <f t="shared" si="25"/>
        <v>0</v>
      </c>
      <c r="AJ26" s="677">
        <f t="shared" si="25"/>
        <v>0</v>
      </c>
      <c r="AK26" s="677">
        <f t="shared" si="25"/>
        <v>0</v>
      </c>
      <c r="AL26" s="677">
        <f t="shared" si="25"/>
        <v>0</v>
      </c>
      <c r="AM26" s="677">
        <f t="shared" si="25"/>
        <v>0</v>
      </c>
      <c r="AN26" s="677">
        <f t="shared" si="25"/>
        <v>0</v>
      </c>
      <c r="AO26" s="677">
        <f t="shared" si="25"/>
        <v>0</v>
      </c>
      <c r="AP26" s="677">
        <f t="shared" si="25"/>
        <v>0</v>
      </c>
      <c r="AQ26" s="677">
        <f t="shared" si="25"/>
        <v>0</v>
      </c>
      <c r="AR26" s="677">
        <f t="shared" si="25"/>
        <v>0</v>
      </c>
      <c r="AS26" s="677">
        <f t="shared" si="25"/>
        <v>0</v>
      </c>
      <c r="AT26" s="677">
        <f t="shared" si="25"/>
        <v>0</v>
      </c>
      <c r="AU26" s="677">
        <f t="shared" si="25"/>
        <v>0</v>
      </c>
      <c r="AV26" s="677">
        <f t="shared" si="25"/>
        <v>0</v>
      </c>
      <c r="AW26" s="677">
        <f t="shared" si="25"/>
        <v>0</v>
      </c>
      <c r="AX26" s="677">
        <f t="shared" si="25"/>
        <v>7.0000000000000007E-2</v>
      </c>
      <c r="AY26" s="677">
        <f t="shared" si="25"/>
        <v>0</v>
      </c>
      <c r="AZ26" s="677">
        <f t="shared" si="25"/>
        <v>0</v>
      </c>
      <c r="BA26" s="677">
        <f t="shared" si="25"/>
        <v>0</v>
      </c>
      <c r="BB26" s="677">
        <f t="shared" si="25"/>
        <v>0</v>
      </c>
      <c r="BC26" s="677">
        <f t="shared" si="25"/>
        <v>0</v>
      </c>
      <c r="BD26" s="677">
        <f t="shared" si="25"/>
        <v>0.36</v>
      </c>
      <c r="BE26" s="677">
        <f t="shared" si="25"/>
        <v>0</v>
      </c>
      <c r="BF26" s="677">
        <f t="shared" si="25"/>
        <v>0</v>
      </c>
      <c r="BG26" s="677">
        <f t="shared" si="25"/>
        <v>0</v>
      </c>
      <c r="BH26" s="677">
        <f t="shared" si="25"/>
        <v>0</v>
      </c>
      <c r="BI26" s="677">
        <f t="shared" si="25"/>
        <v>0</v>
      </c>
      <c r="BJ26" s="677">
        <f t="shared" si="25"/>
        <v>0</v>
      </c>
      <c r="BK26" s="629"/>
      <c r="BL26" s="629"/>
      <c r="BM26" s="682"/>
      <c r="BN26" s="683"/>
      <c r="BO26" s="684"/>
      <c r="BP26" s="685"/>
      <c r="BQ26" s="685"/>
      <c r="BR26" s="686"/>
      <c r="BS26" s="686"/>
      <c r="BT26" s="686"/>
      <c r="BW26" s="630"/>
      <c r="BX26" s="630"/>
    </row>
    <row r="27" spans="1:91" s="680" customFormat="1" ht="93.75">
      <c r="A27" s="689">
        <v>1</v>
      </c>
      <c r="B27" s="690" t="s">
        <v>165</v>
      </c>
      <c r="C27" s="658">
        <f>D27+E27</f>
        <v>4.95</v>
      </c>
      <c r="D27" s="661"/>
      <c r="E27" s="691">
        <f>F27+U27+BG27</f>
        <v>4.95</v>
      </c>
      <c r="F27" s="691">
        <f>G27+K27+L27+M27+R27+S27+T27</f>
        <v>4.95</v>
      </c>
      <c r="G27" s="661">
        <f>H27+I27+J27</f>
        <v>0.06</v>
      </c>
      <c r="H27" s="661">
        <v>0.06</v>
      </c>
      <c r="I27" s="661"/>
      <c r="J27" s="661"/>
      <c r="K27" s="661">
        <v>2.81</v>
      </c>
      <c r="L27" s="661">
        <v>2.08</v>
      </c>
      <c r="M27" s="661">
        <f>+N27+O27+P27</f>
        <v>0</v>
      </c>
      <c r="N27" s="661"/>
      <c r="O27" s="661"/>
      <c r="P27" s="661"/>
      <c r="Q27" s="661"/>
      <c r="R27" s="661"/>
      <c r="S27" s="661"/>
      <c r="T27" s="661"/>
      <c r="U27" s="661">
        <f>V27+W27+X27+Y27+Z27+AA27+AB27+AC27+AD27+AU27+AV27+AW27+AX27+AY27+AZ27+BA27+BB27+BC27+BD27+BE27+BF27</f>
        <v>0</v>
      </c>
      <c r="V27" s="661"/>
      <c r="W27" s="661"/>
      <c r="X27" s="661"/>
      <c r="Y27" s="661"/>
      <c r="Z27" s="661"/>
      <c r="AA27" s="661"/>
      <c r="AB27" s="661"/>
      <c r="AC27" s="661"/>
      <c r="AD27" s="661">
        <f>SUM(AE27:AT27)</f>
        <v>0</v>
      </c>
      <c r="AE27" s="661"/>
      <c r="AF27" s="661"/>
      <c r="AG27" s="661"/>
      <c r="AH27" s="661"/>
      <c r="AI27" s="661"/>
      <c r="AJ27" s="661"/>
      <c r="AK27" s="661"/>
      <c r="AL27" s="661"/>
      <c r="AM27" s="661"/>
      <c r="AN27" s="661"/>
      <c r="AO27" s="661"/>
      <c r="AP27" s="661"/>
      <c r="AQ27" s="661"/>
      <c r="AR27" s="661"/>
      <c r="AS27" s="661">
        <v>0</v>
      </c>
      <c r="AT27" s="661"/>
      <c r="AU27" s="661"/>
      <c r="AV27" s="661"/>
      <c r="AW27" s="661"/>
      <c r="AX27" s="661"/>
      <c r="AY27" s="661"/>
      <c r="AZ27" s="661"/>
      <c r="BA27" s="661"/>
      <c r="BB27" s="661"/>
      <c r="BC27" s="661"/>
      <c r="BD27" s="661"/>
      <c r="BE27" s="661"/>
      <c r="BF27" s="661"/>
      <c r="BG27" s="691">
        <f>BH27+BI27+BJ27</f>
        <v>0</v>
      </c>
      <c r="BH27" s="661"/>
      <c r="BI27" s="661"/>
      <c r="BJ27" s="661"/>
      <c r="BK27" s="639" t="s">
        <v>130</v>
      </c>
      <c r="BL27" s="640" t="s">
        <v>131</v>
      </c>
      <c r="BM27" s="689" t="s">
        <v>625</v>
      </c>
      <c r="BN27" s="639" t="s">
        <v>94</v>
      </c>
      <c r="BO27" s="663" t="s">
        <v>503</v>
      </c>
      <c r="BP27" s="671" t="s">
        <v>769</v>
      </c>
      <c r="BQ27" s="625"/>
      <c r="BR27" s="664"/>
      <c r="BS27" s="692" t="s">
        <v>834</v>
      </c>
      <c r="BT27" s="664"/>
      <c r="BW27" s="664"/>
      <c r="BX27" s="664"/>
      <c r="CM27" s="680" t="s">
        <v>951</v>
      </c>
    </row>
    <row r="28" spans="1:91" s="680" customFormat="1" ht="37.5">
      <c r="A28" s="816">
        <v>2</v>
      </c>
      <c r="B28" s="819" t="s">
        <v>958</v>
      </c>
      <c r="C28" s="658">
        <f t="shared" ref="C28:C30" si="26">D28+E28</f>
        <v>10.989999999999998</v>
      </c>
      <c r="D28" s="661">
        <v>0.02</v>
      </c>
      <c r="E28" s="661">
        <f t="shared" ref="E28:E30" si="27">F28+U28+BG28</f>
        <v>10.969999999999999</v>
      </c>
      <c r="F28" s="661">
        <f>G28+K28+L28+M28+R28+S28+T28</f>
        <v>10.02</v>
      </c>
      <c r="G28" s="661">
        <f t="shared" ref="G28:G30" si="28">H28+I28+J28</f>
        <v>0.27</v>
      </c>
      <c r="H28" s="661"/>
      <c r="I28" s="661">
        <v>0.27</v>
      </c>
      <c r="J28" s="661"/>
      <c r="K28" s="661">
        <v>7.25</v>
      </c>
      <c r="L28" s="661">
        <v>2.5</v>
      </c>
      <c r="M28" s="661">
        <f t="shared" ref="M28:M30" si="29">+N28+O28+P28</f>
        <v>0</v>
      </c>
      <c r="N28" s="661"/>
      <c r="O28" s="661"/>
      <c r="P28" s="661"/>
      <c r="Q28" s="661"/>
      <c r="R28" s="661"/>
      <c r="S28" s="661"/>
      <c r="T28" s="661"/>
      <c r="U28" s="661">
        <f t="shared" ref="U28:U30" si="30">V28+W28+X28+Y28+Z28+AA28+AB28+AC28+AD28+AU28+AV28+AW28+AX28+AY28+AZ28+BA28+BB28+BC28+BD28+BE28+BF28</f>
        <v>0.95000000000000018</v>
      </c>
      <c r="V28" s="661"/>
      <c r="W28" s="661"/>
      <c r="X28" s="661"/>
      <c r="Y28" s="661"/>
      <c r="Z28" s="661"/>
      <c r="AA28" s="661"/>
      <c r="AB28" s="661"/>
      <c r="AC28" s="661"/>
      <c r="AD28" s="661">
        <f t="shared" ref="AD28:AD30" si="31">SUM(AE28:AT28)</f>
        <v>0.55000000000000004</v>
      </c>
      <c r="AE28" s="661">
        <v>0.55000000000000004</v>
      </c>
      <c r="AF28" s="661"/>
      <c r="AG28" s="661"/>
      <c r="AH28" s="661"/>
      <c r="AI28" s="661"/>
      <c r="AJ28" s="661"/>
      <c r="AK28" s="661"/>
      <c r="AL28" s="661"/>
      <c r="AM28" s="661"/>
      <c r="AN28" s="661"/>
      <c r="AO28" s="661"/>
      <c r="AP28" s="661"/>
      <c r="AQ28" s="661"/>
      <c r="AR28" s="661"/>
      <c r="AS28" s="661"/>
      <c r="AT28" s="661"/>
      <c r="AU28" s="661"/>
      <c r="AV28" s="661"/>
      <c r="AW28" s="661"/>
      <c r="AX28" s="661">
        <v>7.0000000000000007E-2</v>
      </c>
      <c r="AY28" s="661"/>
      <c r="AZ28" s="661"/>
      <c r="BA28" s="661"/>
      <c r="BB28" s="661"/>
      <c r="BC28" s="661"/>
      <c r="BD28" s="661">
        <v>0.33</v>
      </c>
      <c r="BE28" s="661"/>
      <c r="BF28" s="661"/>
      <c r="BG28" s="661">
        <f t="shared" ref="BG28:BG30" si="32">BH28+BI28+BJ28</f>
        <v>0</v>
      </c>
      <c r="BH28" s="661"/>
      <c r="BI28" s="661"/>
      <c r="BJ28" s="661"/>
      <c r="BK28" s="639" t="s">
        <v>130</v>
      </c>
      <c r="BL28" s="640" t="s">
        <v>396</v>
      </c>
      <c r="BM28" s="639" t="s">
        <v>317</v>
      </c>
      <c r="BN28" s="639" t="s">
        <v>94</v>
      </c>
      <c r="BO28" s="639" t="s">
        <v>866</v>
      </c>
      <c r="BP28" s="814" t="s">
        <v>863</v>
      </c>
      <c r="BQ28" s="815" t="s">
        <v>866</v>
      </c>
      <c r="BR28" s="680" t="s">
        <v>864</v>
      </c>
      <c r="BU28" s="680" t="s">
        <v>928</v>
      </c>
      <c r="BW28" s="664"/>
      <c r="BX28" s="664"/>
      <c r="CM28" s="680" t="s">
        <v>959</v>
      </c>
    </row>
    <row r="29" spans="1:91" s="680" customFormat="1" ht="18.75">
      <c r="A29" s="816"/>
      <c r="B29" s="819"/>
      <c r="C29" s="658">
        <f t="shared" si="26"/>
        <v>2.0099999999999998</v>
      </c>
      <c r="D29" s="661"/>
      <c r="E29" s="661">
        <f t="shared" si="27"/>
        <v>2.0099999999999998</v>
      </c>
      <c r="F29" s="661">
        <f>G29+K29+L29+M29+R29+S29+T29</f>
        <v>1.98</v>
      </c>
      <c r="G29" s="661">
        <f t="shared" si="28"/>
        <v>0</v>
      </c>
      <c r="H29" s="661"/>
      <c r="I29" s="661"/>
      <c r="J29" s="661"/>
      <c r="K29" s="661">
        <v>1.78</v>
      </c>
      <c r="L29" s="661">
        <v>0.2</v>
      </c>
      <c r="M29" s="661">
        <f t="shared" si="29"/>
        <v>0</v>
      </c>
      <c r="N29" s="661"/>
      <c r="O29" s="661"/>
      <c r="P29" s="661"/>
      <c r="Q29" s="661"/>
      <c r="R29" s="661"/>
      <c r="S29" s="661"/>
      <c r="T29" s="661"/>
      <c r="U29" s="661">
        <f t="shared" si="30"/>
        <v>0.03</v>
      </c>
      <c r="V29" s="661"/>
      <c r="W29" s="661"/>
      <c r="X29" s="661"/>
      <c r="Y29" s="661"/>
      <c r="Z29" s="661"/>
      <c r="AA29" s="661"/>
      <c r="AB29" s="661"/>
      <c r="AC29" s="661"/>
      <c r="AD29" s="661">
        <f t="shared" si="31"/>
        <v>0</v>
      </c>
      <c r="AE29" s="661"/>
      <c r="AF29" s="661"/>
      <c r="AG29" s="661"/>
      <c r="AH29" s="661"/>
      <c r="AI29" s="661"/>
      <c r="AJ29" s="661"/>
      <c r="AK29" s="661"/>
      <c r="AL29" s="661"/>
      <c r="AM29" s="661"/>
      <c r="AN29" s="661"/>
      <c r="AO29" s="661"/>
      <c r="AP29" s="661"/>
      <c r="AQ29" s="661"/>
      <c r="AR29" s="661"/>
      <c r="AS29" s="661"/>
      <c r="AT29" s="661"/>
      <c r="AU29" s="661"/>
      <c r="AV29" s="661"/>
      <c r="AW29" s="661"/>
      <c r="AX29" s="661"/>
      <c r="AY29" s="661"/>
      <c r="AZ29" s="661"/>
      <c r="BA29" s="661"/>
      <c r="BB29" s="661"/>
      <c r="BC29" s="661"/>
      <c r="BD29" s="661">
        <v>0.03</v>
      </c>
      <c r="BE29" s="661"/>
      <c r="BF29" s="661"/>
      <c r="BG29" s="661">
        <f t="shared" si="32"/>
        <v>0</v>
      </c>
      <c r="BH29" s="661"/>
      <c r="BI29" s="661"/>
      <c r="BJ29" s="661"/>
      <c r="BK29" s="639" t="s">
        <v>130</v>
      </c>
      <c r="BL29" s="640" t="s">
        <v>397</v>
      </c>
      <c r="BM29" s="639" t="s">
        <v>319</v>
      </c>
      <c r="BN29" s="639" t="s">
        <v>94</v>
      </c>
      <c r="BO29" s="639" t="s">
        <v>866</v>
      </c>
      <c r="BP29" s="814"/>
      <c r="BQ29" s="815"/>
      <c r="BR29" s="680" t="s">
        <v>864</v>
      </c>
      <c r="BU29" s="680" t="s">
        <v>928</v>
      </c>
      <c r="BW29" s="664"/>
      <c r="BX29" s="664"/>
    </row>
    <row r="30" spans="1:91" s="674" customFormat="1" ht="150">
      <c r="A30" s="639">
        <v>3</v>
      </c>
      <c r="B30" s="667" t="s">
        <v>849</v>
      </c>
      <c r="C30" s="661">
        <f t="shared" si="26"/>
        <v>0.30000000000000004</v>
      </c>
      <c r="D30" s="663"/>
      <c r="E30" s="661">
        <f t="shared" si="27"/>
        <v>0.30000000000000004</v>
      </c>
      <c r="F30" s="661">
        <f t="shared" ref="F30" si="33">G30+K30+L30+M30+R30+S30+T30</f>
        <v>0.30000000000000004</v>
      </c>
      <c r="G30" s="661">
        <f t="shared" si="28"/>
        <v>0</v>
      </c>
      <c r="H30" s="661"/>
      <c r="I30" s="661"/>
      <c r="J30" s="661"/>
      <c r="K30" s="661">
        <v>0.2</v>
      </c>
      <c r="L30" s="661">
        <v>0.1</v>
      </c>
      <c r="M30" s="661">
        <f t="shared" si="29"/>
        <v>0</v>
      </c>
      <c r="N30" s="661"/>
      <c r="O30" s="661"/>
      <c r="P30" s="661"/>
      <c r="Q30" s="661"/>
      <c r="R30" s="661"/>
      <c r="S30" s="661"/>
      <c r="T30" s="661"/>
      <c r="U30" s="661">
        <f t="shared" si="30"/>
        <v>0</v>
      </c>
      <c r="V30" s="661"/>
      <c r="W30" s="661"/>
      <c r="X30" s="661"/>
      <c r="Y30" s="661"/>
      <c r="Z30" s="661"/>
      <c r="AA30" s="661"/>
      <c r="AB30" s="661"/>
      <c r="AC30" s="661"/>
      <c r="AD30" s="661">
        <f t="shared" si="31"/>
        <v>0</v>
      </c>
      <c r="AE30" s="661"/>
      <c r="AF30" s="661"/>
      <c r="AG30" s="661"/>
      <c r="AH30" s="661"/>
      <c r="AI30" s="661"/>
      <c r="AJ30" s="661"/>
      <c r="AK30" s="661"/>
      <c r="AL30" s="661"/>
      <c r="AM30" s="661"/>
      <c r="AN30" s="661"/>
      <c r="AO30" s="661"/>
      <c r="AP30" s="661"/>
      <c r="AQ30" s="661"/>
      <c r="AR30" s="661"/>
      <c r="AS30" s="661">
        <v>0</v>
      </c>
      <c r="AT30" s="661"/>
      <c r="AU30" s="661"/>
      <c r="AV30" s="661"/>
      <c r="AW30" s="661"/>
      <c r="AX30" s="661"/>
      <c r="AY30" s="661"/>
      <c r="AZ30" s="661"/>
      <c r="BA30" s="661"/>
      <c r="BB30" s="661"/>
      <c r="BC30" s="661"/>
      <c r="BD30" s="661"/>
      <c r="BE30" s="661"/>
      <c r="BF30" s="661"/>
      <c r="BG30" s="661">
        <f t="shared" si="32"/>
        <v>0</v>
      </c>
      <c r="BH30" s="661"/>
      <c r="BI30" s="661"/>
      <c r="BJ30" s="661"/>
      <c r="BK30" s="639" t="s">
        <v>130</v>
      </c>
      <c r="BL30" s="661" t="s">
        <v>131</v>
      </c>
      <c r="BM30" s="639" t="s">
        <v>629</v>
      </c>
      <c r="BN30" s="639" t="s">
        <v>114</v>
      </c>
      <c r="BO30" s="639" t="s">
        <v>866</v>
      </c>
      <c r="BP30" s="640" t="s">
        <v>850</v>
      </c>
      <c r="BQ30" s="625"/>
      <c r="BW30" s="673"/>
      <c r="BX30" s="673"/>
      <c r="CM30" s="680"/>
    </row>
    <row r="31" spans="1:91" s="687" customFormat="1" ht="97.5">
      <c r="A31" s="681" t="s">
        <v>154</v>
      </c>
      <c r="B31" s="688" t="s">
        <v>766</v>
      </c>
      <c r="C31" s="645">
        <f t="shared" si="0"/>
        <v>67.009999999999991</v>
      </c>
      <c r="D31" s="677">
        <f>D32+D33</f>
        <v>11.600000000000001</v>
      </c>
      <c r="E31" s="677">
        <f>E32+E33</f>
        <v>55.41</v>
      </c>
      <c r="F31" s="677">
        <f t="shared" ref="F31:BJ31" si="34">F32+F33</f>
        <v>50.739999999999995</v>
      </c>
      <c r="G31" s="677">
        <f t="shared" si="34"/>
        <v>3.1073</v>
      </c>
      <c r="H31" s="677">
        <f t="shared" si="34"/>
        <v>0.1</v>
      </c>
      <c r="I31" s="677">
        <f t="shared" si="34"/>
        <v>3.0072999999999999</v>
      </c>
      <c r="J31" s="677">
        <f t="shared" si="34"/>
        <v>0</v>
      </c>
      <c r="K31" s="677">
        <f t="shared" si="34"/>
        <v>22.44</v>
      </c>
      <c r="L31" s="677">
        <f t="shared" si="34"/>
        <v>11.53</v>
      </c>
      <c r="M31" s="677">
        <f t="shared" si="34"/>
        <v>13.67</v>
      </c>
      <c r="N31" s="677">
        <f t="shared" si="34"/>
        <v>0</v>
      </c>
      <c r="O31" s="677">
        <f t="shared" si="34"/>
        <v>0</v>
      </c>
      <c r="P31" s="677">
        <f t="shared" si="34"/>
        <v>13.67</v>
      </c>
      <c r="Q31" s="677">
        <f t="shared" si="34"/>
        <v>0</v>
      </c>
      <c r="R31" s="677">
        <f t="shared" si="34"/>
        <v>0</v>
      </c>
      <c r="S31" s="677">
        <f t="shared" si="34"/>
        <v>0</v>
      </c>
      <c r="T31" s="677">
        <f t="shared" si="34"/>
        <v>0</v>
      </c>
      <c r="U31" s="677">
        <f t="shared" si="34"/>
        <v>2.95</v>
      </c>
      <c r="V31" s="677">
        <f t="shared" si="34"/>
        <v>0</v>
      </c>
      <c r="W31" s="677">
        <f t="shared" si="34"/>
        <v>0</v>
      </c>
      <c r="X31" s="677">
        <f t="shared" si="34"/>
        <v>0</v>
      </c>
      <c r="Y31" s="677">
        <f t="shared" si="34"/>
        <v>0</v>
      </c>
      <c r="Z31" s="677">
        <f t="shared" si="34"/>
        <v>0</v>
      </c>
      <c r="AA31" s="677">
        <f t="shared" si="34"/>
        <v>0</v>
      </c>
      <c r="AB31" s="677">
        <f t="shared" si="34"/>
        <v>0</v>
      </c>
      <c r="AC31" s="677">
        <f t="shared" si="34"/>
        <v>0</v>
      </c>
      <c r="AD31" s="677">
        <f t="shared" si="34"/>
        <v>0.14000000000000001</v>
      </c>
      <c r="AE31" s="677">
        <f t="shared" si="34"/>
        <v>0</v>
      </c>
      <c r="AF31" s="677">
        <f t="shared" si="34"/>
        <v>0.14000000000000001</v>
      </c>
      <c r="AG31" s="677">
        <f t="shared" si="34"/>
        <v>0</v>
      </c>
      <c r="AH31" s="677">
        <f t="shared" si="34"/>
        <v>0</v>
      </c>
      <c r="AI31" s="677">
        <f t="shared" si="34"/>
        <v>0</v>
      </c>
      <c r="AJ31" s="677">
        <f t="shared" si="34"/>
        <v>0</v>
      </c>
      <c r="AK31" s="677">
        <f t="shared" si="34"/>
        <v>0</v>
      </c>
      <c r="AL31" s="677">
        <f t="shared" si="34"/>
        <v>0</v>
      </c>
      <c r="AM31" s="677">
        <f t="shared" si="34"/>
        <v>0</v>
      </c>
      <c r="AN31" s="677">
        <f t="shared" si="34"/>
        <v>0</v>
      </c>
      <c r="AO31" s="677">
        <f t="shared" si="34"/>
        <v>0</v>
      </c>
      <c r="AP31" s="677">
        <f t="shared" si="34"/>
        <v>0</v>
      </c>
      <c r="AQ31" s="677">
        <f t="shared" si="34"/>
        <v>0</v>
      </c>
      <c r="AR31" s="677">
        <f t="shared" si="34"/>
        <v>0</v>
      </c>
      <c r="AS31" s="677">
        <f t="shared" si="34"/>
        <v>0</v>
      </c>
      <c r="AT31" s="677">
        <f t="shared" si="34"/>
        <v>0</v>
      </c>
      <c r="AU31" s="677">
        <f t="shared" si="34"/>
        <v>0</v>
      </c>
      <c r="AV31" s="677">
        <f t="shared" si="34"/>
        <v>0</v>
      </c>
      <c r="AW31" s="677">
        <f t="shared" si="34"/>
        <v>0</v>
      </c>
      <c r="AX31" s="677">
        <f t="shared" si="34"/>
        <v>1.6600000000000001</v>
      </c>
      <c r="AY31" s="677">
        <f t="shared" si="34"/>
        <v>0</v>
      </c>
      <c r="AZ31" s="677">
        <f t="shared" si="34"/>
        <v>0</v>
      </c>
      <c r="BA31" s="677">
        <f t="shared" si="34"/>
        <v>0</v>
      </c>
      <c r="BB31" s="677">
        <f t="shared" si="34"/>
        <v>0</v>
      </c>
      <c r="BC31" s="677">
        <f t="shared" si="34"/>
        <v>0</v>
      </c>
      <c r="BD31" s="677">
        <f t="shared" si="34"/>
        <v>1.1499999999999999</v>
      </c>
      <c r="BE31" s="677">
        <f t="shared" si="34"/>
        <v>0</v>
      </c>
      <c r="BF31" s="677">
        <f t="shared" si="34"/>
        <v>0</v>
      </c>
      <c r="BG31" s="677">
        <f t="shared" si="34"/>
        <v>1.7200000000000002</v>
      </c>
      <c r="BH31" s="677">
        <f t="shared" si="34"/>
        <v>0</v>
      </c>
      <c r="BI31" s="677">
        <f t="shared" si="34"/>
        <v>21.520000000000003</v>
      </c>
      <c r="BJ31" s="677">
        <f t="shared" si="34"/>
        <v>0</v>
      </c>
      <c r="BK31" s="629"/>
      <c r="BL31" s="629"/>
      <c r="BM31" s="682"/>
      <c r="BN31" s="683"/>
      <c r="BO31" s="684"/>
      <c r="BP31" s="685"/>
      <c r="BQ31" s="685"/>
      <c r="BR31" s="686"/>
      <c r="BS31" s="686"/>
      <c r="BT31" s="686"/>
      <c r="BW31" s="630"/>
      <c r="BX31" s="630"/>
    </row>
    <row r="32" spans="1:91" s="703" customFormat="1" ht="26.25">
      <c r="A32" s="648" t="s">
        <v>233</v>
      </c>
      <c r="B32" s="693" t="s">
        <v>10</v>
      </c>
      <c r="C32" s="645">
        <f t="shared" si="0"/>
        <v>0</v>
      </c>
      <c r="D32" s="694"/>
      <c r="E32" s="694"/>
      <c r="F32" s="694"/>
      <c r="G32" s="694"/>
      <c r="H32" s="694"/>
      <c r="I32" s="694"/>
      <c r="J32" s="694"/>
      <c r="K32" s="694"/>
      <c r="L32" s="694"/>
      <c r="M32" s="694"/>
      <c r="N32" s="694"/>
      <c r="O32" s="694"/>
      <c r="P32" s="694"/>
      <c r="Q32" s="694"/>
      <c r="R32" s="694"/>
      <c r="S32" s="694"/>
      <c r="T32" s="694"/>
      <c r="U32" s="694"/>
      <c r="V32" s="694"/>
      <c r="W32" s="694"/>
      <c r="X32" s="694"/>
      <c r="Y32" s="694"/>
      <c r="Z32" s="694"/>
      <c r="AA32" s="694"/>
      <c r="AB32" s="694"/>
      <c r="AC32" s="694"/>
      <c r="AD32" s="694"/>
      <c r="AE32" s="694"/>
      <c r="AF32" s="694"/>
      <c r="AG32" s="694"/>
      <c r="AH32" s="694"/>
      <c r="AI32" s="694"/>
      <c r="AJ32" s="694"/>
      <c r="AK32" s="694"/>
      <c r="AL32" s="694"/>
      <c r="AM32" s="694"/>
      <c r="AN32" s="694"/>
      <c r="AO32" s="694"/>
      <c r="AP32" s="694"/>
      <c r="AQ32" s="694"/>
      <c r="AR32" s="694"/>
      <c r="AS32" s="694"/>
      <c r="AT32" s="694"/>
      <c r="AU32" s="694"/>
      <c r="AV32" s="694"/>
      <c r="AW32" s="694"/>
      <c r="AX32" s="694"/>
      <c r="AY32" s="694"/>
      <c r="AZ32" s="694"/>
      <c r="BA32" s="694"/>
      <c r="BB32" s="694"/>
      <c r="BC32" s="694"/>
      <c r="BD32" s="694"/>
      <c r="BE32" s="694"/>
      <c r="BF32" s="694"/>
      <c r="BG32" s="694"/>
      <c r="BH32" s="694"/>
      <c r="BI32" s="694"/>
      <c r="BJ32" s="694"/>
      <c r="BK32" s="695"/>
      <c r="BL32" s="696"/>
      <c r="BM32" s="695"/>
      <c r="BN32" s="695"/>
      <c r="BO32" s="697"/>
      <c r="BP32" s="698"/>
      <c r="BQ32" s="699"/>
      <c r="BR32" s="700"/>
      <c r="BS32" s="701"/>
      <c r="BT32" s="700"/>
      <c r="BU32" s="702"/>
      <c r="BV32" s="702"/>
      <c r="BW32" s="700"/>
      <c r="BX32" s="700"/>
      <c r="BY32" s="702"/>
      <c r="BZ32" s="702"/>
      <c r="CA32" s="702"/>
      <c r="CB32" s="702"/>
      <c r="CC32" s="702"/>
      <c r="CD32" s="702"/>
      <c r="CE32" s="702"/>
    </row>
    <row r="33" spans="1:91" s="652" customFormat="1" ht="18.75">
      <c r="A33" s="648" t="s">
        <v>234</v>
      </c>
      <c r="B33" s="693" t="s">
        <v>11</v>
      </c>
      <c r="C33" s="645">
        <f t="shared" si="0"/>
        <v>67.009999999999991</v>
      </c>
      <c r="D33" s="646">
        <f t="shared" ref="D33:BJ33" si="35">D34+D41+D47+D50+D52+D54</f>
        <v>11.600000000000001</v>
      </c>
      <c r="E33" s="646">
        <f t="shared" si="35"/>
        <v>55.41</v>
      </c>
      <c r="F33" s="646">
        <f t="shared" si="35"/>
        <v>50.739999999999995</v>
      </c>
      <c r="G33" s="646">
        <f t="shared" si="35"/>
        <v>3.1073</v>
      </c>
      <c r="H33" s="646">
        <f t="shared" si="35"/>
        <v>0.1</v>
      </c>
      <c r="I33" s="646">
        <f t="shared" si="35"/>
        <v>3.0072999999999999</v>
      </c>
      <c r="J33" s="646">
        <f t="shared" si="35"/>
        <v>0</v>
      </c>
      <c r="K33" s="646">
        <f t="shared" si="35"/>
        <v>22.44</v>
      </c>
      <c r="L33" s="646">
        <f t="shared" si="35"/>
        <v>11.53</v>
      </c>
      <c r="M33" s="646">
        <f t="shared" si="35"/>
        <v>13.67</v>
      </c>
      <c r="N33" s="646">
        <f t="shared" si="35"/>
        <v>0</v>
      </c>
      <c r="O33" s="646">
        <f t="shared" si="35"/>
        <v>0</v>
      </c>
      <c r="P33" s="646">
        <f t="shared" si="35"/>
        <v>13.67</v>
      </c>
      <c r="Q33" s="646">
        <f t="shared" si="35"/>
        <v>0</v>
      </c>
      <c r="R33" s="646">
        <f t="shared" si="35"/>
        <v>0</v>
      </c>
      <c r="S33" s="646">
        <f t="shared" si="35"/>
        <v>0</v>
      </c>
      <c r="T33" s="646">
        <f t="shared" si="35"/>
        <v>0</v>
      </c>
      <c r="U33" s="646">
        <f t="shared" si="35"/>
        <v>2.95</v>
      </c>
      <c r="V33" s="646">
        <f t="shared" si="35"/>
        <v>0</v>
      </c>
      <c r="W33" s="646">
        <f t="shared" si="35"/>
        <v>0</v>
      </c>
      <c r="X33" s="646">
        <f t="shared" si="35"/>
        <v>0</v>
      </c>
      <c r="Y33" s="646">
        <f t="shared" si="35"/>
        <v>0</v>
      </c>
      <c r="Z33" s="646">
        <f t="shared" si="35"/>
        <v>0</v>
      </c>
      <c r="AA33" s="646">
        <f t="shared" si="35"/>
        <v>0</v>
      </c>
      <c r="AB33" s="646">
        <f t="shared" si="35"/>
        <v>0</v>
      </c>
      <c r="AC33" s="646">
        <f t="shared" si="35"/>
        <v>0</v>
      </c>
      <c r="AD33" s="646">
        <f t="shared" si="35"/>
        <v>0.14000000000000001</v>
      </c>
      <c r="AE33" s="646">
        <f t="shared" si="35"/>
        <v>0</v>
      </c>
      <c r="AF33" s="646">
        <f t="shared" si="35"/>
        <v>0.14000000000000001</v>
      </c>
      <c r="AG33" s="646">
        <f t="shared" si="35"/>
        <v>0</v>
      </c>
      <c r="AH33" s="646">
        <f t="shared" si="35"/>
        <v>0</v>
      </c>
      <c r="AI33" s="646">
        <f t="shared" si="35"/>
        <v>0</v>
      </c>
      <c r="AJ33" s="646">
        <f t="shared" si="35"/>
        <v>0</v>
      </c>
      <c r="AK33" s="646">
        <f t="shared" si="35"/>
        <v>0</v>
      </c>
      <c r="AL33" s="646">
        <f t="shared" si="35"/>
        <v>0</v>
      </c>
      <c r="AM33" s="646">
        <f t="shared" si="35"/>
        <v>0</v>
      </c>
      <c r="AN33" s="646">
        <f t="shared" si="35"/>
        <v>0</v>
      </c>
      <c r="AO33" s="646">
        <f t="shared" si="35"/>
        <v>0</v>
      </c>
      <c r="AP33" s="646">
        <f t="shared" si="35"/>
        <v>0</v>
      </c>
      <c r="AQ33" s="646">
        <f t="shared" si="35"/>
        <v>0</v>
      </c>
      <c r="AR33" s="646">
        <f t="shared" si="35"/>
        <v>0</v>
      </c>
      <c r="AS33" s="646">
        <f t="shared" si="35"/>
        <v>0</v>
      </c>
      <c r="AT33" s="646">
        <f t="shared" si="35"/>
        <v>0</v>
      </c>
      <c r="AU33" s="646">
        <f t="shared" si="35"/>
        <v>0</v>
      </c>
      <c r="AV33" s="646">
        <f t="shared" si="35"/>
        <v>0</v>
      </c>
      <c r="AW33" s="646">
        <f t="shared" si="35"/>
        <v>0</v>
      </c>
      <c r="AX33" s="646">
        <f t="shared" si="35"/>
        <v>1.6600000000000001</v>
      </c>
      <c r="AY33" s="646">
        <f t="shared" si="35"/>
        <v>0</v>
      </c>
      <c r="AZ33" s="646">
        <f t="shared" si="35"/>
        <v>0</v>
      </c>
      <c r="BA33" s="646">
        <f t="shared" si="35"/>
        <v>0</v>
      </c>
      <c r="BB33" s="646">
        <f t="shared" si="35"/>
        <v>0</v>
      </c>
      <c r="BC33" s="646">
        <f t="shared" si="35"/>
        <v>0</v>
      </c>
      <c r="BD33" s="646">
        <f t="shared" si="35"/>
        <v>1.1499999999999999</v>
      </c>
      <c r="BE33" s="646">
        <f t="shared" si="35"/>
        <v>0</v>
      </c>
      <c r="BF33" s="646">
        <f t="shared" si="35"/>
        <v>0</v>
      </c>
      <c r="BG33" s="646">
        <f t="shared" si="35"/>
        <v>1.7200000000000002</v>
      </c>
      <c r="BH33" s="646">
        <f t="shared" si="35"/>
        <v>0</v>
      </c>
      <c r="BI33" s="646">
        <f t="shared" si="35"/>
        <v>21.520000000000003</v>
      </c>
      <c r="BJ33" s="646">
        <f t="shared" si="35"/>
        <v>0</v>
      </c>
      <c r="BK33" s="629"/>
      <c r="BL33" s="629"/>
      <c r="BM33" s="649"/>
      <c r="BN33" s="648"/>
      <c r="BO33" s="641"/>
      <c r="BP33" s="651"/>
      <c r="BQ33" s="651"/>
      <c r="BR33" s="627"/>
      <c r="BS33" s="627"/>
      <c r="BT33" s="627"/>
      <c r="BW33" s="653"/>
      <c r="BX33" s="653"/>
    </row>
    <row r="34" spans="1:91" s="652" customFormat="1" ht="18.75">
      <c r="A34" s="648" t="s">
        <v>784</v>
      </c>
      <c r="B34" s="704" t="s">
        <v>52</v>
      </c>
      <c r="C34" s="646">
        <f>D34+E34</f>
        <v>50.82</v>
      </c>
      <c r="D34" s="646">
        <f>SUM(D35:D40)</f>
        <v>11.600000000000001</v>
      </c>
      <c r="E34" s="646">
        <f t="shared" ref="E34:BG34" si="36">SUM(E35:E40)</f>
        <v>39.22</v>
      </c>
      <c r="F34" s="646">
        <f t="shared" si="36"/>
        <v>34.549999999999997</v>
      </c>
      <c r="G34" s="646">
        <f t="shared" si="36"/>
        <v>3.0072999999999999</v>
      </c>
      <c r="H34" s="646">
        <f t="shared" si="36"/>
        <v>0</v>
      </c>
      <c r="I34" s="646">
        <f t="shared" si="36"/>
        <v>3.0072999999999999</v>
      </c>
      <c r="J34" s="646">
        <f t="shared" si="36"/>
        <v>0</v>
      </c>
      <c r="K34" s="646">
        <f t="shared" si="36"/>
        <v>11.350000000000001</v>
      </c>
      <c r="L34" s="646">
        <f t="shared" si="36"/>
        <v>6.5299999999999994</v>
      </c>
      <c r="M34" s="646">
        <f t="shared" si="36"/>
        <v>13.67</v>
      </c>
      <c r="N34" s="646">
        <f t="shared" si="36"/>
        <v>0</v>
      </c>
      <c r="O34" s="646">
        <f t="shared" si="36"/>
        <v>0</v>
      </c>
      <c r="P34" s="646">
        <f t="shared" si="36"/>
        <v>13.67</v>
      </c>
      <c r="Q34" s="646">
        <f t="shared" si="36"/>
        <v>0</v>
      </c>
      <c r="R34" s="646">
        <f t="shared" si="36"/>
        <v>0</v>
      </c>
      <c r="S34" s="646">
        <f t="shared" si="36"/>
        <v>0</v>
      </c>
      <c r="T34" s="646">
        <f t="shared" si="36"/>
        <v>0</v>
      </c>
      <c r="U34" s="646">
        <f t="shared" si="36"/>
        <v>2.95</v>
      </c>
      <c r="V34" s="646">
        <f t="shared" si="36"/>
        <v>0</v>
      </c>
      <c r="W34" s="646">
        <f t="shared" si="36"/>
        <v>0</v>
      </c>
      <c r="X34" s="646">
        <f t="shared" si="36"/>
        <v>0</v>
      </c>
      <c r="Y34" s="646">
        <f t="shared" si="36"/>
        <v>0</v>
      </c>
      <c r="Z34" s="646">
        <f t="shared" si="36"/>
        <v>0</v>
      </c>
      <c r="AA34" s="646">
        <f t="shared" si="36"/>
        <v>0</v>
      </c>
      <c r="AB34" s="646">
        <f t="shared" si="36"/>
        <v>0</v>
      </c>
      <c r="AC34" s="646">
        <f t="shared" si="36"/>
        <v>0</v>
      </c>
      <c r="AD34" s="646">
        <f t="shared" si="36"/>
        <v>0.14000000000000001</v>
      </c>
      <c r="AE34" s="646">
        <f t="shared" si="36"/>
        <v>0</v>
      </c>
      <c r="AF34" s="646">
        <f t="shared" si="36"/>
        <v>0.14000000000000001</v>
      </c>
      <c r="AG34" s="646">
        <f t="shared" si="36"/>
        <v>0</v>
      </c>
      <c r="AH34" s="646">
        <f t="shared" si="36"/>
        <v>0</v>
      </c>
      <c r="AI34" s="646">
        <f t="shared" si="36"/>
        <v>0</v>
      </c>
      <c r="AJ34" s="646">
        <f t="shared" si="36"/>
        <v>0</v>
      </c>
      <c r="AK34" s="646">
        <f t="shared" si="36"/>
        <v>0</v>
      </c>
      <c r="AL34" s="646">
        <f t="shared" si="36"/>
        <v>0</v>
      </c>
      <c r="AM34" s="646">
        <f t="shared" si="36"/>
        <v>0</v>
      </c>
      <c r="AN34" s="646">
        <f t="shared" si="36"/>
        <v>0</v>
      </c>
      <c r="AO34" s="646">
        <f t="shared" si="36"/>
        <v>0</v>
      </c>
      <c r="AP34" s="646">
        <f t="shared" si="36"/>
        <v>0</v>
      </c>
      <c r="AQ34" s="646">
        <f t="shared" si="36"/>
        <v>0</v>
      </c>
      <c r="AR34" s="646">
        <f t="shared" si="36"/>
        <v>0</v>
      </c>
      <c r="AS34" s="646">
        <f t="shared" si="36"/>
        <v>0</v>
      </c>
      <c r="AT34" s="646">
        <f t="shared" si="36"/>
        <v>0</v>
      </c>
      <c r="AU34" s="646">
        <f t="shared" si="36"/>
        <v>0</v>
      </c>
      <c r="AV34" s="646">
        <f t="shared" si="36"/>
        <v>0</v>
      </c>
      <c r="AW34" s="646">
        <f t="shared" si="36"/>
        <v>0</v>
      </c>
      <c r="AX34" s="646">
        <f t="shared" si="36"/>
        <v>1.6600000000000001</v>
      </c>
      <c r="AY34" s="646">
        <f t="shared" si="36"/>
        <v>0</v>
      </c>
      <c r="AZ34" s="646">
        <f t="shared" si="36"/>
        <v>0</v>
      </c>
      <c r="BA34" s="646">
        <f t="shared" si="36"/>
        <v>0</v>
      </c>
      <c r="BB34" s="646">
        <f t="shared" si="36"/>
        <v>0</v>
      </c>
      <c r="BC34" s="646">
        <f t="shared" si="36"/>
        <v>0</v>
      </c>
      <c r="BD34" s="646">
        <f t="shared" si="36"/>
        <v>1.1499999999999999</v>
      </c>
      <c r="BE34" s="646">
        <f t="shared" si="36"/>
        <v>0</v>
      </c>
      <c r="BF34" s="646">
        <f t="shared" si="36"/>
        <v>0</v>
      </c>
      <c r="BG34" s="646">
        <f t="shared" si="36"/>
        <v>1.7200000000000002</v>
      </c>
      <c r="BH34" s="646">
        <f>SUM(BH35:BH105)</f>
        <v>0</v>
      </c>
      <c r="BI34" s="646">
        <f>SUM(BI35:BI105)</f>
        <v>21.520000000000003</v>
      </c>
      <c r="BJ34" s="646">
        <f>SUM(BJ35:BJ105)</f>
        <v>0</v>
      </c>
      <c r="BK34" s="629"/>
      <c r="BL34" s="629"/>
      <c r="BM34" s="649"/>
      <c r="BN34" s="648">
        <f>A39</f>
        <v>4</v>
      </c>
      <c r="BO34" s="650"/>
      <c r="BP34" s="651"/>
      <c r="BQ34" s="651"/>
      <c r="BR34" s="627"/>
      <c r="BS34" s="627"/>
      <c r="BT34" s="627"/>
      <c r="BW34" s="653"/>
      <c r="BX34" s="653"/>
    </row>
    <row r="35" spans="1:91" s="680" customFormat="1" ht="93.75">
      <c r="A35" s="640">
        <v>1</v>
      </c>
      <c r="B35" s="705" t="s">
        <v>246</v>
      </c>
      <c r="C35" s="658">
        <f t="shared" ref="C35:C38" si="37">D35+E35</f>
        <v>2.5</v>
      </c>
      <c r="D35" s="639">
        <v>0.5</v>
      </c>
      <c r="E35" s="691">
        <f t="shared" ref="E35:E39" si="38">F35+U35+BG35</f>
        <v>2</v>
      </c>
      <c r="F35" s="691">
        <f t="shared" ref="F35:F38" si="39">G35+K35+L35+M35+R35+S35+T35</f>
        <v>1.95</v>
      </c>
      <c r="G35" s="661">
        <f t="shared" ref="G35:G39" si="40">H35+I35+J35</f>
        <v>0</v>
      </c>
      <c r="H35" s="706"/>
      <c r="I35" s="706"/>
      <c r="J35" s="706"/>
      <c r="K35" s="706">
        <v>1.8</v>
      </c>
      <c r="L35" s="706">
        <v>0.15</v>
      </c>
      <c r="M35" s="661">
        <f t="shared" ref="M35:M39" si="41">+N35+O35+P35</f>
        <v>0</v>
      </c>
      <c r="N35" s="706"/>
      <c r="O35" s="706"/>
      <c r="P35" s="706"/>
      <c r="Q35" s="706"/>
      <c r="R35" s="706"/>
      <c r="S35" s="706"/>
      <c r="T35" s="706"/>
      <c r="U35" s="661">
        <f t="shared" ref="U35:U38" si="42">V35+W35+X35+Y35+Z35+AA35+AB35+AC35+AD35+AU35+AV35+AW35+AX35+AY35+AZ35+BA35+BB35+BC35+BD35+BE35+BF35</f>
        <v>0</v>
      </c>
      <c r="V35" s="706"/>
      <c r="W35" s="706"/>
      <c r="X35" s="706"/>
      <c r="Y35" s="706"/>
      <c r="Z35" s="706"/>
      <c r="AA35" s="706"/>
      <c r="AB35" s="706"/>
      <c r="AC35" s="706"/>
      <c r="AD35" s="661">
        <f t="shared" ref="AD35:AD38" si="43">SUM(AE35:AT35)</f>
        <v>0</v>
      </c>
      <c r="AE35" s="706"/>
      <c r="AF35" s="706"/>
      <c r="AG35" s="706"/>
      <c r="AH35" s="706"/>
      <c r="AI35" s="706"/>
      <c r="AJ35" s="706"/>
      <c r="AK35" s="706"/>
      <c r="AL35" s="706"/>
      <c r="AM35" s="706"/>
      <c r="AN35" s="706"/>
      <c r="AO35" s="706"/>
      <c r="AP35" s="706"/>
      <c r="AQ35" s="706"/>
      <c r="AR35" s="706"/>
      <c r="AS35" s="706">
        <f>AT35+AU35</f>
        <v>0</v>
      </c>
      <c r="AT35" s="706"/>
      <c r="AU35" s="706"/>
      <c r="AV35" s="706"/>
      <c r="AW35" s="706"/>
      <c r="AX35" s="706"/>
      <c r="AY35" s="706"/>
      <c r="AZ35" s="706"/>
      <c r="BA35" s="706"/>
      <c r="BB35" s="706"/>
      <c r="BC35" s="706"/>
      <c r="BD35" s="706"/>
      <c r="BE35" s="706"/>
      <c r="BF35" s="706"/>
      <c r="BG35" s="691">
        <f t="shared" ref="BG35:BG39" si="44">BH35+BI35+BJ35</f>
        <v>0.05</v>
      </c>
      <c r="BH35" s="706"/>
      <c r="BI35" s="706">
        <v>0.05</v>
      </c>
      <c r="BJ35" s="706"/>
      <c r="BK35" s="639" t="s">
        <v>130</v>
      </c>
      <c r="BL35" s="640" t="s">
        <v>396</v>
      </c>
      <c r="BM35" s="640" t="s">
        <v>160</v>
      </c>
      <c r="BN35" s="640" t="s">
        <v>93</v>
      </c>
      <c r="BO35" s="697" t="s">
        <v>369</v>
      </c>
      <c r="BP35" s="707" t="s">
        <v>763</v>
      </c>
      <c r="BQ35" s="663" t="s">
        <v>576</v>
      </c>
      <c r="BR35" s="664"/>
      <c r="BS35" s="664" t="s">
        <v>834</v>
      </c>
      <c r="BT35" s="664"/>
      <c r="BU35" s="680" t="s">
        <v>928</v>
      </c>
      <c r="BW35" s="664"/>
      <c r="BX35" s="664"/>
      <c r="CM35" s="680" t="s">
        <v>951</v>
      </c>
    </row>
    <row r="36" spans="1:91" s="680" customFormat="1" ht="131.25">
      <c r="A36" s="640">
        <v>2</v>
      </c>
      <c r="B36" s="708" t="s">
        <v>293</v>
      </c>
      <c r="C36" s="658">
        <f t="shared" si="37"/>
        <v>24.7</v>
      </c>
      <c r="D36" s="706">
        <v>5.7</v>
      </c>
      <c r="E36" s="661">
        <f t="shared" si="38"/>
        <v>19</v>
      </c>
      <c r="F36" s="661">
        <f t="shared" si="39"/>
        <v>16.38</v>
      </c>
      <c r="G36" s="661">
        <f t="shared" si="40"/>
        <v>0</v>
      </c>
      <c r="H36" s="706"/>
      <c r="I36" s="706"/>
      <c r="J36" s="706"/>
      <c r="K36" s="706">
        <v>0.95</v>
      </c>
      <c r="L36" s="706">
        <v>1.76</v>
      </c>
      <c r="M36" s="661">
        <f t="shared" si="41"/>
        <v>13.67</v>
      </c>
      <c r="N36" s="706"/>
      <c r="O36" s="706"/>
      <c r="P36" s="706">
        <v>13.67</v>
      </c>
      <c r="Q36" s="706"/>
      <c r="R36" s="706"/>
      <c r="S36" s="706"/>
      <c r="T36" s="706"/>
      <c r="U36" s="661">
        <f t="shared" si="42"/>
        <v>1.55</v>
      </c>
      <c r="V36" s="706"/>
      <c r="W36" s="706"/>
      <c r="X36" s="706"/>
      <c r="Y36" s="706"/>
      <c r="Z36" s="706"/>
      <c r="AA36" s="706"/>
      <c r="AB36" s="706"/>
      <c r="AC36" s="706"/>
      <c r="AD36" s="661">
        <f t="shared" si="43"/>
        <v>0.14000000000000001</v>
      </c>
      <c r="AE36" s="706"/>
      <c r="AF36" s="706">
        <v>0.14000000000000001</v>
      </c>
      <c r="AG36" s="706"/>
      <c r="AH36" s="706"/>
      <c r="AI36" s="706"/>
      <c r="AJ36" s="706"/>
      <c r="AK36" s="706"/>
      <c r="AL36" s="706"/>
      <c r="AM36" s="706"/>
      <c r="AN36" s="706"/>
      <c r="AO36" s="706"/>
      <c r="AP36" s="706"/>
      <c r="AQ36" s="706"/>
      <c r="AR36" s="706"/>
      <c r="AS36" s="706">
        <f>AT36+AU36</f>
        <v>0</v>
      </c>
      <c r="AT36" s="706"/>
      <c r="AU36" s="706"/>
      <c r="AV36" s="706"/>
      <c r="AW36" s="706"/>
      <c r="AX36" s="706">
        <v>1.36</v>
      </c>
      <c r="AY36" s="706"/>
      <c r="AZ36" s="706"/>
      <c r="BA36" s="706"/>
      <c r="BB36" s="706"/>
      <c r="BC36" s="706"/>
      <c r="BD36" s="706">
        <v>0.05</v>
      </c>
      <c r="BE36" s="706"/>
      <c r="BF36" s="706"/>
      <c r="BG36" s="661">
        <f t="shared" si="44"/>
        <v>1.07</v>
      </c>
      <c r="BH36" s="706"/>
      <c r="BI36" s="706">
        <v>1.07</v>
      </c>
      <c r="BJ36" s="706"/>
      <c r="BK36" s="639" t="s">
        <v>130</v>
      </c>
      <c r="BL36" s="670" t="s">
        <v>398</v>
      </c>
      <c r="BM36" s="640" t="s">
        <v>163</v>
      </c>
      <c r="BN36" s="640" t="s">
        <v>93</v>
      </c>
      <c r="BO36" s="663" t="s">
        <v>503</v>
      </c>
      <c r="BP36" s="671" t="s">
        <v>764</v>
      </c>
      <c r="BQ36" s="663" t="s">
        <v>557</v>
      </c>
      <c r="BR36" s="664"/>
      <c r="BS36" s="664" t="s">
        <v>834</v>
      </c>
      <c r="BT36" s="664"/>
      <c r="BW36" s="664"/>
      <c r="BX36" s="664"/>
      <c r="CM36" s="680" t="s">
        <v>951</v>
      </c>
    </row>
    <row r="37" spans="1:91" s="680" customFormat="1" ht="18.75">
      <c r="A37" s="812">
        <v>3</v>
      </c>
      <c r="B37" s="813" t="s">
        <v>494</v>
      </c>
      <c r="C37" s="658">
        <f t="shared" si="37"/>
        <v>2</v>
      </c>
      <c r="D37" s="639"/>
      <c r="E37" s="661">
        <f t="shared" si="38"/>
        <v>2</v>
      </c>
      <c r="F37" s="661">
        <f t="shared" si="39"/>
        <v>1.4</v>
      </c>
      <c r="G37" s="661">
        <f t="shared" si="40"/>
        <v>0</v>
      </c>
      <c r="H37" s="706"/>
      <c r="I37" s="706"/>
      <c r="J37" s="706"/>
      <c r="K37" s="706">
        <v>1</v>
      </c>
      <c r="L37" s="706">
        <v>0.4</v>
      </c>
      <c r="M37" s="661">
        <f t="shared" si="41"/>
        <v>0</v>
      </c>
      <c r="N37" s="706"/>
      <c r="O37" s="706"/>
      <c r="P37" s="706"/>
      <c r="Q37" s="706"/>
      <c r="R37" s="706"/>
      <c r="S37" s="706"/>
      <c r="T37" s="706"/>
      <c r="U37" s="661">
        <f t="shared" si="42"/>
        <v>0</v>
      </c>
      <c r="V37" s="706"/>
      <c r="W37" s="706"/>
      <c r="X37" s="706"/>
      <c r="Y37" s="706"/>
      <c r="Z37" s="706"/>
      <c r="AA37" s="706"/>
      <c r="AB37" s="706"/>
      <c r="AC37" s="706"/>
      <c r="AD37" s="661">
        <f t="shared" si="43"/>
        <v>0</v>
      </c>
      <c r="AE37" s="706"/>
      <c r="AF37" s="706"/>
      <c r="AG37" s="706"/>
      <c r="AH37" s="706"/>
      <c r="AI37" s="706"/>
      <c r="AJ37" s="706"/>
      <c r="AK37" s="706"/>
      <c r="AL37" s="706"/>
      <c r="AM37" s="706"/>
      <c r="AN37" s="706"/>
      <c r="AO37" s="706"/>
      <c r="AP37" s="706"/>
      <c r="AQ37" s="706"/>
      <c r="AR37" s="706"/>
      <c r="AS37" s="706">
        <f>AT37+AU37</f>
        <v>0</v>
      </c>
      <c r="AT37" s="706"/>
      <c r="AU37" s="706"/>
      <c r="AV37" s="706"/>
      <c r="AW37" s="706"/>
      <c r="AX37" s="706"/>
      <c r="AY37" s="706"/>
      <c r="AZ37" s="706"/>
      <c r="BA37" s="706"/>
      <c r="BB37" s="706"/>
      <c r="BC37" s="706"/>
      <c r="BD37" s="706"/>
      <c r="BE37" s="706"/>
      <c r="BF37" s="706"/>
      <c r="BG37" s="661">
        <f t="shared" si="44"/>
        <v>0.6</v>
      </c>
      <c r="BH37" s="706"/>
      <c r="BI37" s="706">
        <v>0.6</v>
      </c>
      <c r="BJ37" s="706"/>
      <c r="BK37" s="639" t="s">
        <v>130</v>
      </c>
      <c r="BL37" s="670" t="s">
        <v>398</v>
      </c>
      <c r="BM37" s="640" t="s">
        <v>161</v>
      </c>
      <c r="BN37" s="640" t="s">
        <v>93</v>
      </c>
      <c r="BO37" s="663" t="s">
        <v>503</v>
      </c>
      <c r="BP37" s="814" t="s">
        <v>762</v>
      </c>
      <c r="BQ37" s="815" t="s">
        <v>557</v>
      </c>
      <c r="BR37" s="664"/>
      <c r="BS37" s="664" t="s">
        <v>834</v>
      </c>
      <c r="BT37" s="664"/>
      <c r="BW37" s="664"/>
      <c r="BX37" s="664"/>
      <c r="CM37" s="680" t="s">
        <v>951</v>
      </c>
    </row>
    <row r="38" spans="1:91" s="680" customFormat="1" ht="18.75">
      <c r="A38" s="812"/>
      <c r="B38" s="813"/>
      <c r="C38" s="658">
        <f t="shared" si="37"/>
        <v>2.2000000000000002</v>
      </c>
      <c r="D38" s="639"/>
      <c r="E38" s="661">
        <f t="shared" si="38"/>
        <v>2.2000000000000002</v>
      </c>
      <c r="F38" s="661">
        <f t="shared" si="39"/>
        <v>2.2000000000000002</v>
      </c>
      <c r="G38" s="661">
        <f t="shared" si="40"/>
        <v>0</v>
      </c>
      <c r="H38" s="706"/>
      <c r="I38" s="706"/>
      <c r="J38" s="706"/>
      <c r="K38" s="706">
        <v>1</v>
      </c>
      <c r="L38" s="706">
        <v>1.2</v>
      </c>
      <c r="M38" s="661">
        <f t="shared" si="41"/>
        <v>0</v>
      </c>
      <c r="N38" s="706"/>
      <c r="O38" s="706"/>
      <c r="P38" s="706"/>
      <c r="Q38" s="706"/>
      <c r="R38" s="706"/>
      <c r="S38" s="706"/>
      <c r="T38" s="706"/>
      <c r="U38" s="661">
        <f t="shared" si="42"/>
        <v>0</v>
      </c>
      <c r="V38" s="706"/>
      <c r="W38" s="706"/>
      <c r="X38" s="706"/>
      <c r="Y38" s="706"/>
      <c r="Z38" s="706"/>
      <c r="AA38" s="706"/>
      <c r="AB38" s="706"/>
      <c r="AC38" s="706"/>
      <c r="AD38" s="661">
        <f t="shared" si="43"/>
        <v>0</v>
      </c>
      <c r="AE38" s="706"/>
      <c r="AF38" s="706"/>
      <c r="AG38" s="706"/>
      <c r="AH38" s="706"/>
      <c r="AI38" s="706"/>
      <c r="AJ38" s="706"/>
      <c r="AK38" s="706"/>
      <c r="AL38" s="706"/>
      <c r="AM38" s="706"/>
      <c r="AN38" s="706"/>
      <c r="AO38" s="706"/>
      <c r="AP38" s="706"/>
      <c r="AQ38" s="706"/>
      <c r="AR38" s="706"/>
      <c r="AS38" s="706">
        <f>AT38+AU38</f>
        <v>0</v>
      </c>
      <c r="AT38" s="706"/>
      <c r="AU38" s="706"/>
      <c r="AV38" s="706"/>
      <c r="AW38" s="706"/>
      <c r="AX38" s="706"/>
      <c r="AY38" s="706"/>
      <c r="AZ38" s="706"/>
      <c r="BA38" s="706"/>
      <c r="BB38" s="706"/>
      <c r="BC38" s="706"/>
      <c r="BD38" s="706"/>
      <c r="BE38" s="706"/>
      <c r="BF38" s="706"/>
      <c r="BG38" s="661">
        <f t="shared" si="44"/>
        <v>0</v>
      </c>
      <c r="BH38" s="706"/>
      <c r="BI38" s="706"/>
      <c r="BJ38" s="706"/>
      <c r="BK38" s="639" t="s">
        <v>130</v>
      </c>
      <c r="BL38" s="679" t="s">
        <v>399</v>
      </c>
      <c r="BM38" s="640" t="s">
        <v>162</v>
      </c>
      <c r="BN38" s="640" t="s">
        <v>93</v>
      </c>
      <c r="BO38" s="663" t="s">
        <v>503</v>
      </c>
      <c r="BP38" s="814"/>
      <c r="BQ38" s="815"/>
      <c r="BR38" s="664"/>
      <c r="BS38" s="664" t="s">
        <v>834</v>
      </c>
      <c r="BT38" s="664"/>
      <c r="BW38" s="664"/>
      <c r="BX38" s="664"/>
      <c r="CM38" s="680" t="s">
        <v>951</v>
      </c>
    </row>
    <row r="39" spans="1:91" s="680" customFormat="1" ht="56.25">
      <c r="A39" s="639">
        <v>4</v>
      </c>
      <c r="B39" s="709" t="s">
        <v>297</v>
      </c>
      <c r="C39" s="658">
        <f>D39+E39</f>
        <v>9.42</v>
      </c>
      <c r="D39" s="639">
        <v>5.4</v>
      </c>
      <c r="E39" s="661">
        <f t="shared" si="38"/>
        <v>4.0199999999999996</v>
      </c>
      <c r="F39" s="661">
        <f>K39+L39+M39+R39+S39+T39</f>
        <v>3.32</v>
      </c>
      <c r="G39" s="661">
        <f t="shared" si="40"/>
        <v>7.3000000000000001E-3</v>
      </c>
      <c r="H39" s="706"/>
      <c r="I39" s="706">
        <v>7.3000000000000001E-3</v>
      </c>
      <c r="J39" s="706"/>
      <c r="K39" s="706">
        <v>3.3</v>
      </c>
      <c r="L39" s="706">
        <v>0.02</v>
      </c>
      <c r="M39" s="661">
        <f t="shared" si="41"/>
        <v>0</v>
      </c>
      <c r="N39" s="706"/>
      <c r="O39" s="706"/>
      <c r="P39" s="706"/>
      <c r="Q39" s="706"/>
      <c r="R39" s="706"/>
      <c r="S39" s="706"/>
      <c r="T39" s="706"/>
      <c r="U39" s="661">
        <f>V39+W39+X39+Y39+Z39+AA39+AB39+AC39+AD39+AU39+AV39+AW39+AX39+AY39+AZ39+BA39+BB39+BC39+BD39+BE39+BF39</f>
        <v>0.7</v>
      </c>
      <c r="V39" s="706"/>
      <c r="W39" s="706"/>
      <c r="X39" s="706"/>
      <c r="Y39" s="706"/>
      <c r="Z39" s="706"/>
      <c r="AA39" s="706"/>
      <c r="AB39" s="706"/>
      <c r="AC39" s="706"/>
      <c r="AD39" s="661"/>
      <c r="AE39" s="706"/>
      <c r="AF39" s="706"/>
      <c r="AG39" s="706"/>
      <c r="AH39" s="706"/>
      <c r="AI39" s="706"/>
      <c r="AJ39" s="706"/>
      <c r="AK39" s="706"/>
      <c r="AL39" s="706"/>
      <c r="AM39" s="706"/>
      <c r="AN39" s="706"/>
      <c r="AO39" s="706"/>
      <c r="AP39" s="706"/>
      <c r="AQ39" s="706"/>
      <c r="AR39" s="706"/>
      <c r="AS39" s="706"/>
      <c r="AT39" s="706"/>
      <c r="AU39" s="706"/>
      <c r="AV39" s="706"/>
      <c r="AW39" s="706"/>
      <c r="AX39" s="706"/>
      <c r="AY39" s="706"/>
      <c r="AZ39" s="706"/>
      <c r="BA39" s="706"/>
      <c r="BB39" s="706"/>
      <c r="BC39" s="706"/>
      <c r="BD39" s="706">
        <v>0.7</v>
      </c>
      <c r="BE39" s="706"/>
      <c r="BF39" s="706"/>
      <c r="BG39" s="661">
        <f t="shared" si="44"/>
        <v>0</v>
      </c>
      <c r="BH39" s="706"/>
      <c r="BI39" s="706"/>
      <c r="BJ39" s="706"/>
      <c r="BK39" s="639" t="s">
        <v>130</v>
      </c>
      <c r="BL39" s="640" t="s">
        <v>713</v>
      </c>
      <c r="BM39" s="640" t="s">
        <v>313</v>
      </c>
      <c r="BN39" s="640" t="s">
        <v>93</v>
      </c>
      <c r="BO39" s="710" t="s">
        <v>369</v>
      </c>
      <c r="BP39" s="711" t="s">
        <v>403</v>
      </c>
      <c r="BQ39" s="663" t="s">
        <v>576</v>
      </c>
      <c r="BR39" s="664"/>
      <c r="BS39" s="664" t="s">
        <v>834</v>
      </c>
      <c r="BT39" s="664"/>
      <c r="BU39" s="680" t="s">
        <v>928</v>
      </c>
      <c r="BW39" s="664"/>
      <c r="BX39" s="664"/>
    </row>
    <row r="40" spans="1:91" s="674" customFormat="1" ht="75">
      <c r="A40" s="639">
        <v>5</v>
      </c>
      <c r="B40" s="705" t="s">
        <v>615</v>
      </c>
      <c r="C40" s="658">
        <f>D40+E40</f>
        <v>10</v>
      </c>
      <c r="D40" s="639"/>
      <c r="E40" s="661">
        <f>F40+U40+BG40</f>
        <v>10</v>
      </c>
      <c r="F40" s="661">
        <f>G40+K40+L40+M40+R40+S40+T40</f>
        <v>9.3000000000000007</v>
      </c>
      <c r="G40" s="661">
        <f>H40+I40+J40</f>
        <v>3</v>
      </c>
      <c r="H40" s="706"/>
      <c r="I40" s="661">
        <v>3</v>
      </c>
      <c r="J40" s="706"/>
      <c r="K40" s="706">
        <v>3.3</v>
      </c>
      <c r="L40" s="706">
        <v>3</v>
      </c>
      <c r="M40" s="661">
        <f>+N40+O40+P40</f>
        <v>0</v>
      </c>
      <c r="N40" s="706"/>
      <c r="O40" s="706"/>
      <c r="P40" s="706"/>
      <c r="Q40" s="706"/>
      <c r="R40" s="706"/>
      <c r="S40" s="706"/>
      <c r="T40" s="706"/>
      <c r="U40" s="661">
        <f>V40+W40+X40+Y40+Z40+AA40+AB40+AC40+AD40+AU40+AV40+AW40+AX40+AY40+AZ40+BA40+BB40+BC40+BD40+BE40+BF40</f>
        <v>0.7</v>
      </c>
      <c r="V40" s="706"/>
      <c r="W40" s="706"/>
      <c r="X40" s="706"/>
      <c r="Y40" s="706"/>
      <c r="Z40" s="706"/>
      <c r="AA40" s="706"/>
      <c r="AB40" s="706"/>
      <c r="AC40" s="706"/>
      <c r="AD40" s="661">
        <f>SUM(AE40:AT40)</f>
        <v>0</v>
      </c>
      <c r="AE40" s="706"/>
      <c r="AF40" s="706"/>
      <c r="AG40" s="706"/>
      <c r="AH40" s="706"/>
      <c r="AI40" s="706"/>
      <c r="AJ40" s="706"/>
      <c r="AK40" s="706"/>
      <c r="AL40" s="706"/>
      <c r="AM40" s="706"/>
      <c r="AN40" s="706"/>
      <c r="AO40" s="706"/>
      <c r="AP40" s="706"/>
      <c r="AQ40" s="706"/>
      <c r="AR40" s="706"/>
      <c r="AS40" s="706">
        <f t="shared" ref="AS40" si="45">AT40+AU40</f>
        <v>0</v>
      </c>
      <c r="AT40" s="706"/>
      <c r="AU40" s="706"/>
      <c r="AV40" s="706"/>
      <c r="AW40" s="706"/>
      <c r="AX40" s="706">
        <v>0.3</v>
      </c>
      <c r="AY40" s="706"/>
      <c r="AZ40" s="706"/>
      <c r="BA40" s="706"/>
      <c r="BB40" s="706"/>
      <c r="BC40" s="706"/>
      <c r="BD40" s="706">
        <v>0.4</v>
      </c>
      <c r="BE40" s="706"/>
      <c r="BF40" s="706"/>
      <c r="BG40" s="661">
        <f>BH40+BI40+BJ40</f>
        <v>0</v>
      </c>
      <c r="BH40" s="706"/>
      <c r="BI40" s="706"/>
      <c r="BJ40" s="706"/>
      <c r="BK40" s="639" t="s">
        <v>130</v>
      </c>
      <c r="BL40" s="640" t="s">
        <v>396</v>
      </c>
      <c r="BM40" s="640" t="s">
        <v>736</v>
      </c>
      <c r="BN40" s="640" t="s">
        <v>93</v>
      </c>
      <c r="BO40" s="663" t="s">
        <v>503</v>
      </c>
      <c r="BP40" s="639" t="s">
        <v>502</v>
      </c>
      <c r="BQ40" s="663" t="s">
        <v>503</v>
      </c>
      <c r="BR40" s="686"/>
      <c r="BS40" s="686" t="s">
        <v>834</v>
      </c>
      <c r="BT40" s="686"/>
      <c r="BW40" s="673"/>
      <c r="BX40" s="673"/>
    </row>
    <row r="41" spans="1:91" s="652" customFormat="1" ht="18.75">
      <c r="A41" s="648" t="s">
        <v>785</v>
      </c>
      <c r="B41" s="704" t="s">
        <v>56</v>
      </c>
      <c r="C41" s="645">
        <f t="shared" ref="C41:C57" si="46">D41+E41</f>
        <v>2.36</v>
      </c>
      <c r="D41" s="646">
        <f>SUM(D42:D45)</f>
        <v>0</v>
      </c>
      <c r="E41" s="646">
        <f>SUM(E42:E46)</f>
        <v>2.36</v>
      </c>
      <c r="F41" s="646">
        <f t="shared" ref="F41:BJ41" si="47">SUM(F42:F46)</f>
        <v>2.36</v>
      </c>
      <c r="G41" s="646">
        <f t="shared" si="47"/>
        <v>0</v>
      </c>
      <c r="H41" s="646">
        <f t="shared" si="47"/>
        <v>0</v>
      </c>
      <c r="I41" s="646">
        <f t="shared" si="47"/>
        <v>0</v>
      </c>
      <c r="J41" s="646">
        <f t="shared" si="47"/>
        <v>0</v>
      </c>
      <c r="K41" s="646">
        <f t="shared" si="47"/>
        <v>2.36</v>
      </c>
      <c r="L41" s="646">
        <f t="shared" si="47"/>
        <v>0</v>
      </c>
      <c r="M41" s="646">
        <f t="shared" si="47"/>
        <v>0</v>
      </c>
      <c r="N41" s="646">
        <f t="shared" si="47"/>
        <v>0</v>
      </c>
      <c r="O41" s="646">
        <f t="shared" si="47"/>
        <v>0</v>
      </c>
      <c r="P41" s="646">
        <f t="shared" si="47"/>
        <v>0</v>
      </c>
      <c r="Q41" s="646">
        <f t="shared" si="47"/>
        <v>0</v>
      </c>
      <c r="R41" s="646">
        <f t="shared" si="47"/>
        <v>0</v>
      </c>
      <c r="S41" s="646">
        <f t="shared" si="47"/>
        <v>0</v>
      </c>
      <c r="T41" s="646">
        <f t="shared" si="47"/>
        <v>0</v>
      </c>
      <c r="U41" s="646">
        <f t="shared" si="47"/>
        <v>0</v>
      </c>
      <c r="V41" s="646">
        <f t="shared" si="47"/>
        <v>0</v>
      </c>
      <c r="W41" s="646">
        <f t="shared" si="47"/>
        <v>0</v>
      </c>
      <c r="X41" s="646">
        <f t="shared" si="47"/>
        <v>0</v>
      </c>
      <c r="Y41" s="646">
        <f t="shared" si="47"/>
        <v>0</v>
      </c>
      <c r="Z41" s="646">
        <f t="shared" si="47"/>
        <v>0</v>
      </c>
      <c r="AA41" s="646">
        <f t="shared" si="47"/>
        <v>0</v>
      </c>
      <c r="AB41" s="646">
        <f t="shared" si="47"/>
        <v>0</v>
      </c>
      <c r="AC41" s="646">
        <f t="shared" si="47"/>
        <v>0</v>
      </c>
      <c r="AD41" s="646">
        <f t="shared" si="47"/>
        <v>0</v>
      </c>
      <c r="AE41" s="646">
        <f t="shared" si="47"/>
        <v>0</v>
      </c>
      <c r="AF41" s="646">
        <f t="shared" si="47"/>
        <v>0</v>
      </c>
      <c r="AG41" s="646">
        <f t="shared" si="47"/>
        <v>0</v>
      </c>
      <c r="AH41" s="646">
        <f t="shared" si="47"/>
        <v>0</v>
      </c>
      <c r="AI41" s="646">
        <f t="shared" si="47"/>
        <v>0</v>
      </c>
      <c r="AJ41" s="646">
        <f t="shared" si="47"/>
        <v>0</v>
      </c>
      <c r="AK41" s="646">
        <f t="shared" si="47"/>
        <v>0</v>
      </c>
      <c r="AL41" s="646">
        <f t="shared" si="47"/>
        <v>0</v>
      </c>
      <c r="AM41" s="646">
        <f t="shared" si="47"/>
        <v>0</v>
      </c>
      <c r="AN41" s="646">
        <f t="shared" si="47"/>
        <v>0</v>
      </c>
      <c r="AO41" s="646">
        <f t="shared" si="47"/>
        <v>0</v>
      </c>
      <c r="AP41" s="646">
        <f t="shared" si="47"/>
        <v>0</v>
      </c>
      <c r="AQ41" s="646">
        <f t="shared" si="47"/>
        <v>0</v>
      </c>
      <c r="AR41" s="646">
        <f t="shared" si="47"/>
        <v>0</v>
      </c>
      <c r="AS41" s="646">
        <f t="shared" si="47"/>
        <v>0</v>
      </c>
      <c r="AT41" s="646">
        <f t="shared" si="47"/>
        <v>0</v>
      </c>
      <c r="AU41" s="646">
        <f t="shared" si="47"/>
        <v>0</v>
      </c>
      <c r="AV41" s="646">
        <f t="shared" si="47"/>
        <v>0</v>
      </c>
      <c r="AW41" s="646">
        <f t="shared" si="47"/>
        <v>0</v>
      </c>
      <c r="AX41" s="646">
        <f t="shared" si="47"/>
        <v>0</v>
      </c>
      <c r="AY41" s="646">
        <f t="shared" si="47"/>
        <v>0</v>
      </c>
      <c r="AZ41" s="646">
        <f t="shared" si="47"/>
        <v>0</v>
      </c>
      <c r="BA41" s="646">
        <f t="shared" si="47"/>
        <v>0</v>
      </c>
      <c r="BB41" s="646">
        <f t="shared" si="47"/>
        <v>0</v>
      </c>
      <c r="BC41" s="646">
        <f t="shared" si="47"/>
        <v>0</v>
      </c>
      <c r="BD41" s="646">
        <f t="shared" si="47"/>
        <v>0</v>
      </c>
      <c r="BE41" s="646">
        <f t="shared" si="47"/>
        <v>0</v>
      </c>
      <c r="BF41" s="646">
        <f t="shared" si="47"/>
        <v>0</v>
      </c>
      <c r="BG41" s="646">
        <f t="shared" si="47"/>
        <v>0</v>
      </c>
      <c r="BH41" s="646">
        <f t="shared" si="47"/>
        <v>0</v>
      </c>
      <c r="BI41" s="646">
        <f t="shared" si="47"/>
        <v>0</v>
      </c>
      <c r="BJ41" s="646">
        <f t="shared" si="47"/>
        <v>0</v>
      </c>
      <c r="BK41" s="629"/>
      <c r="BL41" s="629"/>
      <c r="BM41" s="649"/>
      <c r="BN41" s="637"/>
      <c r="BO41" s="650"/>
      <c r="BP41" s="651"/>
      <c r="BQ41" s="651"/>
      <c r="BR41" s="627"/>
      <c r="BS41" s="627"/>
      <c r="BT41" s="627"/>
      <c r="BW41" s="653"/>
      <c r="BX41" s="653"/>
    </row>
    <row r="42" spans="1:91" s="674" customFormat="1" ht="56.25">
      <c r="A42" s="639">
        <v>1</v>
      </c>
      <c r="B42" s="667" t="s">
        <v>681</v>
      </c>
      <c r="C42" s="658">
        <f t="shared" si="46"/>
        <v>0.1</v>
      </c>
      <c r="D42" s="661"/>
      <c r="E42" s="661">
        <f>F42+U42+BG42</f>
        <v>0.1</v>
      </c>
      <c r="F42" s="661">
        <f>G42+K42+L42+M42+R42+S42+T42</f>
        <v>0.1</v>
      </c>
      <c r="G42" s="686"/>
      <c r="H42" s="686"/>
      <c r="I42" s="686"/>
      <c r="J42" s="686"/>
      <c r="K42" s="686">
        <v>0.1</v>
      </c>
      <c r="L42" s="686"/>
      <c r="M42" s="686"/>
      <c r="N42" s="686"/>
      <c r="O42" s="686"/>
      <c r="P42" s="686"/>
      <c r="Q42" s="686"/>
      <c r="R42" s="686"/>
      <c r="S42" s="686"/>
      <c r="T42" s="686"/>
      <c r="U42" s="661">
        <f t="shared" ref="U42:U46" si="48">V42+W42+X42+Y42+Z42+AA42+AB42+AC42+AD42+AU42+AV42+AW42+AX42+AY42+AZ42+BA42+BB42+BC42+BD42+BE42+BF42</f>
        <v>0</v>
      </c>
      <c r="V42" s="686"/>
      <c r="W42" s="686"/>
      <c r="X42" s="686"/>
      <c r="Y42" s="686"/>
      <c r="Z42" s="686"/>
      <c r="AA42" s="686"/>
      <c r="AB42" s="686"/>
      <c r="AC42" s="686"/>
      <c r="AD42" s="686"/>
      <c r="AE42" s="686"/>
      <c r="AF42" s="686"/>
      <c r="AG42" s="686"/>
      <c r="AH42" s="686"/>
      <c r="AI42" s="686"/>
      <c r="AJ42" s="686"/>
      <c r="AK42" s="686"/>
      <c r="AL42" s="686"/>
      <c r="AM42" s="686"/>
      <c r="AN42" s="686"/>
      <c r="AO42" s="686"/>
      <c r="AP42" s="686"/>
      <c r="AQ42" s="686"/>
      <c r="AR42" s="686"/>
      <c r="AS42" s="686"/>
      <c r="AT42" s="686"/>
      <c r="AU42" s="686"/>
      <c r="AV42" s="686"/>
      <c r="AW42" s="686"/>
      <c r="AX42" s="686"/>
      <c r="AY42" s="686"/>
      <c r="AZ42" s="686"/>
      <c r="BA42" s="686"/>
      <c r="BB42" s="686"/>
      <c r="BC42" s="686"/>
      <c r="BD42" s="686"/>
      <c r="BE42" s="686"/>
      <c r="BF42" s="686"/>
      <c r="BG42" s="673"/>
      <c r="BH42" s="686"/>
      <c r="BI42" s="686"/>
      <c r="BJ42" s="686"/>
      <c r="BK42" s="639" t="s">
        <v>130</v>
      </c>
      <c r="BL42" s="639" t="s">
        <v>131</v>
      </c>
      <c r="BM42" s="686"/>
      <c r="BN42" s="639" t="s">
        <v>97</v>
      </c>
      <c r="BO42" s="663" t="s">
        <v>503</v>
      </c>
      <c r="BP42" s="639" t="s">
        <v>502</v>
      </c>
      <c r="BQ42" s="663" t="s">
        <v>503</v>
      </c>
      <c r="BR42" s="664"/>
      <c r="BS42" s="686" t="s">
        <v>834</v>
      </c>
      <c r="BT42" s="686"/>
      <c r="BW42" s="673"/>
      <c r="BX42" s="673"/>
    </row>
    <row r="43" spans="1:91" s="674" customFormat="1" ht="56.25">
      <c r="A43" s="639">
        <v>2</v>
      </c>
      <c r="B43" s="667" t="s">
        <v>550</v>
      </c>
      <c r="C43" s="658">
        <f t="shared" si="46"/>
        <v>0.1</v>
      </c>
      <c r="D43" s="661"/>
      <c r="E43" s="661">
        <f t="shared" ref="E43:E46" si="49">F43+U43+BG43</f>
        <v>0.1</v>
      </c>
      <c r="F43" s="661">
        <f t="shared" ref="F43:F46" si="50">G43+K43+L43+M43+R43+S43+T43</f>
        <v>0.1</v>
      </c>
      <c r="G43" s="686"/>
      <c r="H43" s="686"/>
      <c r="I43" s="686"/>
      <c r="J43" s="686"/>
      <c r="K43" s="686">
        <v>0.1</v>
      </c>
      <c r="L43" s="686"/>
      <c r="M43" s="686"/>
      <c r="N43" s="686"/>
      <c r="O43" s="686"/>
      <c r="P43" s="686"/>
      <c r="Q43" s="686"/>
      <c r="R43" s="686"/>
      <c r="S43" s="686"/>
      <c r="T43" s="686"/>
      <c r="U43" s="661">
        <f t="shared" si="48"/>
        <v>0</v>
      </c>
      <c r="V43" s="686"/>
      <c r="W43" s="686"/>
      <c r="X43" s="686"/>
      <c r="Y43" s="686"/>
      <c r="Z43" s="686"/>
      <c r="AA43" s="686"/>
      <c r="AB43" s="686"/>
      <c r="AC43" s="686"/>
      <c r="AD43" s="686"/>
      <c r="AE43" s="686"/>
      <c r="AF43" s="686"/>
      <c r="AG43" s="686"/>
      <c r="AH43" s="686"/>
      <c r="AI43" s="686"/>
      <c r="AJ43" s="686"/>
      <c r="AK43" s="686"/>
      <c r="AL43" s="686"/>
      <c r="AM43" s="686"/>
      <c r="AN43" s="686"/>
      <c r="AO43" s="686"/>
      <c r="AP43" s="686"/>
      <c r="AQ43" s="686"/>
      <c r="AR43" s="686"/>
      <c r="AS43" s="686"/>
      <c r="AT43" s="686"/>
      <c r="AU43" s="686"/>
      <c r="AV43" s="686"/>
      <c r="AW43" s="686"/>
      <c r="AX43" s="686"/>
      <c r="AY43" s="686"/>
      <c r="AZ43" s="686"/>
      <c r="BA43" s="686"/>
      <c r="BB43" s="686"/>
      <c r="BC43" s="686"/>
      <c r="BD43" s="686"/>
      <c r="BE43" s="686"/>
      <c r="BF43" s="686"/>
      <c r="BG43" s="673"/>
      <c r="BH43" s="686"/>
      <c r="BI43" s="686"/>
      <c r="BJ43" s="686"/>
      <c r="BK43" s="639" t="s">
        <v>130</v>
      </c>
      <c r="BL43" s="639" t="s">
        <v>131</v>
      </c>
      <c r="BM43" s="686"/>
      <c r="BN43" s="639" t="s">
        <v>97</v>
      </c>
      <c r="BO43" s="663" t="s">
        <v>503</v>
      </c>
      <c r="BP43" s="639" t="s">
        <v>502</v>
      </c>
      <c r="BQ43" s="663" t="s">
        <v>503</v>
      </c>
      <c r="BR43" s="664"/>
      <c r="BS43" s="686" t="s">
        <v>834</v>
      </c>
      <c r="BT43" s="686"/>
      <c r="BW43" s="673"/>
      <c r="BX43" s="673"/>
    </row>
    <row r="44" spans="1:91" s="674" customFormat="1" ht="56.25">
      <c r="A44" s="639">
        <v>3</v>
      </c>
      <c r="B44" s="667" t="s">
        <v>551</v>
      </c>
      <c r="C44" s="658">
        <f t="shared" si="46"/>
        <v>0.1</v>
      </c>
      <c r="D44" s="661"/>
      <c r="E44" s="661">
        <f t="shared" si="49"/>
        <v>0.1</v>
      </c>
      <c r="F44" s="661">
        <f t="shared" si="50"/>
        <v>0.1</v>
      </c>
      <c r="G44" s="686"/>
      <c r="H44" s="686"/>
      <c r="I44" s="686"/>
      <c r="J44" s="686"/>
      <c r="K44" s="686">
        <v>0.1</v>
      </c>
      <c r="L44" s="686"/>
      <c r="M44" s="686"/>
      <c r="N44" s="686"/>
      <c r="O44" s="686"/>
      <c r="P44" s="686"/>
      <c r="Q44" s="686"/>
      <c r="R44" s="686"/>
      <c r="S44" s="686"/>
      <c r="T44" s="686"/>
      <c r="U44" s="661">
        <f t="shared" si="48"/>
        <v>0</v>
      </c>
      <c r="V44" s="686"/>
      <c r="W44" s="686"/>
      <c r="X44" s="686"/>
      <c r="Y44" s="686"/>
      <c r="Z44" s="686"/>
      <c r="AA44" s="686"/>
      <c r="AB44" s="686"/>
      <c r="AC44" s="686"/>
      <c r="AD44" s="686"/>
      <c r="AE44" s="686"/>
      <c r="AF44" s="686"/>
      <c r="AG44" s="686"/>
      <c r="AH44" s="686"/>
      <c r="AI44" s="686"/>
      <c r="AJ44" s="686"/>
      <c r="AK44" s="686"/>
      <c r="AL44" s="686"/>
      <c r="AM44" s="686"/>
      <c r="AN44" s="686"/>
      <c r="AO44" s="686"/>
      <c r="AP44" s="686"/>
      <c r="AQ44" s="686"/>
      <c r="AR44" s="686"/>
      <c r="AS44" s="686"/>
      <c r="AT44" s="686"/>
      <c r="AU44" s="686"/>
      <c r="AV44" s="686"/>
      <c r="AW44" s="686"/>
      <c r="AX44" s="686"/>
      <c r="AY44" s="686"/>
      <c r="AZ44" s="686"/>
      <c r="BA44" s="686"/>
      <c r="BB44" s="686"/>
      <c r="BC44" s="686"/>
      <c r="BD44" s="686"/>
      <c r="BE44" s="686"/>
      <c r="BF44" s="686"/>
      <c r="BG44" s="673"/>
      <c r="BH44" s="686"/>
      <c r="BI44" s="686"/>
      <c r="BJ44" s="686"/>
      <c r="BK44" s="639" t="s">
        <v>130</v>
      </c>
      <c r="BL44" s="639" t="s">
        <v>131</v>
      </c>
      <c r="BM44" s="686"/>
      <c r="BN44" s="639" t="s">
        <v>97</v>
      </c>
      <c r="BO44" s="663" t="s">
        <v>503</v>
      </c>
      <c r="BP44" s="639" t="s">
        <v>502</v>
      </c>
      <c r="BQ44" s="663" t="s">
        <v>503</v>
      </c>
      <c r="BR44" s="664"/>
      <c r="BS44" s="686" t="s">
        <v>834</v>
      </c>
      <c r="BT44" s="686"/>
      <c r="BW44" s="673"/>
      <c r="BX44" s="673"/>
    </row>
    <row r="45" spans="1:91" s="674" customFormat="1" ht="56.25">
      <c r="A45" s="639">
        <v>4</v>
      </c>
      <c r="B45" s="667" t="s">
        <v>853</v>
      </c>
      <c r="C45" s="661">
        <f t="shared" si="46"/>
        <v>0.06</v>
      </c>
      <c r="D45" s="663"/>
      <c r="E45" s="661">
        <f t="shared" si="49"/>
        <v>0.06</v>
      </c>
      <c r="F45" s="661">
        <f t="shared" si="50"/>
        <v>0.06</v>
      </c>
      <c r="G45" s="661">
        <f t="shared" ref="G45:G46" si="51">H45+I45+J45</f>
        <v>0</v>
      </c>
      <c r="H45" s="712"/>
      <c r="I45" s="661"/>
      <c r="J45" s="661"/>
      <c r="K45" s="712">
        <v>0.06</v>
      </c>
      <c r="L45" s="712"/>
      <c r="M45" s="661">
        <f t="shared" ref="M45:M46" si="52">+N45+O45+P45</f>
        <v>0</v>
      </c>
      <c r="N45" s="661"/>
      <c r="O45" s="661"/>
      <c r="P45" s="712"/>
      <c r="Q45" s="661"/>
      <c r="R45" s="661"/>
      <c r="S45" s="661"/>
      <c r="T45" s="661"/>
      <c r="U45" s="661">
        <f t="shared" si="48"/>
        <v>0</v>
      </c>
      <c r="V45" s="661"/>
      <c r="W45" s="661"/>
      <c r="X45" s="661"/>
      <c r="Y45" s="661"/>
      <c r="Z45" s="661"/>
      <c r="AA45" s="661"/>
      <c r="AB45" s="661"/>
      <c r="AC45" s="661"/>
      <c r="AD45" s="661">
        <f t="shared" ref="AD45:AD46" si="53">SUM(AE45:AT45)</f>
        <v>0</v>
      </c>
      <c r="AE45" s="661"/>
      <c r="AF45" s="712"/>
      <c r="AG45" s="661"/>
      <c r="AH45" s="661"/>
      <c r="AI45" s="661"/>
      <c r="AJ45" s="661"/>
      <c r="AK45" s="661"/>
      <c r="AL45" s="661"/>
      <c r="AM45" s="661"/>
      <c r="AN45" s="661"/>
      <c r="AO45" s="661"/>
      <c r="AP45" s="661"/>
      <c r="AQ45" s="661"/>
      <c r="AR45" s="661"/>
      <c r="AS45" s="661">
        <v>0</v>
      </c>
      <c r="AT45" s="661"/>
      <c r="AU45" s="661"/>
      <c r="AV45" s="661"/>
      <c r="AW45" s="661"/>
      <c r="AX45" s="661"/>
      <c r="AY45" s="661"/>
      <c r="AZ45" s="661"/>
      <c r="BA45" s="661"/>
      <c r="BB45" s="661"/>
      <c r="BC45" s="661"/>
      <c r="BD45" s="712"/>
      <c r="BE45" s="661"/>
      <c r="BF45" s="661"/>
      <c r="BG45" s="661">
        <f t="shared" ref="BG45:BG46" si="54">BH45+BI45+BJ45</f>
        <v>0</v>
      </c>
      <c r="BH45" s="661"/>
      <c r="BI45" s="712"/>
      <c r="BJ45" s="661"/>
      <c r="BK45" s="639" t="s">
        <v>130</v>
      </c>
      <c r="BL45" s="670" t="s">
        <v>677</v>
      </c>
      <c r="BM45" s="639" t="s">
        <v>852</v>
      </c>
      <c r="BN45" s="639" t="s">
        <v>97</v>
      </c>
      <c r="BO45" s="639" t="s">
        <v>866</v>
      </c>
      <c r="BP45" s="639" t="s">
        <v>502</v>
      </c>
      <c r="BQ45" s="625"/>
      <c r="BR45" s="625"/>
      <c r="BS45" s="625"/>
      <c r="BT45" s="625"/>
      <c r="BW45" s="673"/>
      <c r="BX45" s="673"/>
      <c r="CM45" s="674" t="s">
        <v>960</v>
      </c>
    </row>
    <row r="46" spans="1:91" s="674" customFormat="1" ht="56.25">
      <c r="A46" s="639">
        <v>5</v>
      </c>
      <c r="B46" s="667" t="s">
        <v>941</v>
      </c>
      <c r="C46" s="661">
        <f t="shared" si="46"/>
        <v>2</v>
      </c>
      <c r="D46" s="663"/>
      <c r="E46" s="661">
        <f t="shared" si="49"/>
        <v>2</v>
      </c>
      <c r="F46" s="661">
        <f t="shared" si="50"/>
        <v>2</v>
      </c>
      <c r="G46" s="661">
        <f t="shared" si="51"/>
        <v>0</v>
      </c>
      <c r="H46" s="712"/>
      <c r="I46" s="661"/>
      <c r="J46" s="661"/>
      <c r="K46" s="712">
        <v>2</v>
      </c>
      <c r="L46" s="712"/>
      <c r="M46" s="661">
        <f t="shared" si="52"/>
        <v>0</v>
      </c>
      <c r="N46" s="661"/>
      <c r="O46" s="661"/>
      <c r="P46" s="712"/>
      <c r="Q46" s="661"/>
      <c r="R46" s="661"/>
      <c r="S46" s="661"/>
      <c r="T46" s="661"/>
      <c r="U46" s="661">
        <f t="shared" si="48"/>
        <v>0</v>
      </c>
      <c r="V46" s="661"/>
      <c r="W46" s="661"/>
      <c r="X46" s="661"/>
      <c r="Y46" s="661"/>
      <c r="Z46" s="661"/>
      <c r="AA46" s="661"/>
      <c r="AB46" s="661"/>
      <c r="AC46" s="661"/>
      <c r="AD46" s="661">
        <f t="shared" si="53"/>
        <v>0</v>
      </c>
      <c r="AE46" s="661"/>
      <c r="AF46" s="712"/>
      <c r="AG46" s="661"/>
      <c r="AH46" s="661"/>
      <c r="AI46" s="661"/>
      <c r="AJ46" s="661"/>
      <c r="AK46" s="661"/>
      <c r="AL46" s="661"/>
      <c r="AM46" s="661"/>
      <c r="AN46" s="661"/>
      <c r="AO46" s="661"/>
      <c r="AP46" s="661"/>
      <c r="AQ46" s="661"/>
      <c r="AR46" s="661"/>
      <c r="AS46" s="661">
        <v>0</v>
      </c>
      <c r="AT46" s="661"/>
      <c r="AU46" s="661"/>
      <c r="AV46" s="661"/>
      <c r="AW46" s="661"/>
      <c r="AX46" s="661"/>
      <c r="AY46" s="661"/>
      <c r="AZ46" s="661"/>
      <c r="BA46" s="661"/>
      <c r="BB46" s="661"/>
      <c r="BC46" s="661"/>
      <c r="BD46" s="712"/>
      <c r="BE46" s="661"/>
      <c r="BF46" s="661"/>
      <c r="BG46" s="661">
        <f t="shared" si="54"/>
        <v>0</v>
      </c>
      <c r="BH46" s="661"/>
      <c r="BI46" s="712"/>
      <c r="BJ46" s="661"/>
      <c r="BK46" s="639" t="s">
        <v>130</v>
      </c>
      <c r="BL46" s="640" t="s">
        <v>397</v>
      </c>
      <c r="BM46" s="639"/>
      <c r="BN46" s="639" t="s">
        <v>97</v>
      </c>
      <c r="BO46" s="639" t="s">
        <v>866</v>
      </c>
      <c r="BP46" s="639" t="s">
        <v>502</v>
      </c>
      <c r="BQ46" s="625"/>
      <c r="BR46" s="625"/>
      <c r="BS46" s="625"/>
      <c r="BT46" s="625"/>
      <c r="BW46" s="673"/>
      <c r="BX46" s="673"/>
    </row>
    <row r="47" spans="1:91" s="652" customFormat="1" ht="37.5">
      <c r="A47" s="637" t="s">
        <v>786</v>
      </c>
      <c r="B47" s="633" t="s">
        <v>64</v>
      </c>
      <c r="C47" s="645">
        <f t="shared" si="46"/>
        <v>4</v>
      </c>
      <c r="D47" s="646">
        <f>SUM(D48:D49)</f>
        <v>0</v>
      </c>
      <c r="E47" s="646">
        <f>SUM(E48:E49)</f>
        <v>4</v>
      </c>
      <c r="F47" s="646">
        <f>SUM(F48:F49)</f>
        <v>4</v>
      </c>
      <c r="G47" s="646">
        <f t="shared" ref="G47:BJ47" si="55">SUM(G48:G49)</f>
        <v>0</v>
      </c>
      <c r="H47" s="646">
        <f t="shared" si="55"/>
        <v>0</v>
      </c>
      <c r="I47" s="646">
        <f t="shared" si="55"/>
        <v>0</v>
      </c>
      <c r="J47" s="646">
        <f t="shared" si="55"/>
        <v>0</v>
      </c>
      <c r="K47" s="646">
        <f t="shared" si="55"/>
        <v>0</v>
      </c>
      <c r="L47" s="646">
        <f t="shared" si="55"/>
        <v>4</v>
      </c>
      <c r="M47" s="646">
        <f t="shared" si="55"/>
        <v>0</v>
      </c>
      <c r="N47" s="646">
        <f t="shared" si="55"/>
        <v>0</v>
      </c>
      <c r="O47" s="646">
        <f t="shared" si="55"/>
        <v>0</v>
      </c>
      <c r="P47" s="646">
        <f t="shared" si="55"/>
        <v>0</v>
      </c>
      <c r="Q47" s="646">
        <f t="shared" si="55"/>
        <v>0</v>
      </c>
      <c r="R47" s="646">
        <f t="shared" si="55"/>
        <v>0</v>
      </c>
      <c r="S47" s="646">
        <f t="shared" si="55"/>
        <v>0</v>
      </c>
      <c r="T47" s="646">
        <f t="shared" si="55"/>
        <v>0</v>
      </c>
      <c r="U47" s="646">
        <f t="shared" si="55"/>
        <v>0</v>
      </c>
      <c r="V47" s="646">
        <f t="shared" si="55"/>
        <v>0</v>
      </c>
      <c r="W47" s="646">
        <f t="shared" si="55"/>
        <v>0</v>
      </c>
      <c r="X47" s="646">
        <f t="shared" si="55"/>
        <v>0</v>
      </c>
      <c r="Y47" s="646">
        <f t="shared" si="55"/>
        <v>0</v>
      </c>
      <c r="Z47" s="646">
        <f t="shared" si="55"/>
        <v>0</v>
      </c>
      <c r="AA47" s="646">
        <f t="shared" si="55"/>
        <v>0</v>
      </c>
      <c r="AB47" s="646">
        <f t="shared" si="55"/>
        <v>0</v>
      </c>
      <c r="AC47" s="646">
        <f t="shared" si="55"/>
        <v>0</v>
      </c>
      <c r="AD47" s="646">
        <f t="shared" si="55"/>
        <v>0</v>
      </c>
      <c r="AE47" s="646">
        <f t="shared" si="55"/>
        <v>0</v>
      </c>
      <c r="AF47" s="646">
        <f t="shared" si="55"/>
        <v>0</v>
      </c>
      <c r="AG47" s="646">
        <f t="shared" si="55"/>
        <v>0</v>
      </c>
      <c r="AH47" s="646">
        <f t="shared" si="55"/>
        <v>0</v>
      </c>
      <c r="AI47" s="646">
        <f t="shared" si="55"/>
        <v>0</v>
      </c>
      <c r="AJ47" s="646">
        <f t="shared" si="55"/>
        <v>0</v>
      </c>
      <c r="AK47" s="646">
        <f t="shared" si="55"/>
        <v>0</v>
      </c>
      <c r="AL47" s="646">
        <f t="shared" si="55"/>
        <v>0</v>
      </c>
      <c r="AM47" s="646">
        <f t="shared" si="55"/>
        <v>0</v>
      </c>
      <c r="AN47" s="646">
        <f t="shared" si="55"/>
        <v>0</v>
      </c>
      <c r="AO47" s="646">
        <f t="shared" si="55"/>
        <v>0</v>
      </c>
      <c r="AP47" s="646">
        <f t="shared" si="55"/>
        <v>0</v>
      </c>
      <c r="AQ47" s="646">
        <f t="shared" si="55"/>
        <v>0</v>
      </c>
      <c r="AR47" s="646">
        <f t="shared" si="55"/>
        <v>0</v>
      </c>
      <c r="AS47" s="646">
        <f t="shared" si="55"/>
        <v>0</v>
      </c>
      <c r="AT47" s="646">
        <f t="shared" si="55"/>
        <v>0</v>
      </c>
      <c r="AU47" s="646">
        <f t="shared" si="55"/>
        <v>0</v>
      </c>
      <c r="AV47" s="646">
        <f t="shared" si="55"/>
        <v>0</v>
      </c>
      <c r="AW47" s="646">
        <f t="shared" si="55"/>
        <v>0</v>
      </c>
      <c r="AX47" s="646">
        <f t="shared" si="55"/>
        <v>0</v>
      </c>
      <c r="AY47" s="646">
        <f t="shared" si="55"/>
        <v>0</v>
      </c>
      <c r="AZ47" s="646">
        <f t="shared" si="55"/>
        <v>0</v>
      </c>
      <c r="BA47" s="646">
        <f t="shared" si="55"/>
        <v>0</v>
      </c>
      <c r="BB47" s="646">
        <f t="shared" si="55"/>
        <v>0</v>
      </c>
      <c r="BC47" s="646">
        <f t="shared" si="55"/>
        <v>0</v>
      </c>
      <c r="BD47" s="646">
        <f t="shared" si="55"/>
        <v>0</v>
      </c>
      <c r="BE47" s="646">
        <f t="shared" si="55"/>
        <v>0</v>
      </c>
      <c r="BF47" s="646">
        <f t="shared" si="55"/>
        <v>0</v>
      </c>
      <c r="BG47" s="646">
        <f t="shared" si="55"/>
        <v>0</v>
      </c>
      <c r="BH47" s="646">
        <f t="shared" si="55"/>
        <v>0</v>
      </c>
      <c r="BI47" s="646">
        <f t="shared" si="55"/>
        <v>0</v>
      </c>
      <c r="BJ47" s="646">
        <f t="shared" si="55"/>
        <v>0</v>
      </c>
      <c r="BK47" s="629"/>
      <c r="BL47" s="629"/>
      <c r="BM47" s="649"/>
      <c r="BN47" s="637"/>
      <c r="BO47" s="650"/>
      <c r="BP47" s="651"/>
      <c r="BQ47" s="651"/>
      <c r="BR47" s="627"/>
      <c r="BS47" s="627"/>
      <c r="BT47" s="627"/>
      <c r="BW47" s="653"/>
      <c r="BX47" s="653"/>
    </row>
    <row r="48" spans="1:91" s="674" customFormat="1" ht="93.75">
      <c r="A48" s="639">
        <v>1</v>
      </c>
      <c r="B48" s="667" t="s">
        <v>794</v>
      </c>
      <c r="C48" s="658">
        <f t="shared" si="46"/>
        <v>2</v>
      </c>
      <c r="D48" s="663"/>
      <c r="E48" s="691">
        <f>F48+U48+BG48</f>
        <v>2</v>
      </c>
      <c r="F48" s="691">
        <f>G48+K48+L48+M48+R48+S48+T48</f>
        <v>2</v>
      </c>
      <c r="G48" s="661">
        <f t="shared" ref="G48:G49" si="56">H48+I48+J48</f>
        <v>0</v>
      </c>
      <c r="H48" s="661"/>
      <c r="I48" s="661"/>
      <c r="J48" s="661"/>
      <c r="K48" s="661"/>
      <c r="L48" s="661">
        <v>2</v>
      </c>
      <c r="M48" s="661">
        <f t="shared" ref="M48:M49" si="57">+N48+O48+P48</f>
        <v>0</v>
      </c>
      <c r="N48" s="661"/>
      <c r="O48" s="661"/>
      <c r="P48" s="661"/>
      <c r="Q48" s="661"/>
      <c r="R48" s="661"/>
      <c r="S48" s="661"/>
      <c r="T48" s="661"/>
      <c r="U48" s="661">
        <f t="shared" ref="U48:U49" si="58">V48+W48+X48+Y48+Z48+AA48+AB48+AC48+AD48+AU48+AV48+AW48+AX48+AY48+AZ48+BA48+BB48+BC48+BD48+BE48+BF48</f>
        <v>0</v>
      </c>
      <c r="V48" s="661"/>
      <c r="W48" s="661"/>
      <c r="X48" s="661"/>
      <c r="Y48" s="661"/>
      <c r="Z48" s="661"/>
      <c r="AA48" s="661"/>
      <c r="AB48" s="661"/>
      <c r="AC48" s="661"/>
      <c r="AD48" s="661">
        <f>SUM(AE48:AT48)</f>
        <v>0</v>
      </c>
      <c r="AE48" s="661"/>
      <c r="AF48" s="661"/>
      <c r="AG48" s="661"/>
      <c r="AH48" s="661"/>
      <c r="AI48" s="661"/>
      <c r="AJ48" s="661"/>
      <c r="AK48" s="661"/>
      <c r="AL48" s="661"/>
      <c r="AM48" s="661"/>
      <c r="AN48" s="661"/>
      <c r="AO48" s="661"/>
      <c r="AP48" s="661"/>
      <c r="AQ48" s="661"/>
      <c r="AR48" s="661"/>
      <c r="AS48" s="661">
        <v>0</v>
      </c>
      <c r="AT48" s="661"/>
      <c r="AU48" s="661"/>
      <c r="AV48" s="661"/>
      <c r="AW48" s="661"/>
      <c r="AX48" s="661"/>
      <c r="AY48" s="661"/>
      <c r="AZ48" s="661"/>
      <c r="BA48" s="661"/>
      <c r="BB48" s="661"/>
      <c r="BC48" s="661"/>
      <c r="BD48" s="661"/>
      <c r="BE48" s="661"/>
      <c r="BF48" s="661"/>
      <c r="BG48" s="691">
        <f t="shared" ref="BG48:BG49" si="59">BH48+BI48+BJ48</f>
        <v>0</v>
      </c>
      <c r="BH48" s="661"/>
      <c r="BI48" s="661"/>
      <c r="BJ48" s="661"/>
      <c r="BK48" s="639" t="s">
        <v>130</v>
      </c>
      <c r="BL48" s="640" t="s">
        <v>131</v>
      </c>
      <c r="BM48" s="640" t="s">
        <v>741</v>
      </c>
      <c r="BN48" s="639" t="s">
        <v>105</v>
      </c>
      <c r="BO48" s="663" t="s">
        <v>503</v>
      </c>
      <c r="BP48" s="640" t="s">
        <v>803</v>
      </c>
      <c r="BQ48" s="663" t="s">
        <v>557</v>
      </c>
      <c r="BR48" s="673"/>
      <c r="BS48" s="673" t="s">
        <v>834</v>
      </c>
      <c r="BT48" s="673"/>
      <c r="BW48" s="673"/>
      <c r="BX48" s="673"/>
    </row>
    <row r="49" spans="1:76" s="674" customFormat="1" ht="93.75">
      <c r="A49" s="639">
        <v>2</v>
      </c>
      <c r="B49" s="667" t="s">
        <v>795</v>
      </c>
      <c r="C49" s="658">
        <f t="shared" si="46"/>
        <v>2</v>
      </c>
      <c r="D49" s="663"/>
      <c r="E49" s="661">
        <f>F49+U49+BG49</f>
        <v>2</v>
      </c>
      <c r="F49" s="661">
        <f>G49+K49+L49+M49+R49+S49+T49</f>
        <v>2</v>
      </c>
      <c r="G49" s="661">
        <f t="shared" si="56"/>
        <v>0</v>
      </c>
      <c r="H49" s="661"/>
      <c r="I49" s="661"/>
      <c r="J49" s="661"/>
      <c r="K49" s="661"/>
      <c r="L49" s="661">
        <v>2</v>
      </c>
      <c r="M49" s="661">
        <f t="shared" si="57"/>
        <v>0</v>
      </c>
      <c r="N49" s="661"/>
      <c r="O49" s="661"/>
      <c r="P49" s="661"/>
      <c r="Q49" s="661"/>
      <c r="R49" s="661"/>
      <c r="S49" s="661"/>
      <c r="T49" s="661"/>
      <c r="U49" s="661">
        <f t="shared" si="58"/>
        <v>0</v>
      </c>
      <c r="V49" s="661"/>
      <c r="W49" s="661"/>
      <c r="X49" s="661"/>
      <c r="Y49" s="661"/>
      <c r="Z49" s="661"/>
      <c r="AA49" s="661"/>
      <c r="AB49" s="661"/>
      <c r="AC49" s="661"/>
      <c r="AD49" s="661">
        <f>SUM(AE49:AT49)</f>
        <v>0</v>
      </c>
      <c r="AE49" s="661"/>
      <c r="AF49" s="661"/>
      <c r="AG49" s="661"/>
      <c r="AH49" s="661"/>
      <c r="AI49" s="661"/>
      <c r="AJ49" s="661"/>
      <c r="AK49" s="661"/>
      <c r="AL49" s="661"/>
      <c r="AM49" s="661"/>
      <c r="AN49" s="661"/>
      <c r="AO49" s="661"/>
      <c r="AP49" s="661"/>
      <c r="AQ49" s="661"/>
      <c r="AR49" s="661"/>
      <c r="AS49" s="661">
        <v>0</v>
      </c>
      <c r="AT49" s="661"/>
      <c r="AU49" s="661"/>
      <c r="AV49" s="661"/>
      <c r="AW49" s="661"/>
      <c r="AX49" s="661"/>
      <c r="AY49" s="661"/>
      <c r="AZ49" s="661"/>
      <c r="BA49" s="661"/>
      <c r="BB49" s="661"/>
      <c r="BC49" s="661"/>
      <c r="BD49" s="661"/>
      <c r="BE49" s="661"/>
      <c r="BF49" s="661"/>
      <c r="BG49" s="661">
        <f t="shared" si="59"/>
        <v>0</v>
      </c>
      <c r="BH49" s="661"/>
      <c r="BI49" s="661"/>
      <c r="BJ49" s="661"/>
      <c r="BK49" s="639" t="s">
        <v>130</v>
      </c>
      <c r="BL49" s="640" t="s">
        <v>396</v>
      </c>
      <c r="BM49" s="640" t="s">
        <v>827</v>
      </c>
      <c r="BN49" s="639" t="s">
        <v>105</v>
      </c>
      <c r="BO49" s="663" t="s">
        <v>503</v>
      </c>
      <c r="BP49" s="640" t="s">
        <v>803</v>
      </c>
      <c r="BQ49" s="663" t="s">
        <v>557</v>
      </c>
      <c r="BR49" s="673"/>
      <c r="BS49" s="673" t="s">
        <v>834</v>
      </c>
      <c r="BT49" s="673"/>
      <c r="BW49" s="673"/>
      <c r="BX49" s="673"/>
    </row>
    <row r="50" spans="1:76" s="652" customFormat="1" ht="19.5">
      <c r="A50" s="637" t="s">
        <v>787</v>
      </c>
      <c r="B50" s="704" t="s">
        <v>67</v>
      </c>
      <c r="C50" s="645">
        <f t="shared" si="46"/>
        <v>0.83</v>
      </c>
      <c r="D50" s="646">
        <f>D51</f>
        <v>0</v>
      </c>
      <c r="E50" s="646">
        <f>E51</f>
        <v>0.83</v>
      </c>
      <c r="F50" s="646">
        <f>F51</f>
        <v>0.83</v>
      </c>
      <c r="G50" s="647">
        <f>H50+I50+J50</f>
        <v>0.1</v>
      </c>
      <c r="H50" s="646">
        <f>H51</f>
        <v>0.1</v>
      </c>
      <c r="I50" s="646">
        <f>I51</f>
        <v>0</v>
      </c>
      <c r="J50" s="646">
        <f>J51</f>
        <v>0</v>
      </c>
      <c r="K50" s="646">
        <f>K51</f>
        <v>0.73</v>
      </c>
      <c r="L50" s="646">
        <f>L51</f>
        <v>0</v>
      </c>
      <c r="M50" s="647">
        <f>+N50+O50+P50</f>
        <v>0</v>
      </c>
      <c r="N50" s="646">
        <f t="shared" ref="N50:T50" si="60">N51</f>
        <v>0</v>
      </c>
      <c r="O50" s="646">
        <f t="shared" si="60"/>
        <v>0</v>
      </c>
      <c r="P50" s="646">
        <f t="shared" si="60"/>
        <v>0</v>
      </c>
      <c r="Q50" s="646">
        <f t="shared" si="60"/>
        <v>0</v>
      </c>
      <c r="R50" s="646">
        <f t="shared" si="60"/>
        <v>0</v>
      </c>
      <c r="S50" s="646">
        <f t="shared" si="60"/>
        <v>0</v>
      </c>
      <c r="T50" s="646">
        <f t="shared" si="60"/>
        <v>0</v>
      </c>
      <c r="U50" s="647">
        <f>V50+W50+X50+Y50+Z50+AA50+AB50+AC50+AD50+AU50+AV50+AW50+AX50+AY50+AZ50+BA50+BB50+BC50+BD50+BE50+BF50</f>
        <v>0</v>
      </c>
      <c r="V50" s="646">
        <f t="shared" ref="V50:BF50" si="61">V51</f>
        <v>0</v>
      </c>
      <c r="W50" s="646">
        <f t="shared" si="61"/>
        <v>0</v>
      </c>
      <c r="X50" s="646">
        <f t="shared" si="61"/>
        <v>0</v>
      </c>
      <c r="Y50" s="646">
        <f t="shared" si="61"/>
        <v>0</v>
      </c>
      <c r="Z50" s="646">
        <f t="shared" si="61"/>
        <v>0</v>
      </c>
      <c r="AA50" s="646">
        <f t="shared" si="61"/>
        <v>0</v>
      </c>
      <c r="AB50" s="646">
        <f t="shared" si="61"/>
        <v>0</v>
      </c>
      <c r="AC50" s="646">
        <f t="shared" si="61"/>
        <v>0</v>
      </c>
      <c r="AD50" s="646">
        <f t="shared" si="61"/>
        <v>0</v>
      </c>
      <c r="AE50" s="646">
        <f t="shared" si="61"/>
        <v>0</v>
      </c>
      <c r="AF50" s="646">
        <f t="shared" si="61"/>
        <v>0</v>
      </c>
      <c r="AG50" s="646">
        <f t="shared" si="61"/>
        <v>0</v>
      </c>
      <c r="AH50" s="646">
        <f t="shared" si="61"/>
        <v>0</v>
      </c>
      <c r="AI50" s="646">
        <f t="shared" si="61"/>
        <v>0</v>
      </c>
      <c r="AJ50" s="646">
        <f t="shared" si="61"/>
        <v>0</v>
      </c>
      <c r="AK50" s="646">
        <f t="shared" si="61"/>
        <v>0</v>
      </c>
      <c r="AL50" s="646">
        <f t="shared" si="61"/>
        <v>0</v>
      </c>
      <c r="AM50" s="646">
        <f t="shared" si="61"/>
        <v>0</v>
      </c>
      <c r="AN50" s="646">
        <f t="shared" si="61"/>
        <v>0</v>
      </c>
      <c r="AO50" s="646">
        <f t="shared" si="61"/>
        <v>0</v>
      </c>
      <c r="AP50" s="646">
        <f t="shared" si="61"/>
        <v>0</v>
      </c>
      <c r="AQ50" s="646">
        <f t="shared" si="61"/>
        <v>0</v>
      </c>
      <c r="AR50" s="646">
        <f t="shared" si="61"/>
        <v>0</v>
      </c>
      <c r="AS50" s="646">
        <f t="shared" si="61"/>
        <v>0</v>
      </c>
      <c r="AT50" s="646">
        <f t="shared" si="61"/>
        <v>0</v>
      </c>
      <c r="AU50" s="646">
        <f t="shared" si="61"/>
        <v>0</v>
      </c>
      <c r="AV50" s="646">
        <f t="shared" si="61"/>
        <v>0</v>
      </c>
      <c r="AW50" s="646">
        <f t="shared" si="61"/>
        <v>0</v>
      </c>
      <c r="AX50" s="646">
        <f t="shared" si="61"/>
        <v>0</v>
      </c>
      <c r="AY50" s="646">
        <f t="shared" si="61"/>
        <v>0</v>
      </c>
      <c r="AZ50" s="646">
        <f t="shared" si="61"/>
        <v>0</v>
      </c>
      <c r="BA50" s="646">
        <f t="shared" si="61"/>
        <v>0</v>
      </c>
      <c r="BB50" s="646">
        <f t="shared" si="61"/>
        <v>0</v>
      </c>
      <c r="BC50" s="646">
        <f t="shared" si="61"/>
        <v>0</v>
      </c>
      <c r="BD50" s="646">
        <f t="shared" si="61"/>
        <v>0</v>
      </c>
      <c r="BE50" s="646">
        <f t="shared" si="61"/>
        <v>0</v>
      </c>
      <c r="BF50" s="646">
        <f t="shared" si="61"/>
        <v>0</v>
      </c>
      <c r="BG50" s="678">
        <f>BH50+BI50+BJ50</f>
        <v>0</v>
      </c>
      <c r="BH50" s="646">
        <f>BH51</f>
        <v>0</v>
      </c>
      <c r="BI50" s="646">
        <f>BI51</f>
        <v>0</v>
      </c>
      <c r="BJ50" s="646">
        <f>BJ51</f>
        <v>0</v>
      </c>
      <c r="BK50" s="629"/>
      <c r="BL50" s="629"/>
      <c r="BM50" s="649"/>
      <c r="BN50" s="637"/>
      <c r="BO50" s="641"/>
      <c r="BP50" s="651"/>
      <c r="BQ50" s="651"/>
      <c r="BR50" s="627"/>
      <c r="BS50" s="627"/>
      <c r="BT50" s="627"/>
      <c r="BW50" s="653"/>
      <c r="BX50" s="653"/>
    </row>
    <row r="51" spans="1:76" s="674" customFormat="1" ht="93.75">
      <c r="A51" s="639">
        <v>1</v>
      </c>
      <c r="B51" s="713" t="s">
        <v>307</v>
      </c>
      <c r="C51" s="658">
        <f t="shared" si="46"/>
        <v>0.83</v>
      </c>
      <c r="D51" s="661"/>
      <c r="E51" s="691">
        <f>F51+U51+BG51</f>
        <v>0.83</v>
      </c>
      <c r="F51" s="691">
        <f>G51+K51+L51+M51+R51+S51+T51</f>
        <v>0.83</v>
      </c>
      <c r="G51" s="661">
        <f>H51+I51+J51</f>
        <v>0.1</v>
      </c>
      <c r="H51" s="661">
        <v>0.1</v>
      </c>
      <c r="I51" s="714"/>
      <c r="J51" s="714"/>
      <c r="K51" s="661">
        <v>0.73</v>
      </c>
      <c r="L51" s="661"/>
      <c r="M51" s="661">
        <f>+N51+O51+P51</f>
        <v>0</v>
      </c>
      <c r="N51" s="661"/>
      <c r="O51" s="714"/>
      <c r="P51" s="661"/>
      <c r="Q51" s="714"/>
      <c r="R51" s="661"/>
      <c r="S51" s="714"/>
      <c r="T51" s="714"/>
      <c r="U51" s="661">
        <f>V51+W51+X51+Y51+Z51+AA51+AB51+AC51+AD51+AU51+AV51+AW51+AX51+AY51+AZ51+BA51+BB51+BC51+BD51+BE51+BF51</f>
        <v>0</v>
      </c>
      <c r="V51" s="714"/>
      <c r="W51" s="714"/>
      <c r="X51" s="714"/>
      <c r="Y51" s="714"/>
      <c r="Z51" s="714"/>
      <c r="AA51" s="714"/>
      <c r="AB51" s="714"/>
      <c r="AC51" s="714"/>
      <c r="AD51" s="661"/>
      <c r="AE51" s="714"/>
      <c r="AF51" s="714"/>
      <c r="AG51" s="714"/>
      <c r="AH51" s="714"/>
      <c r="AI51" s="714"/>
      <c r="AJ51" s="714"/>
      <c r="AK51" s="714"/>
      <c r="AL51" s="714"/>
      <c r="AM51" s="714"/>
      <c r="AN51" s="714"/>
      <c r="AO51" s="714"/>
      <c r="AP51" s="714"/>
      <c r="AQ51" s="714"/>
      <c r="AR51" s="714"/>
      <c r="AS51" s="714"/>
      <c r="AT51" s="714"/>
      <c r="AU51" s="714"/>
      <c r="AV51" s="714"/>
      <c r="AW51" s="714"/>
      <c r="AX51" s="661"/>
      <c r="AY51" s="714"/>
      <c r="AZ51" s="661"/>
      <c r="BA51" s="661"/>
      <c r="BB51" s="714"/>
      <c r="BC51" s="714"/>
      <c r="BD51" s="661"/>
      <c r="BE51" s="661"/>
      <c r="BF51" s="714"/>
      <c r="BG51" s="691">
        <f>BH51+BI51+BJ51</f>
        <v>0</v>
      </c>
      <c r="BH51" s="714"/>
      <c r="BI51" s="714"/>
      <c r="BJ51" s="714"/>
      <c r="BK51" s="639" t="s">
        <v>130</v>
      </c>
      <c r="BL51" s="640" t="s">
        <v>396</v>
      </c>
      <c r="BM51" s="640" t="s">
        <v>324</v>
      </c>
      <c r="BN51" s="639" t="s">
        <v>108</v>
      </c>
      <c r="BO51" s="697" t="s">
        <v>370</v>
      </c>
      <c r="BP51" s="715" t="s">
        <v>802</v>
      </c>
      <c r="BQ51" s="663" t="s">
        <v>576</v>
      </c>
      <c r="BR51" s="673"/>
      <c r="BS51" s="673" t="s">
        <v>834</v>
      </c>
      <c r="BT51" s="673"/>
      <c r="BU51" s="680" t="s">
        <v>928</v>
      </c>
      <c r="BW51" s="673"/>
      <c r="BX51" s="673"/>
    </row>
    <row r="52" spans="1:76" s="652" customFormat="1" ht="19.5">
      <c r="A52" s="648" t="s">
        <v>953</v>
      </c>
      <c r="B52" s="633" t="s">
        <v>33</v>
      </c>
      <c r="C52" s="645">
        <f t="shared" si="46"/>
        <v>9</v>
      </c>
      <c r="D52" s="646">
        <f>D53</f>
        <v>0</v>
      </c>
      <c r="E52" s="646">
        <f>E53</f>
        <v>9</v>
      </c>
      <c r="F52" s="646">
        <f>F53</f>
        <v>9</v>
      </c>
      <c r="G52" s="647">
        <f>H52+I52+J52</f>
        <v>0</v>
      </c>
      <c r="H52" s="646">
        <f>H53</f>
        <v>0</v>
      </c>
      <c r="I52" s="646">
        <f>I53</f>
        <v>0</v>
      </c>
      <c r="J52" s="646">
        <f>J53</f>
        <v>0</v>
      </c>
      <c r="K52" s="646">
        <f>K53</f>
        <v>8</v>
      </c>
      <c r="L52" s="646">
        <f>L53</f>
        <v>1</v>
      </c>
      <c r="M52" s="647">
        <f>+N52+O52+P52</f>
        <v>0</v>
      </c>
      <c r="N52" s="646">
        <f t="shared" ref="N52:T52" si="62">N53</f>
        <v>0</v>
      </c>
      <c r="O52" s="646">
        <f t="shared" si="62"/>
        <v>0</v>
      </c>
      <c r="P52" s="646">
        <f t="shared" si="62"/>
        <v>0</v>
      </c>
      <c r="Q52" s="646">
        <f t="shared" si="62"/>
        <v>0</v>
      </c>
      <c r="R52" s="646">
        <f t="shared" si="62"/>
        <v>0</v>
      </c>
      <c r="S52" s="646">
        <f t="shared" si="62"/>
        <v>0</v>
      </c>
      <c r="T52" s="646">
        <f t="shared" si="62"/>
        <v>0</v>
      </c>
      <c r="U52" s="647">
        <f>V52+W52+X52+Y52+Z52+AA52+AB52+AC52+AD52+AU52+AV52+AW52+AX52+AY52+AZ52+BA52+BB52+BC52+BD52+BE52+BF52</f>
        <v>0</v>
      </c>
      <c r="V52" s="646">
        <f t="shared" ref="V52:BF52" si="63">V53</f>
        <v>0</v>
      </c>
      <c r="W52" s="646">
        <f t="shared" si="63"/>
        <v>0</v>
      </c>
      <c r="X52" s="646">
        <f t="shared" si="63"/>
        <v>0</v>
      </c>
      <c r="Y52" s="646">
        <f t="shared" si="63"/>
        <v>0</v>
      </c>
      <c r="Z52" s="646">
        <f t="shared" si="63"/>
        <v>0</v>
      </c>
      <c r="AA52" s="646">
        <f t="shared" si="63"/>
        <v>0</v>
      </c>
      <c r="AB52" s="646">
        <f t="shared" si="63"/>
        <v>0</v>
      </c>
      <c r="AC52" s="646">
        <f t="shared" si="63"/>
        <v>0</v>
      </c>
      <c r="AD52" s="646">
        <f t="shared" si="63"/>
        <v>0</v>
      </c>
      <c r="AE52" s="646">
        <f t="shared" si="63"/>
        <v>0</v>
      </c>
      <c r="AF52" s="646">
        <f t="shared" si="63"/>
        <v>0</v>
      </c>
      <c r="AG52" s="646">
        <f t="shared" si="63"/>
        <v>0</v>
      </c>
      <c r="AH52" s="646">
        <f t="shared" si="63"/>
        <v>0</v>
      </c>
      <c r="AI52" s="646">
        <f t="shared" si="63"/>
        <v>0</v>
      </c>
      <c r="AJ52" s="646">
        <f t="shared" si="63"/>
        <v>0</v>
      </c>
      <c r="AK52" s="646">
        <f t="shared" si="63"/>
        <v>0</v>
      </c>
      <c r="AL52" s="646">
        <f t="shared" si="63"/>
        <v>0</v>
      </c>
      <c r="AM52" s="646">
        <f t="shared" si="63"/>
        <v>0</v>
      </c>
      <c r="AN52" s="646">
        <f t="shared" si="63"/>
        <v>0</v>
      </c>
      <c r="AO52" s="646">
        <f t="shared" si="63"/>
        <v>0</v>
      </c>
      <c r="AP52" s="646">
        <f t="shared" si="63"/>
        <v>0</v>
      </c>
      <c r="AQ52" s="646">
        <f t="shared" si="63"/>
        <v>0</v>
      </c>
      <c r="AR52" s="646">
        <f t="shared" si="63"/>
        <v>0</v>
      </c>
      <c r="AS52" s="646">
        <f t="shared" si="63"/>
        <v>0</v>
      </c>
      <c r="AT52" s="646">
        <f t="shared" si="63"/>
        <v>0</v>
      </c>
      <c r="AU52" s="646">
        <f t="shared" si="63"/>
        <v>0</v>
      </c>
      <c r="AV52" s="646">
        <f t="shared" si="63"/>
        <v>0</v>
      </c>
      <c r="AW52" s="646">
        <f t="shared" si="63"/>
        <v>0</v>
      </c>
      <c r="AX52" s="646">
        <f t="shared" si="63"/>
        <v>0</v>
      </c>
      <c r="AY52" s="646">
        <f t="shared" si="63"/>
        <v>0</v>
      </c>
      <c r="AZ52" s="646">
        <f t="shared" si="63"/>
        <v>0</v>
      </c>
      <c r="BA52" s="646">
        <f t="shared" si="63"/>
        <v>0</v>
      </c>
      <c r="BB52" s="646">
        <f t="shared" si="63"/>
        <v>0</v>
      </c>
      <c r="BC52" s="646">
        <f t="shared" si="63"/>
        <v>0</v>
      </c>
      <c r="BD52" s="646">
        <f t="shared" si="63"/>
        <v>0</v>
      </c>
      <c r="BE52" s="646">
        <f t="shared" si="63"/>
        <v>0</v>
      </c>
      <c r="BF52" s="646">
        <f t="shared" si="63"/>
        <v>0</v>
      </c>
      <c r="BG52" s="678">
        <f>BH52+BI52+BJ52</f>
        <v>0</v>
      </c>
      <c r="BH52" s="646">
        <f>BH53</f>
        <v>0</v>
      </c>
      <c r="BI52" s="646">
        <f>BI53</f>
        <v>0</v>
      </c>
      <c r="BJ52" s="646">
        <f>BJ53</f>
        <v>0</v>
      </c>
      <c r="BK52" s="629"/>
      <c r="BL52" s="629"/>
      <c r="BM52" s="649"/>
      <c r="BN52" s="629"/>
      <c r="BO52" s="650"/>
      <c r="BP52" s="651"/>
      <c r="BQ52" s="651"/>
      <c r="BR52" s="627"/>
      <c r="BS52" s="627"/>
      <c r="BT52" s="627"/>
      <c r="BW52" s="653"/>
      <c r="BX52" s="653"/>
    </row>
    <row r="53" spans="1:76" s="719" customFormat="1" ht="93.75">
      <c r="A53" s="689">
        <v>1</v>
      </c>
      <c r="B53" s="716" t="s">
        <v>194</v>
      </c>
      <c r="C53" s="658">
        <f t="shared" si="46"/>
        <v>9</v>
      </c>
      <c r="D53" s="717"/>
      <c r="E53" s="691">
        <f>F53+U53+BG53</f>
        <v>9</v>
      </c>
      <c r="F53" s="691">
        <f>G53+K53+L53+M53+R53+S53+T53</f>
        <v>9</v>
      </c>
      <c r="G53" s="661">
        <f>H53+I53+J53</f>
        <v>0</v>
      </c>
      <c r="H53" s="661"/>
      <c r="I53" s="661"/>
      <c r="J53" s="661"/>
      <c r="K53" s="661">
        <v>8</v>
      </c>
      <c r="L53" s="661">
        <v>1</v>
      </c>
      <c r="M53" s="661">
        <f>+N53+O53+P53</f>
        <v>0</v>
      </c>
      <c r="N53" s="661"/>
      <c r="O53" s="661"/>
      <c r="P53" s="661"/>
      <c r="Q53" s="661"/>
      <c r="R53" s="661"/>
      <c r="S53" s="661"/>
      <c r="T53" s="661"/>
      <c r="U53" s="661">
        <f>V53+W53+X53+Y53+Z53+AA53+AB53+AC53+AD53+AU53+AV53+AW53+AX53+AY53+AZ53+BA53+BB53+BC53+BD53+BE53+BF53</f>
        <v>0</v>
      </c>
      <c r="V53" s="661"/>
      <c r="W53" s="661"/>
      <c r="X53" s="661"/>
      <c r="Y53" s="661"/>
      <c r="Z53" s="661"/>
      <c r="AA53" s="661"/>
      <c r="AB53" s="661"/>
      <c r="AC53" s="661"/>
      <c r="AD53" s="661">
        <f>SUM(AE53:AT53)</f>
        <v>0</v>
      </c>
      <c r="AE53" s="661"/>
      <c r="AF53" s="661"/>
      <c r="AG53" s="661"/>
      <c r="AH53" s="661"/>
      <c r="AI53" s="661"/>
      <c r="AJ53" s="661"/>
      <c r="AK53" s="661"/>
      <c r="AL53" s="661"/>
      <c r="AM53" s="661"/>
      <c r="AN53" s="661"/>
      <c r="AO53" s="661"/>
      <c r="AP53" s="661"/>
      <c r="AQ53" s="661"/>
      <c r="AR53" s="661"/>
      <c r="AS53" s="661">
        <v>0</v>
      </c>
      <c r="AT53" s="661"/>
      <c r="AU53" s="661"/>
      <c r="AV53" s="661"/>
      <c r="AW53" s="661"/>
      <c r="AX53" s="661"/>
      <c r="AY53" s="661"/>
      <c r="AZ53" s="661"/>
      <c r="BA53" s="661"/>
      <c r="BB53" s="661"/>
      <c r="BC53" s="661"/>
      <c r="BD53" s="661"/>
      <c r="BE53" s="661"/>
      <c r="BF53" s="661"/>
      <c r="BG53" s="691">
        <f>BH53+BI53+BJ53</f>
        <v>0</v>
      </c>
      <c r="BH53" s="661"/>
      <c r="BI53" s="661"/>
      <c r="BJ53" s="661"/>
      <c r="BK53" s="639" t="s">
        <v>130</v>
      </c>
      <c r="BL53" s="640" t="s">
        <v>396</v>
      </c>
      <c r="BM53" s="639" t="s">
        <v>195</v>
      </c>
      <c r="BN53" s="689" t="s">
        <v>480</v>
      </c>
      <c r="BO53" s="697" t="s">
        <v>369</v>
      </c>
      <c r="BP53" s="718" t="s">
        <v>692</v>
      </c>
      <c r="BQ53" s="663" t="s">
        <v>576</v>
      </c>
      <c r="BR53" s="664"/>
      <c r="BS53" s="664" t="s">
        <v>834</v>
      </c>
      <c r="BT53" s="664"/>
      <c r="BU53" s="680" t="s">
        <v>928</v>
      </c>
      <c r="BW53" s="720"/>
      <c r="BX53" s="720"/>
    </row>
    <row r="54" spans="1:76" s="652" customFormat="1" ht="18.75">
      <c r="A54" s="648" t="s">
        <v>954</v>
      </c>
      <c r="B54" s="633" t="s">
        <v>34</v>
      </c>
      <c r="C54" s="645">
        <f t="shared" si="46"/>
        <v>0</v>
      </c>
      <c r="D54" s="646"/>
      <c r="E54" s="646"/>
      <c r="F54" s="646"/>
      <c r="G54" s="646"/>
      <c r="H54" s="646"/>
      <c r="I54" s="646"/>
      <c r="J54" s="646"/>
      <c r="K54" s="646"/>
      <c r="L54" s="646"/>
      <c r="M54" s="646"/>
      <c r="N54" s="646"/>
      <c r="O54" s="646"/>
      <c r="P54" s="646"/>
      <c r="Q54" s="646"/>
      <c r="R54" s="646"/>
      <c r="S54" s="646"/>
      <c r="T54" s="646"/>
      <c r="U54" s="646"/>
      <c r="V54" s="646"/>
      <c r="W54" s="646"/>
      <c r="X54" s="646"/>
      <c r="Y54" s="646"/>
      <c r="Z54" s="646"/>
      <c r="AA54" s="646"/>
      <c r="AB54" s="646"/>
      <c r="AC54" s="646"/>
      <c r="AD54" s="646"/>
      <c r="AE54" s="646"/>
      <c r="AF54" s="646"/>
      <c r="AG54" s="646"/>
      <c r="AH54" s="646"/>
      <c r="AI54" s="646"/>
      <c r="AJ54" s="646"/>
      <c r="AK54" s="646"/>
      <c r="AL54" s="646"/>
      <c r="AM54" s="646"/>
      <c r="AN54" s="646"/>
      <c r="AO54" s="646"/>
      <c r="AP54" s="646"/>
      <c r="AQ54" s="646"/>
      <c r="AR54" s="646"/>
      <c r="AS54" s="646"/>
      <c r="AT54" s="646"/>
      <c r="AU54" s="646"/>
      <c r="AV54" s="646"/>
      <c r="AW54" s="646"/>
      <c r="AX54" s="646"/>
      <c r="AY54" s="646"/>
      <c r="AZ54" s="646"/>
      <c r="BA54" s="646"/>
      <c r="BB54" s="646"/>
      <c r="BC54" s="646"/>
      <c r="BD54" s="646"/>
      <c r="BE54" s="646"/>
      <c r="BF54" s="646"/>
      <c r="BG54" s="646"/>
      <c r="BH54" s="646"/>
      <c r="BI54" s="646"/>
      <c r="BJ54" s="646"/>
      <c r="BK54" s="646"/>
      <c r="BL54" s="646"/>
      <c r="BM54" s="649"/>
      <c r="BN54" s="629"/>
      <c r="BO54" s="650"/>
      <c r="BP54" s="651"/>
      <c r="BQ54" s="651"/>
      <c r="BR54" s="627"/>
      <c r="BS54" s="627"/>
      <c r="BT54" s="627"/>
      <c r="BW54" s="653"/>
      <c r="BX54" s="653"/>
    </row>
    <row r="55" spans="1:76" s="652" customFormat="1" ht="97.5">
      <c r="A55" s="681" t="s">
        <v>952</v>
      </c>
      <c r="B55" s="688" t="s">
        <v>767</v>
      </c>
      <c r="C55" s="645">
        <f t="shared" si="46"/>
        <v>41.4</v>
      </c>
      <c r="D55" s="646">
        <f>SUM(D56:D57)</f>
        <v>0</v>
      </c>
      <c r="E55" s="646">
        <f t="shared" ref="E55:BJ55" si="64">SUM(E56:E57)</f>
        <v>41.4</v>
      </c>
      <c r="F55" s="646">
        <f t="shared" si="64"/>
        <v>37.42</v>
      </c>
      <c r="G55" s="646">
        <f t="shared" si="64"/>
        <v>2.29</v>
      </c>
      <c r="H55" s="646">
        <f t="shared" si="64"/>
        <v>2.29</v>
      </c>
      <c r="I55" s="646">
        <f t="shared" si="64"/>
        <v>0</v>
      </c>
      <c r="J55" s="646">
        <f t="shared" si="64"/>
        <v>0</v>
      </c>
      <c r="K55" s="646">
        <f t="shared" si="64"/>
        <v>30.81</v>
      </c>
      <c r="L55" s="646">
        <f t="shared" si="64"/>
        <v>2.42</v>
      </c>
      <c r="M55" s="646">
        <f t="shared" si="64"/>
        <v>1.9</v>
      </c>
      <c r="N55" s="646">
        <f t="shared" si="64"/>
        <v>1.4</v>
      </c>
      <c r="O55" s="646">
        <f t="shared" si="64"/>
        <v>0</v>
      </c>
      <c r="P55" s="646">
        <f t="shared" si="64"/>
        <v>0.5</v>
      </c>
      <c r="Q55" s="646">
        <f t="shared" si="64"/>
        <v>0</v>
      </c>
      <c r="R55" s="646">
        <f t="shared" si="64"/>
        <v>0</v>
      </c>
      <c r="S55" s="646">
        <f t="shared" si="64"/>
        <v>0</v>
      </c>
      <c r="T55" s="646">
        <f t="shared" si="64"/>
        <v>0</v>
      </c>
      <c r="U55" s="646">
        <f t="shared" si="64"/>
        <v>3.98</v>
      </c>
      <c r="V55" s="646">
        <f t="shared" si="64"/>
        <v>0</v>
      </c>
      <c r="W55" s="646">
        <f t="shared" si="64"/>
        <v>0</v>
      </c>
      <c r="X55" s="646">
        <f t="shared" si="64"/>
        <v>0</v>
      </c>
      <c r="Y55" s="646">
        <f t="shared" si="64"/>
        <v>0</v>
      </c>
      <c r="Z55" s="646">
        <f t="shared" si="64"/>
        <v>0</v>
      </c>
      <c r="AA55" s="646">
        <f t="shared" si="64"/>
        <v>0</v>
      </c>
      <c r="AB55" s="646">
        <f t="shared" si="64"/>
        <v>0</v>
      </c>
      <c r="AC55" s="646">
        <f t="shared" si="64"/>
        <v>0</v>
      </c>
      <c r="AD55" s="646">
        <f t="shared" si="64"/>
        <v>0.4</v>
      </c>
      <c r="AE55" s="646">
        <f t="shared" si="64"/>
        <v>0.4</v>
      </c>
      <c r="AF55" s="646">
        <f t="shared" si="64"/>
        <v>0</v>
      </c>
      <c r="AG55" s="646">
        <f t="shared" si="64"/>
        <v>0</v>
      </c>
      <c r="AH55" s="646">
        <f t="shared" si="64"/>
        <v>0</v>
      </c>
      <c r="AI55" s="646">
        <f t="shared" si="64"/>
        <v>0</v>
      </c>
      <c r="AJ55" s="646">
        <f t="shared" si="64"/>
        <v>0</v>
      </c>
      <c r="AK55" s="646">
        <f t="shared" si="64"/>
        <v>0</v>
      </c>
      <c r="AL55" s="646">
        <f t="shared" si="64"/>
        <v>0</v>
      </c>
      <c r="AM55" s="646">
        <f t="shared" si="64"/>
        <v>0</v>
      </c>
      <c r="AN55" s="646">
        <f t="shared" si="64"/>
        <v>0</v>
      </c>
      <c r="AO55" s="646">
        <f t="shared" si="64"/>
        <v>0</v>
      </c>
      <c r="AP55" s="646">
        <f t="shared" si="64"/>
        <v>0</v>
      </c>
      <c r="AQ55" s="646">
        <f t="shared" si="64"/>
        <v>0</v>
      </c>
      <c r="AR55" s="646">
        <f t="shared" si="64"/>
        <v>0</v>
      </c>
      <c r="AS55" s="646">
        <f t="shared" si="64"/>
        <v>0</v>
      </c>
      <c r="AT55" s="646">
        <f t="shared" si="64"/>
        <v>0</v>
      </c>
      <c r="AU55" s="646">
        <f t="shared" si="64"/>
        <v>0</v>
      </c>
      <c r="AV55" s="646">
        <f t="shared" si="64"/>
        <v>0</v>
      </c>
      <c r="AW55" s="646">
        <f t="shared" si="64"/>
        <v>0</v>
      </c>
      <c r="AX55" s="646">
        <f t="shared" si="64"/>
        <v>0</v>
      </c>
      <c r="AY55" s="646">
        <f t="shared" si="64"/>
        <v>0</v>
      </c>
      <c r="AZ55" s="646">
        <f t="shared" si="64"/>
        <v>0</v>
      </c>
      <c r="BA55" s="646">
        <f t="shared" si="64"/>
        <v>0</v>
      </c>
      <c r="BB55" s="646">
        <f t="shared" si="64"/>
        <v>0</v>
      </c>
      <c r="BC55" s="646">
        <f t="shared" si="64"/>
        <v>0</v>
      </c>
      <c r="BD55" s="646">
        <f t="shared" si="64"/>
        <v>3.58</v>
      </c>
      <c r="BE55" s="646">
        <f t="shared" si="64"/>
        <v>0</v>
      </c>
      <c r="BF55" s="646">
        <f t="shared" si="64"/>
        <v>0</v>
      </c>
      <c r="BG55" s="646">
        <f t="shared" si="64"/>
        <v>0</v>
      </c>
      <c r="BH55" s="646">
        <f t="shared" si="64"/>
        <v>0</v>
      </c>
      <c r="BI55" s="646">
        <f t="shared" si="64"/>
        <v>0</v>
      </c>
      <c r="BJ55" s="646">
        <f t="shared" si="64"/>
        <v>0</v>
      </c>
      <c r="BK55" s="629"/>
      <c r="BL55" s="629"/>
      <c r="BM55" s="649"/>
      <c r="BN55" s="643"/>
      <c r="BO55" s="641"/>
      <c r="BP55" s="651"/>
      <c r="BQ55" s="651"/>
      <c r="BR55" s="627"/>
      <c r="BS55" s="721"/>
      <c r="BT55" s="653"/>
      <c r="BW55" s="653"/>
      <c r="BX55" s="653"/>
    </row>
    <row r="56" spans="1:76" s="674" customFormat="1" ht="56.25">
      <c r="A56" s="639">
        <v>1</v>
      </c>
      <c r="B56" s="667" t="s">
        <v>476</v>
      </c>
      <c r="C56" s="658">
        <f t="shared" si="46"/>
        <v>40</v>
      </c>
      <c r="D56" s="663"/>
      <c r="E56" s="661">
        <f>F56+U56+BG56</f>
        <v>40</v>
      </c>
      <c r="F56" s="661">
        <f>G56+K56+L56+M56+R56+S56+T56</f>
        <v>36.020000000000003</v>
      </c>
      <c r="G56" s="661">
        <f>H56+I56+J56</f>
        <v>2.29</v>
      </c>
      <c r="H56" s="712">
        <v>2.29</v>
      </c>
      <c r="I56" s="661"/>
      <c r="J56" s="661"/>
      <c r="K56" s="722">
        <v>30.81</v>
      </c>
      <c r="L56" s="712">
        <v>2.42</v>
      </c>
      <c r="M56" s="661">
        <v>0.5</v>
      </c>
      <c r="N56" s="661"/>
      <c r="O56" s="661"/>
      <c r="P56" s="712">
        <v>0.5</v>
      </c>
      <c r="Q56" s="661"/>
      <c r="R56" s="661"/>
      <c r="S56" s="661"/>
      <c r="T56" s="661"/>
      <c r="U56" s="661">
        <f>V56+W56+X56+Y56+Z56+AA56+AB56+AC56+AD56+AU56+AV56+AW56+AX56+AY56+AZ56+BA56+BB56+BC56+BD56+BE56+BF56</f>
        <v>3.98</v>
      </c>
      <c r="V56" s="661"/>
      <c r="W56" s="661"/>
      <c r="X56" s="661"/>
      <c r="Y56" s="661"/>
      <c r="Z56" s="661"/>
      <c r="AA56" s="661"/>
      <c r="AB56" s="661"/>
      <c r="AC56" s="661"/>
      <c r="AD56" s="661">
        <f>SUM(AE56:AT56)</f>
        <v>0.4</v>
      </c>
      <c r="AE56" s="661">
        <v>0.4</v>
      </c>
      <c r="AF56" s="712"/>
      <c r="AG56" s="661"/>
      <c r="AH56" s="661"/>
      <c r="AI56" s="661"/>
      <c r="AJ56" s="661"/>
      <c r="AK56" s="661"/>
      <c r="AL56" s="661"/>
      <c r="AM56" s="661"/>
      <c r="AN56" s="661"/>
      <c r="AO56" s="661"/>
      <c r="AP56" s="661"/>
      <c r="AQ56" s="661"/>
      <c r="AR56" s="661"/>
      <c r="AS56" s="661">
        <v>0</v>
      </c>
      <c r="AT56" s="661"/>
      <c r="AU56" s="661"/>
      <c r="AV56" s="661"/>
      <c r="AW56" s="661"/>
      <c r="AX56" s="661"/>
      <c r="AY56" s="661"/>
      <c r="AZ56" s="661"/>
      <c r="BA56" s="661"/>
      <c r="BB56" s="661"/>
      <c r="BC56" s="661"/>
      <c r="BD56" s="712">
        <v>3.58</v>
      </c>
      <c r="BE56" s="661"/>
      <c r="BF56" s="661"/>
      <c r="BG56" s="661">
        <f>BH56+BI56+BJ56</f>
        <v>0</v>
      </c>
      <c r="BH56" s="661"/>
      <c r="BI56" s="712"/>
      <c r="BJ56" s="661"/>
      <c r="BK56" s="639" t="s">
        <v>130</v>
      </c>
      <c r="BL56" s="670" t="s">
        <v>677</v>
      </c>
      <c r="BM56" s="639" t="s">
        <v>575</v>
      </c>
      <c r="BN56" s="639" t="s">
        <v>90</v>
      </c>
      <c r="BO56" s="663" t="s">
        <v>503</v>
      </c>
      <c r="BP56" s="640" t="s">
        <v>719</v>
      </c>
      <c r="BQ56" s="663" t="s">
        <v>576</v>
      </c>
      <c r="BR56" s="686"/>
      <c r="BS56" s="686" t="s">
        <v>834</v>
      </c>
      <c r="BT56" s="686"/>
      <c r="BW56" s="673"/>
      <c r="BX56" s="673"/>
    </row>
    <row r="57" spans="1:76" s="702" customFormat="1" ht="93.75">
      <c r="A57" s="639">
        <v>2</v>
      </c>
      <c r="B57" s="723" t="s">
        <v>302</v>
      </c>
      <c r="C57" s="658">
        <f t="shared" si="46"/>
        <v>1.4</v>
      </c>
      <c r="D57" s="663"/>
      <c r="E57" s="691">
        <f>F57+U57+BG57</f>
        <v>1.4</v>
      </c>
      <c r="F57" s="691">
        <f>G57+K57+L57+M57+R57+S57+T57</f>
        <v>1.4</v>
      </c>
      <c r="G57" s="661">
        <f>H57+I57+J57</f>
        <v>0</v>
      </c>
      <c r="H57" s="661"/>
      <c r="I57" s="661"/>
      <c r="J57" s="661"/>
      <c r="K57" s="661"/>
      <c r="L57" s="661"/>
      <c r="M57" s="661">
        <f>+N57+O57+P57</f>
        <v>1.4</v>
      </c>
      <c r="N57" s="661">
        <v>1.4</v>
      </c>
      <c r="O57" s="661"/>
      <c r="P57" s="661"/>
      <c r="Q57" s="661"/>
      <c r="R57" s="661"/>
      <c r="S57" s="661"/>
      <c r="T57" s="661"/>
      <c r="U57" s="661">
        <f>V57+W57+X57+Y57+Z57+AA57+AB57+AC57+AD57+AU57+AV57+AW57+AX57+AY57+AZ57+BA57+BB57+BC57+BD57+BE57+BF57</f>
        <v>0</v>
      </c>
      <c r="V57" s="661"/>
      <c r="W57" s="661"/>
      <c r="X57" s="661"/>
      <c r="Y57" s="661"/>
      <c r="Z57" s="661"/>
      <c r="AA57" s="661"/>
      <c r="AB57" s="661"/>
      <c r="AC57" s="661"/>
      <c r="AD57" s="661"/>
      <c r="AE57" s="661"/>
      <c r="AF57" s="661"/>
      <c r="AG57" s="661"/>
      <c r="AH57" s="661"/>
      <c r="AI57" s="661"/>
      <c r="AJ57" s="661"/>
      <c r="AK57" s="661"/>
      <c r="AL57" s="661"/>
      <c r="AM57" s="661"/>
      <c r="AN57" s="661"/>
      <c r="AO57" s="661"/>
      <c r="AP57" s="661"/>
      <c r="AQ57" s="661"/>
      <c r="AR57" s="661"/>
      <c r="AS57" s="661"/>
      <c r="AT57" s="661"/>
      <c r="AU57" s="661"/>
      <c r="AV57" s="661"/>
      <c r="AW57" s="661"/>
      <c r="AX57" s="661"/>
      <c r="AY57" s="661"/>
      <c r="AZ57" s="661"/>
      <c r="BA57" s="661"/>
      <c r="BB57" s="661"/>
      <c r="BC57" s="661"/>
      <c r="BD57" s="661"/>
      <c r="BE57" s="661"/>
      <c r="BF57" s="661"/>
      <c r="BG57" s="691">
        <f>BH57+BI57+BJ57</f>
        <v>0</v>
      </c>
      <c r="BH57" s="661"/>
      <c r="BI57" s="661"/>
      <c r="BJ57" s="661"/>
      <c r="BK57" s="639" t="s">
        <v>130</v>
      </c>
      <c r="BL57" s="661" t="s">
        <v>400</v>
      </c>
      <c r="BM57" s="639" t="s">
        <v>321</v>
      </c>
      <c r="BN57" s="639" t="s">
        <v>99</v>
      </c>
      <c r="BO57" s="697" t="s">
        <v>370</v>
      </c>
      <c r="BP57" s="671" t="s">
        <v>768</v>
      </c>
      <c r="BQ57" s="663" t="s">
        <v>576</v>
      </c>
      <c r="BR57" s="700"/>
      <c r="BS57" s="700" t="s">
        <v>834</v>
      </c>
      <c r="BT57" s="700"/>
      <c r="BU57" s="702" t="s">
        <v>928</v>
      </c>
      <c r="BW57" s="700"/>
      <c r="BX57" s="700"/>
    </row>
    <row r="58" spans="1:76" s="652" customFormat="1" ht="37.5">
      <c r="A58" s="648" t="s">
        <v>226</v>
      </c>
      <c r="B58" s="644" t="s">
        <v>797</v>
      </c>
      <c r="C58" s="645">
        <f t="shared" si="0"/>
        <v>546.63909999999998</v>
      </c>
      <c r="D58" s="646">
        <f t="shared" ref="D58:BJ58" si="65">D59+D62</f>
        <v>20.619999999999997</v>
      </c>
      <c r="E58" s="646">
        <f t="shared" si="65"/>
        <v>526.01909999999998</v>
      </c>
      <c r="F58" s="646">
        <f t="shared" si="65"/>
        <v>506.44719999999995</v>
      </c>
      <c r="G58" s="646">
        <f t="shared" si="65"/>
        <v>1.44</v>
      </c>
      <c r="H58" s="646">
        <f t="shared" si="65"/>
        <v>0</v>
      </c>
      <c r="I58" s="646">
        <f t="shared" si="65"/>
        <v>1.44</v>
      </c>
      <c r="J58" s="646">
        <f t="shared" si="65"/>
        <v>0</v>
      </c>
      <c r="K58" s="646">
        <f t="shared" si="65"/>
        <v>408.98719999999997</v>
      </c>
      <c r="L58" s="646">
        <f t="shared" si="65"/>
        <v>95.95</v>
      </c>
      <c r="M58" s="646">
        <f t="shared" si="65"/>
        <v>7.0000000000000007E-2</v>
      </c>
      <c r="N58" s="646">
        <f t="shared" si="65"/>
        <v>0</v>
      </c>
      <c r="O58" s="646">
        <f t="shared" si="65"/>
        <v>0</v>
      </c>
      <c r="P58" s="646">
        <f t="shared" si="65"/>
        <v>7.0000000000000007E-2</v>
      </c>
      <c r="Q58" s="646">
        <f t="shared" si="65"/>
        <v>0</v>
      </c>
      <c r="R58" s="646">
        <f t="shared" si="65"/>
        <v>0</v>
      </c>
      <c r="S58" s="646">
        <f t="shared" si="65"/>
        <v>0</v>
      </c>
      <c r="T58" s="646">
        <f t="shared" si="65"/>
        <v>0</v>
      </c>
      <c r="U58" s="646">
        <f t="shared" si="65"/>
        <v>13.151899999999999</v>
      </c>
      <c r="V58" s="646">
        <f t="shared" si="65"/>
        <v>0</v>
      </c>
      <c r="W58" s="646">
        <f t="shared" si="65"/>
        <v>0</v>
      </c>
      <c r="X58" s="646">
        <f t="shared" si="65"/>
        <v>0</v>
      </c>
      <c r="Y58" s="646">
        <f t="shared" si="65"/>
        <v>0</v>
      </c>
      <c r="Z58" s="646">
        <f t="shared" si="65"/>
        <v>0</v>
      </c>
      <c r="AA58" s="646">
        <f t="shared" si="65"/>
        <v>0</v>
      </c>
      <c r="AB58" s="646">
        <f t="shared" si="65"/>
        <v>0</v>
      </c>
      <c r="AC58" s="646">
        <f t="shared" si="65"/>
        <v>0</v>
      </c>
      <c r="AD58" s="646">
        <f t="shared" si="65"/>
        <v>3.82</v>
      </c>
      <c r="AE58" s="646">
        <f t="shared" si="65"/>
        <v>3.82</v>
      </c>
      <c r="AF58" s="646">
        <f t="shared" si="65"/>
        <v>0</v>
      </c>
      <c r="AG58" s="646">
        <f t="shared" si="65"/>
        <v>0</v>
      </c>
      <c r="AH58" s="646">
        <f t="shared" si="65"/>
        <v>0</v>
      </c>
      <c r="AI58" s="646">
        <f t="shared" si="65"/>
        <v>0</v>
      </c>
      <c r="AJ58" s="646">
        <f t="shared" si="65"/>
        <v>0</v>
      </c>
      <c r="AK58" s="646">
        <f t="shared" si="65"/>
        <v>0</v>
      </c>
      <c r="AL58" s="646">
        <f t="shared" si="65"/>
        <v>0</v>
      </c>
      <c r="AM58" s="646">
        <f t="shared" si="65"/>
        <v>0</v>
      </c>
      <c r="AN58" s="646">
        <f t="shared" si="65"/>
        <v>0</v>
      </c>
      <c r="AO58" s="646">
        <f t="shared" si="65"/>
        <v>0</v>
      </c>
      <c r="AP58" s="646">
        <f t="shared" si="65"/>
        <v>0</v>
      </c>
      <c r="AQ58" s="646">
        <f t="shared" si="65"/>
        <v>0</v>
      </c>
      <c r="AR58" s="646">
        <f t="shared" si="65"/>
        <v>0</v>
      </c>
      <c r="AS58" s="646">
        <f t="shared" si="65"/>
        <v>0</v>
      </c>
      <c r="AT58" s="646">
        <f t="shared" si="65"/>
        <v>0</v>
      </c>
      <c r="AU58" s="646">
        <f t="shared" si="65"/>
        <v>0</v>
      </c>
      <c r="AV58" s="646">
        <f t="shared" si="65"/>
        <v>0</v>
      </c>
      <c r="AW58" s="646">
        <f t="shared" si="65"/>
        <v>0</v>
      </c>
      <c r="AX58" s="646">
        <f t="shared" si="65"/>
        <v>0</v>
      </c>
      <c r="AY58" s="646">
        <f t="shared" si="65"/>
        <v>0</v>
      </c>
      <c r="AZ58" s="646">
        <f t="shared" si="65"/>
        <v>0.40190000000000003</v>
      </c>
      <c r="BA58" s="646">
        <f t="shared" si="65"/>
        <v>0</v>
      </c>
      <c r="BB58" s="646">
        <f t="shared" si="65"/>
        <v>0</v>
      </c>
      <c r="BC58" s="646">
        <f t="shared" si="65"/>
        <v>0</v>
      </c>
      <c r="BD58" s="646">
        <f t="shared" si="65"/>
        <v>8.93</v>
      </c>
      <c r="BE58" s="646">
        <f t="shared" si="65"/>
        <v>0</v>
      </c>
      <c r="BF58" s="646">
        <f t="shared" si="65"/>
        <v>0</v>
      </c>
      <c r="BG58" s="646">
        <f t="shared" si="65"/>
        <v>6.42</v>
      </c>
      <c r="BH58" s="646">
        <f t="shared" si="65"/>
        <v>0</v>
      </c>
      <c r="BI58" s="646">
        <f t="shared" si="65"/>
        <v>6.42</v>
      </c>
      <c r="BJ58" s="646">
        <f t="shared" si="65"/>
        <v>0</v>
      </c>
      <c r="BK58" s="629"/>
      <c r="BL58" s="629"/>
      <c r="BM58" s="649"/>
      <c r="BN58" s="648"/>
      <c r="BO58" s="724"/>
      <c r="BP58" s="651"/>
      <c r="BQ58" s="651"/>
      <c r="BR58" s="653"/>
      <c r="BS58" s="653"/>
      <c r="BT58" s="653"/>
      <c r="BW58" s="653"/>
      <c r="BX58" s="653"/>
    </row>
    <row r="59" spans="1:76" s="652" customFormat="1" ht="18.75">
      <c r="A59" s="648" t="s">
        <v>155</v>
      </c>
      <c r="B59" s="725" t="s">
        <v>10</v>
      </c>
      <c r="C59" s="645">
        <f>D59+E59</f>
        <v>489.57</v>
      </c>
      <c r="D59" s="646">
        <f>SUM(D60:D61)</f>
        <v>0</v>
      </c>
      <c r="E59" s="646">
        <f>SUM(E60:E61)</f>
        <v>489.57</v>
      </c>
      <c r="F59" s="646">
        <f t="shared" ref="F59:BJ59" si="66">SUM(F60:F61)</f>
        <v>470.4</v>
      </c>
      <c r="G59" s="646">
        <f t="shared" si="66"/>
        <v>1.44</v>
      </c>
      <c r="H59" s="646">
        <f t="shared" si="66"/>
        <v>0</v>
      </c>
      <c r="I59" s="646">
        <f t="shared" si="66"/>
        <v>1.44</v>
      </c>
      <c r="J59" s="646">
        <f t="shared" si="66"/>
        <v>0</v>
      </c>
      <c r="K59" s="646">
        <f t="shared" si="66"/>
        <v>396.36999999999995</v>
      </c>
      <c r="L59" s="646">
        <f t="shared" si="66"/>
        <v>72.59</v>
      </c>
      <c r="M59" s="646">
        <f t="shared" si="66"/>
        <v>0</v>
      </c>
      <c r="N59" s="646">
        <f t="shared" si="66"/>
        <v>0</v>
      </c>
      <c r="O59" s="646">
        <f t="shared" si="66"/>
        <v>0</v>
      </c>
      <c r="P59" s="646">
        <f t="shared" si="66"/>
        <v>0</v>
      </c>
      <c r="Q59" s="646">
        <f t="shared" si="66"/>
        <v>0</v>
      </c>
      <c r="R59" s="646">
        <f t="shared" si="66"/>
        <v>0</v>
      </c>
      <c r="S59" s="646">
        <f t="shared" si="66"/>
        <v>0</v>
      </c>
      <c r="T59" s="646">
        <f t="shared" si="66"/>
        <v>0</v>
      </c>
      <c r="U59" s="646">
        <f t="shared" si="66"/>
        <v>12.75</v>
      </c>
      <c r="V59" s="646">
        <f t="shared" si="66"/>
        <v>0</v>
      </c>
      <c r="W59" s="646">
        <f t="shared" si="66"/>
        <v>0</v>
      </c>
      <c r="X59" s="646">
        <f t="shared" si="66"/>
        <v>0</v>
      </c>
      <c r="Y59" s="646">
        <f t="shared" si="66"/>
        <v>0</v>
      </c>
      <c r="Z59" s="646">
        <f t="shared" si="66"/>
        <v>0</v>
      </c>
      <c r="AA59" s="646">
        <f t="shared" si="66"/>
        <v>0</v>
      </c>
      <c r="AB59" s="646">
        <f t="shared" si="66"/>
        <v>0</v>
      </c>
      <c r="AC59" s="646">
        <f t="shared" si="66"/>
        <v>0</v>
      </c>
      <c r="AD59" s="646">
        <f t="shared" si="66"/>
        <v>3.82</v>
      </c>
      <c r="AE59" s="646">
        <f t="shared" si="66"/>
        <v>3.82</v>
      </c>
      <c r="AF59" s="646">
        <f t="shared" si="66"/>
        <v>0</v>
      </c>
      <c r="AG59" s="646">
        <f t="shared" si="66"/>
        <v>0</v>
      </c>
      <c r="AH59" s="646">
        <f t="shared" si="66"/>
        <v>0</v>
      </c>
      <c r="AI59" s="646">
        <f t="shared" si="66"/>
        <v>0</v>
      </c>
      <c r="AJ59" s="646">
        <f t="shared" si="66"/>
        <v>0</v>
      </c>
      <c r="AK59" s="646">
        <f t="shared" si="66"/>
        <v>0</v>
      </c>
      <c r="AL59" s="646">
        <f t="shared" si="66"/>
        <v>0</v>
      </c>
      <c r="AM59" s="646">
        <f t="shared" si="66"/>
        <v>0</v>
      </c>
      <c r="AN59" s="646">
        <f t="shared" si="66"/>
        <v>0</v>
      </c>
      <c r="AO59" s="646">
        <f t="shared" si="66"/>
        <v>0</v>
      </c>
      <c r="AP59" s="646">
        <f t="shared" si="66"/>
        <v>0</v>
      </c>
      <c r="AQ59" s="646">
        <f t="shared" si="66"/>
        <v>0</v>
      </c>
      <c r="AR59" s="646">
        <f t="shared" si="66"/>
        <v>0</v>
      </c>
      <c r="AS59" s="646">
        <f t="shared" si="66"/>
        <v>0</v>
      </c>
      <c r="AT59" s="646">
        <f t="shared" si="66"/>
        <v>0</v>
      </c>
      <c r="AU59" s="646">
        <f t="shared" si="66"/>
        <v>0</v>
      </c>
      <c r="AV59" s="646">
        <f t="shared" si="66"/>
        <v>0</v>
      </c>
      <c r="AW59" s="646">
        <f t="shared" si="66"/>
        <v>0</v>
      </c>
      <c r="AX59" s="646">
        <f t="shared" si="66"/>
        <v>0</v>
      </c>
      <c r="AY59" s="646">
        <f t="shared" si="66"/>
        <v>0</v>
      </c>
      <c r="AZ59" s="646">
        <f t="shared" si="66"/>
        <v>0</v>
      </c>
      <c r="BA59" s="646">
        <f t="shared" si="66"/>
        <v>0</v>
      </c>
      <c r="BB59" s="646">
        <f t="shared" si="66"/>
        <v>0</v>
      </c>
      <c r="BC59" s="646">
        <f t="shared" si="66"/>
        <v>0</v>
      </c>
      <c r="BD59" s="646">
        <f t="shared" si="66"/>
        <v>8.93</v>
      </c>
      <c r="BE59" s="646">
        <f t="shared" si="66"/>
        <v>0</v>
      </c>
      <c r="BF59" s="646">
        <f t="shared" si="66"/>
        <v>0</v>
      </c>
      <c r="BG59" s="646">
        <f t="shared" si="66"/>
        <v>6.42</v>
      </c>
      <c r="BH59" s="646">
        <f t="shared" si="66"/>
        <v>0</v>
      </c>
      <c r="BI59" s="646">
        <f t="shared" si="66"/>
        <v>6.42</v>
      </c>
      <c r="BJ59" s="646">
        <f t="shared" si="66"/>
        <v>0</v>
      </c>
      <c r="BK59" s="629"/>
      <c r="BL59" s="629"/>
      <c r="BM59" s="649"/>
      <c r="BN59" s="648"/>
      <c r="BO59" s="724"/>
      <c r="BP59" s="651"/>
      <c r="BQ59" s="651"/>
      <c r="BR59" s="653"/>
      <c r="BS59" s="653"/>
      <c r="BT59" s="653"/>
      <c r="BW59" s="653"/>
      <c r="BX59" s="653"/>
    </row>
    <row r="60" spans="1:76" s="680" customFormat="1" ht="93.75">
      <c r="A60" s="639">
        <v>1</v>
      </c>
      <c r="B60" s="726" t="s">
        <v>360</v>
      </c>
      <c r="C60" s="658">
        <f t="shared" ref="C60" si="67">D60+E60</f>
        <v>480.29</v>
      </c>
      <c r="D60" s="661"/>
      <c r="E60" s="661">
        <f>F60+U60+BG60</f>
        <v>480.29</v>
      </c>
      <c r="F60" s="661">
        <f t="shared" ref="F60:F61" si="68">G60+K60+L60+M60+R60+S60+T60</f>
        <v>461.12</v>
      </c>
      <c r="G60" s="661">
        <f t="shared" ref="G60:G61" si="69">H60+I60+J60</f>
        <v>1.44</v>
      </c>
      <c r="H60" s="661"/>
      <c r="I60" s="661">
        <v>1.44</v>
      </c>
      <c r="J60" s="661"/>
      <c r="K60" s="706">
        <v>387.09</v>
      </c>
      <c r="L60" s="661">
        <v>72.59</v>
      </c>
      <c r="M60" s="661">
        <f t="shared" ref="M60:M61" si="70">+N60+O60+P60</f>
        <v>0</v>
      </c>
      <c r="N60" s="661"/>
      <c r="O60" s="661"/>
      <c r="P60" s="661"/>
      <c r="Q60" s="661"/>
      <c r="R60" s="661"/>
      <c r="S60" s="661"/>
      <c r="T60" s="661"/>
      <c r="U60" s="661">
        <f t="shared" ref="U60:U61" si="71">V60+W60+X60+Y60+Z60+AA60+AB60+AC60+AD60+AU60+AV60+AW60+AX60+AY60+AZ60+BA60+BB60+BC60+BD60+BE60+BF60</f>
        <v>12.75</v>
      </c>
      <c r="V60" s="661"/>
      <c r="W60" s="661"/>
      <c r="X60" s="661"/>
      <c r="Y60" s="661"/>
      <c r="Z60" s="661"/>
      <c r="AA60" s="661"/>
      <c r="AB60" s="661"/>
      <c r="AC60" s="661"/>
      <c r="AD60" s="661">
        <v>3.82</v>
      </c>
      <c r="AE60" s="661">
        <v>3.82</v>
      </c>
      <c r="AF60" s="661"/>
      <c r="AG60" s="661"/>
      <c r="AH60" s="661"/>
      <c r="AI60" s="661"/>
      <c r="AJ60" s="661"/>
      <c r="AK60" s="661"/>
      <c r="AL60" s="661"/>
      <c r="AM60" s="661"/>
      <c r="AN60" s="661"/>
      <c r="AO60" s="661"/>
      <c r="AP60" s="661"/>
      <c r="AQ60" s="661"/>
      <c r="AR60" s="661"/>
      <c r="AS60" s="661">
        <v>0</v>
      </c>
      <c r="AT60" s="661"/>
      <c r="AU60" s="661"/>
      <c r="AV60" s="661"/>
      <c r="AW60" s="661"/>
      <c r="AX60" s="661"/>
      <c r="AY60" s="661"/>
      <c r="AZ60" s="661"/>
      <c r="BA60" s="661"/>
      <c r="BB60" s="661"/>
      <c r="BC60" s="661"/>
      <c r="BD60" s="661">
        <v>8.93</v>
      </c>
      <c r="BE60" s="661"/>
      <c r="BF60" s="661"/>
      <c r="BG60" s="661">
        <f t="shared" ref="BG60:BG61" si="72">BH60+BI60+BJ60</f>
        <v>6.42</v>
      </c>
      <c r="BH60" s="661"/>
      <c r="BI60" s="661">
        <v>6.42</v>
      </c>
      <c r="BJ60" s="661"/>
      <c r="BK60" s="639" t="s">
        <v>130</v>
      </c>
      <c r="BL60" s="670" t="s">
        <v>677</v>
      </c>
      <c r="BM60" s="639" t="s">
        <v>744</v>
      </c>
      <c r="BN60" s="639" t="s">
        <v>74</v>
      </c>
      <c r="BO60" s="697" t="s">
        <v>369</v>
      </c>
      <c r="BP60" s="727" t="s">
        <v>837</v>
      </c>
      <c r="BQ60" s="663" t="s">
        <v>576</v>
      </c>
      <c r="BR60" s="664"/>
      <c r="BS60" s="664" t="s">
        <v>834</v>
      </c>
      <c r="BT60" s="664"/>
      <c r="BU60" s="680" t="s">
        <v>928</v>
      </c>
      <c r="BV60" s="728">
        <f>E60-L60</f>
        <v>407.70000000000005</v>
      </c>
      <c r="BW60" s="664"/>
      <c r="BX60" s="664"/>
    </row>
    <row r="61" spans="1:76" s="680" customFormat="1" ht="75">
      <c r="A61" s="639">
        <v>2</v>
      </c>
      <c r="B61" s="729" t="s">
        <v>855</v>
      </c>
      <c r="C61" s="658">
        <f t="shared" si="0"/>
        <v>9.2799999999999994</v>
      </c>
      <c r="D61" s="663"/>
      <c r="E61" s="661">
        <f>F61+U61+BG61</f>
        <v>9.2799999999999994</v>
      </c>
      <c r="F61" s="661">
        <f t="shared" si="68"/>
        <v>9.2799999999999994</v>
      </c>
      <c r="G61" s="661">
        <f t="shared" si="69"/>
        <v>0</v>
      </c>
      <c r="H61" s="712"/>
      <c r="I61" s="661"/>
      <c r="J61" s="661"/>
      <c r="K61" s="712">
        <v>9.2799999999999994</v>
      </c>
      <c r="L61" s="712"/>
      <c r="M61" s="661">
        <f t="shared" si="70"/>
        <v>0</v>
      </c>
      <c r="N61" s="712"/>
      <c r="O61" s="661"/>
      <c r="P61" s="712"/>
      <c r="Q61" s="661"/>
      <c r="R61" s="661"/>
      <c r="S61" s="661"/>
      <c r="T61" s="661"/>
      <c r="U61" s="661">
        <f t="shared" si="71"/>
        <v>0</v>
      </c>
      <c r="V61" s="661"/>
      <c r="W61" s="661"/>
      <c r="X61" s="661"/>
      <c r="Y61" s="661"/>
      <c r="Z61" s="661"/>
      <c r="AA61" s="661"/>
      <c r="AB61" s="661"/>
      <c r="AC61" s="661"/>
      <c r="AD61" s="661">
        <f>SUM(AE61:AT61)</f>
        <v>0</v>
      </c>
      <c r="AE61" s="712"/>
      <c r="AF61" s="712"/>
      <c r="AG61" s="661"/>
      <c r="AH61" s="661"/>
      <c r="AI61" s="661"/>
      <c r="AJ61" s="661"/>
      <c r="AK61" s="661"/>
      <c r="AL61" s="661"/>
      <c r="AM61" s="661"/>
      <c r="AN61" s="661"/>
      <c r="AO61" s="661"/>
      <c r="AP61" s="661"/>
      <c r="AQ61" s="661"/>
      <c r="AR61" s="661"/>
      <c r="AS61" s="661">
        <v>0</v>
      </c>
      <c r="AT61" s="661"/>
      <c r="AU61" s="661"/>
      <c r="AV61" s="661"/>
      <c r="AW61" s="661"/>
      <c r="AX61" s="661"/>
      <c r="AY61" s="661"/>
      <c r="AZ61" s="661"/>
      <c r="BA61" s="661"/>
      <c r="BB61" s="661"/>
      <c r="BC61" s="661"/>
      <c r="BD61" s="712"/>
      <c r="BE61" s="661"/>
      <c r="BF61" s="661"/>
      <c r="BG61" s="661">
        <f t="shared" si="72"/>
        <v>0</v>
      </c>
      <c r="BH61" s="661"/>
      <c r="BI61" s="712"/>
      <c r="BJ61" s="661"/>
      <c r="BK61" s="639" t="s">
        <v>130</v>
      </c>
      <c r="BL61" s="670" t="s">
        <v>398</v>
      </c>
      <c r="BM61" s="639"/>
      <c r="BN61" s="639" t="s">
        <v>82</v>
      </c>
      <c r="BO61" s="639" t="s">
        <v>866</v>
      </c>
      <c r="BP61" s="640" t="s">
        <v>851</v>
      </c>
      <c r="BQ61" s="663" t="s">
        <v>503</v>
      </c>
      <c r="BW61" s="664"/>
      <c r="BX61" s="664"/>
    </row>
    <row r="62" spans="1:76" s="687" customFormat="1" ht="18.75">
      <c r="A62" s="648" t="s">
        <v>156</v>
      </c>
      <c r="B62" s="644" t="s">
        <v>11</v>
      </c>
      <c r="C62" s="645">
        <f t="shared" si="0"/>
        <v>57.069099999999999</v>
      </c>
      <c r="D62" s="646">
        <f t="shared" ref="D62:BJ62" si="73">D63+D70+D75+D80+D82+D85</f>
        <v>20.619999999999997</v>
      </c>
      <c r="E62" s="646">
        <f t="shared" si="73"/>
        <v>36.449100000000001</v>
      </c>
      <c r="F62" s="646">
        <f t="shared" si="73"/>
        <v>36.047200000000004</v>
      </c>
      <c r="G62" s="646">
        <f t="shared" si="73"/>
        <v>0</v>
      </c>
      <c r="H62" s="646">
        <f t="shared" si="73"/>
        <v>0</v>
      </c>
      <c r="I62" s="646">
        <f t="shared" si="73"/>
        <v>0</v>
      </c>
      <c r="J62" s="646">
        <f t="shared" si="73"/>
        <v>0</v>
      </c>
      <c r="K62" s="646">
        <f t="shared" si="73"/>
        <v>12.6172</v>
      </c>
      <c r="L62" s="646">
        <f t="shared" si="73"/>
        <v>23.36</v>
      </c>
      <c r="M62" s="646">
        <f t="shared" si="73"/>
        <v>7.0000000000000007E-2</v>
      </c>
      <c r="N62" s="646">
        <f t="shared" si="73"/>
        <v>0</v>
      </c>
      <c r="O62" s="646">
        <f t="shared" si="73"/>
        <v>0</v>
      </c>
      <c r="P62" s="646">
        <f t="shared" si="73"/>
        <v>7.0000000000000007E-2</v>
      </c>
      <c r="Q62" s="646">
        <f t="shared" si="73"/>
        <v>0</v>
      </c>
      <c r="R62" s="646">
        <f t="shared" si="73"/>
        <v>0</v>
      </c>
      <c r="S62" s="646">
        <f t="shared" si="73"/>
        <v>0</v>
      </c>
      <c r="T62" s="646">
        <f t="shared" si="73"/>
        <v>0</v>
      </c>
      <c r="U62" s="646">
        <f t="shared" si="73"/>
        <v>0.40190000000000003</v>
      </c>
      <c r="V62" s="646">
        <f t="shared" si="73"/>
        <v>0</v>
      </c>
      <c r="W62" s="646">
        <f t="shared" si="73"/>
        <v>0</v>
      </c>
      <c r="X62" s="646">
        <f t="shared" si="73"/>
        <v>0</v>
      </c>
      <c r="Y62" s="646">
        <f t="shared" si="73"/>
        <v>0</v>
      </c>
      <c r="Z62" s="646">
        <f t="shared" si="73"/>
        <v>0</v>
      </c>
      <c r="AA62" s="646">
        <f t="shared" si="73"/>
        <v>0</v>
      </c>
      <c r="AB62" s="646">
        <f t="shared" si="73"/>
        <v>0</v>
      </c>
      <c r="AC62" s="646">
        <f t="shared" si="73"/>
        <v>0</v>
      </c>
      <c r="AD62" s="646">
        <f t="shared" si="73"/>
        <v>0</v>
      </c>
      <c r="AE62" s="646">
        <f t="shared" si="73"/>
        <v>0</v>
      </c>
      <c r="AF62" s="646">
        <f t="shared" si="73"/>
        <v>0</v>
      </c>
      <c r="AG62" s="646">
        <f t="shared" si="73"/>
        <v>0</v>
      </c>
      <c r="AH62" s="646">
        <f t="shared" si="73"/>
        <v>0</v>
      </c>
      <c r="AI62" s="646">
        <f t="shared" si="73"/>
        <v>0</v>
      </c>
      <c r="AJ62" s="646">
        <f t="shared" si="73"/>
        <v>0</v>
      </c>
      <c r="AK62" s="646">
        <f t="shared" si="73"/>
        <v>0</v>
      </c>
      <c r="AL62" s="646">
        <f t="shared" si="73"/>
        <v>0</v>
      </c>
      <c r="AM62" s="646">
        <f t="shared" si="73"/>
        <v>0</v>
      </c>
      <c r="AN62" s="646">
        <f t="shared" si="73"/>
        <v>0</v>
      </c>
      <c r="AO62" s="646">
        <f t="shared" si="73"/>
        <v>0</v>
      </c>
      <c r="AP62" s="646">
        <f t="shared" si="73"/>
        <v>0</v>
      </c>
      <c r="AQ62" s="646">
        <f t="shared" si="73"/>
        <v>0</v>
      </c>
      <c r="AR62" s="646">
        <f t="shared" si="73"/>
        <v>0</v>
      </c>
      <c r="AS62" s="646">
        <f t="shared" si="73"/>
        <v>0</v>
      </c>
      <c r="AT62" s="646">
        <f t="shared" si="73"/>
        <v>0</v>
      </c>
      <c r="AU62" s="646">
        <f t="shared" si="73"/>
        <v>0</v>
      </c>
      <c r="AV62" s="646">
        <f t="shared" si="73"/>
        <v>0</v>
      </c>
      <c r="AW62" s="646">
        <f t="shared" si="73"/>
        <v>0</v>
      </c>
      <c r="AX62" s="646">
        <f t="shared" si="73"/>
        <v>0</v>
      </c>
      <c r="AY62" s="646">
        <f t="shared" si="73"/>
        <v>0</v>
      </c>
      <c r="AZ62" s="646">
        <f t="shared" si="73"/>
        <v>0.40190000000000003</v>
      </c>
      <c r="BA62" s="646">
        <f t="shared" si="73"/>
        <v>0</v>
      </c>
      <c r="BB62" s="646">
        <f t="shared" si="73"/>
        <v>0</v>
      </c>
      <c r="BC62" s="646">
        <f t="shared" si="73"/>
        <v>0</v>
      </c>
      <c r="BD62" s="646">
        <f t="shared" si="73"/>
        <v>0</v>
      </c>
      <c r="BE62" s="646">
        <f t="shared" si="73"/>
        <v>0</v>
      </c>
      <c r="BF62" s="646">
        <f t="shared" si="73"/>
        <v>0</v>
      </c>
      <c r="BG62" s="646">
        <f t="shared" si="73"/>
        <v>0</v>
      </c>
      <c r="BH62" s="646">
        <f t="shared" si="73"/>
        <v>0</v>
      </c>
      <c r="BI62" s="646">
        <f t="shared" si="73"/>
        <v>0</v>
      </c>
      <c r="BJ62" s="646">
        <f t="shared" si="73"/>
        <v>0</v>
      </c>
      <c r="BK62" s="629"/>
      <c r="BL62" s="629"/>
      <c r="BM62" s="682"/>
      <c r="BN62" s="730"/>
      <c r="BO62" s="682"/>
      <c r="BP62" s="685"/>
      <c r="BQ62" s="685"/>
      <c r="BR62" s="630"/>
      <c r="BS62" s="630"/>
      <c r="BT62" s="630"/>
      <c r="BW62" s="630"/>
      <c r="BX62" s="630"/>
    </row>
    <row r="63" spans="1:76" s="652" customFormat="1" ht="37.5">
      <c r="A63" s="648" t="s">
        <v>228</v>
      </c>
      <c r="B63" s="693" t="s">
        <v>198</v>
      </c>
      <c r="C63" s="645">
        <f t="shared" si="0"/>
        <v>7.9600000000000009</v>
      </c>
      <c r="D63" s="646">
        <f t="shared" ref="D63:T63" si="74">SUM(D64:D69)</f>
        <v>0</v>
      </c>
      <c r="E63" s="646">
        <f t="shared" si="74"/>
        <v>7.9600000000000009</v>
      </c>
      <c r="F63" s="646">
        <f t="shared" si="74"/>
        <v>7.9600000000000009</v>
      </c>
      <c r="G63" s="646">
        <f t="shared" si="74"/>
        <v>0</v>
      </c>
      <c r="H63" s="646">
        <f t="shared" si="74"/>
        <v>0</v>
      </c>
      <c r="I63" s="646">
        <f t="shared" si="74"/>
        <v>0</v>
      </c>
      <c r="J63" s="646">
        <f t="shared" si="74"/>
        <v>0</v>
      </c>
      <c r="K63" s="646">
        <f t="shared" si="74"/>
        <v>4.5200000000000005</v>
      </c>
      <c r="L63" s="646">
        <f t="shared" si="74"/>
        <v>3.4400000000000004</v>
      </c>
      <c r="M63" s="646">
        <f t="shared" si="74"/>
        <v>0</v>
      </c>
      <c r="N63" s="646">
        <f t="shared" si="74"/>
        <v>0</v>
      </c>
      <c r="O63" s="646">
        <f t="shared" si="74"/>
        <v>0</v>
      </c>
      <c r="P63" s="646">
        <f t="shared" si="74"/>
        <v>0</v>
      </c>
      <c r="Q63" s="646">
        <f t="shared" si="74"/>
        <v>0</v>
      </c>
      <c r="R63" s="646">
        <f t="shared" si="74"/>
        <v>0</v>
      </c>
      <c r="S63" s="646">
        <f t="shared" si="74"/>
        <v>0</v>
      </c>
      <c r="T63" s="646">
        <f t="shared" si="74"/>
        <v>0</v>
      </c>
      <c r="U63" s="647">
        <f t="shared" ref="U63:U121" si="75">V63+W63+X63+Y63+Z63+AA63+AB63+AC63+AD63+AU63+AV63+AW63+AX63+AY63+AZ63+BA63+BB63+BC63+BD63+BE63+BF63</f>
        <v>0</v>
      </c>
      <c r="V63" s="646">
        <f t="shared" ref="V63:BL63" si="76">SUM(V64:V69)</f>
        <v>0</v>
      </c>
      <c r="W63" s="646">
        <f t="shared" si="76"/>
        <v>0</v>
      </c>
      <c r="X63" s="646">
        <f t="shared" si="76"/>
        <v>0</v>
      </c>
      <c r="Y63" s="646">
        <f t="shared" si="76"/>
        <v>0</v>
      </c>
      <c r="Z63" s="646">
        <f t="shared" si="76"/>
        <v>0</v>
      </c>
      <c r="AA63" s="646">
        <f t="shared" si="76"/>
        <v>0</v>
      </c>
      <c r="AB63" s="646">
        <f t="shared" si="76"/>
        <v>0</v>
      </c>
      <c r="AC63" s="646">
        <f t="shared" si="76"/>
        <v>0</v>
      </c>
      <c r="AD63" s="646">
        <f t="shared" si="76"/>
        <v>0</v>
      </c>
      <c r="AE63" s="646">
        <f t="shared" si="76"/>
        <v>0</v>
      </c>
      <c r="AF63" s="646">
        <f t="shared" si="76"/>
        <v>0</v>
      </c>
      <c r="AG63" s="646">
        <f t="shared" si="76"/>
        <v>0</v>
      </c>
      <c r="AH63" s="646">
        <f t="shared" si="76"/>
        <v>0</v>
      </c>
      <c r="AI63" s="646">
        <f t="shared" si="76"/>
        <v>0</v>
      </c>
      <c r="AJ63" s="646">
        <f t="shared" si="76"/>
        <v>0</v>
      </c>
      <c r="AK63" s="646">
        <f t="shared" si="76"/>
        <v>0</v>
      </c>
      <c r="AL63" s="646">
        <f t="shared" si="76"/>
        <v>0</v>
      </c>
      <c r="AM63" s="646">
        <f t="shared" si="76"/>
        <v>0</v>
      </c>
      <c r="AN63" s="646">
        <f t="shared" si="76"/>
        <v>0</v>
      </c>
      <c r="AO63" s="646">
        <f t="shared" si="76"/>
        <v>0</v>
      </c>
      <c r="AP63" s="646">
        <f t="shared" si="76"/>
        <v>0</v>
      </c>
      <c r="AQ63" s="646">
        <f t="shared" si="76"/>
        <v>0</v>
      </c>
      <c r="AR63" s="646">
        <f t="shared" si="76"/>
        <v>0</v>
      </c>
      <c r="AS63" s="646">
        <f t="shared" si="76"/>
        <v>0</v>
      </c>
      <c r="AT63" s="646">
        <f t="shared" si="76"/>
        <v>0</v>
      </c>
      <c r="AU63" s="646">
        <f t="shared" si="76"/>
        <v>0</v>
      </c>
      <c r="AV63" s="646">
        <f t="shared" si="76"/>
        <v>0</v>
      </c>
      <c r="AW63" s="646">
        <f t="shared" si="76"/>
        <v>0</v>
      </c>
      <c r="AX63" s="646">
        <f t="shared" si="76"/>
        <v>0</v>
      </c>
      <c r="AY63" s="646">
        <f t="shared" si="76"/>
        <v>0</v>
      </c>
      <c r="AZ63" s="646">
        <f t="shared" si="76"/>
        <v>0</v>
      </c>
      <c r="BA63" s="646">
        <f t="shared" si="76"/>
        <v>0</v>
      </c>
      <c r="BB63" s="646">
        <f t="shared" si="76"/>
        <v>0</v>
      </c>
      <c r="BC63" s="646">
        <f t="shared" si="76"/>
        <v>0</v>
      </c>
      <c r="BD63" s="646">
        <f t="shared" si="76"/>
        <v>0</v>
      </c>
      <c r="BE63" s="646">
        <f t="shared" si="76"/>
        <v>0</v>
      </c>
      <c r="BF63" s="646">
        <f t="shared" si="76"/>
        <v>0</v>
      </c>
      <c r="BG63" s="646">
        <f t="shared" si="76"/>
        <v>0</v>
      </c>
      <c r="BH63" s="646">
        <f t="shared" si="76"/>
        <v>0</v>
      </c>
      <c r="BI63" s="646">
        <f t="shared" si="76"/>
        <v>0</v>
      </c>
      <c r="BJ63" s="646">
        <f t="shared" si="76"/>
        <v>0</v>
      </c>
      <c r="BK63" s="646">
        <f t="shared" si="76"/>
        <v>0</v>
      </c>
      <c r="BL63" s="646">
        <f t="shared" si="76"/>
        <v>0</v>
      </c>
      <c r="BM63" s="649"/>
      <c r="BN63" s="730"/>
      <c r="BO63" s="650"/>
      <c r="BP63" s="651"/>
      <c r="BQ63" s="651"/>
      <c r="BR63" s="627"/>
      <c r="BS63" s="627"/>
      <c r="BT63" s="627"/>
      <c r="BW63" s="653"/>
      <c r="BX63" s="653"/>
    </row>
    <row r="64" spans="1:76" s="680" customFormat="1" ht="56.25">
      <c r="A64" s="639">
        <v>1</v>
      </c>
      <c r="B64" s="729" t="s">
        <v>328</v>
      </c>
      <c r="C64" s="658">
        <f t="shared" si="0"/>
        <v>0.04</v>
      </c>
      <c r="D64" s="663"/>
      <c r="E64" s="661">
        <f t="shared" ref="E64:E69" si="77">F64+U64+BG64</f>
        <v>0.04</v>
      </c>
      <c r="F64" s="661">
        <f t="shared" ref="F64:F69" si="78">G64+K64+L64+M64+R64+S64+T64</f>
        <v>0.04</v>
      </c>
      <c r="G64" s="661">
        <f t="shared" ref="G64:G69" si="79">H64+I64+J64</f>
        <v>0</v>
      </c>
      <c r="H64" s="712"/>
      <c r="I64" s="661"/>
      <c r="J64" s="661"/>
      <c r="K64" s="712"/>
      <c r="L64" s="712">
        <v>0.04</v>
      </c>
      <c r="M64" s="661">
        <f t="shared" ref="M64:M69" si="80">+N64+O64+P64</f>
        <v>0</v>
      </c>
      <c r="N64" s="712"/>
      <c r="O64" s="661"/>
      <c r="P64" s="712"/>
      <c r="Q64" s="661"/>
      <c r="R64" s="661"/>
      <c r="S64" s="661"/>
      <c r="T64" s="661"/>
      <c r="U64" s="661">
        <f t="shared" si="75"/>
        <v>0</v>
      </c>
      <c r="V64" s="661"/>
      <c r="W64" s="661"/>
      <c r="X64" s="661"/>
      <c r="Y64" s="661"/>
      <c r="Z64" s="661"/>
      <c r="AA64" s="661"/>
      <c r="AB64" s="661"/>
      <c r="AC64" s="661"/>
      <c r="AD64" s="661">
        <f t="shared" ref="AD64:AD69" si="81">SUM(AE64:AT64)</f>
        <v>0</v>
      </c>
      <c r="AE64" s="712"/>
      <c r="AF64" s="712"/>
      <c r="AG64" s="661"/>
      <c r="AH64" s="661"/>
      <c r="AI64" s="661"/>
      <c r="AJ64" s="661"/>
      <c r="AK64" s="661"/>
      <c r="AL64" s="661"/>
      <c r="AM64" s="661"/>
      <c r="AN64" s="661"/>
      <c r="AO64" s="661"/>
      <c r="AP64" s="661"/>
      <c r="AQ64" s="661"/>
      <c r="AR64" s="661"/>
      <c r="AS64" s="661">
        <v>0</v>
      </c>
      <c r="AT64" s="661"/>
      <c r="AU64" s="661"/>
      <c r="AV64" s="661"/>
      <c r="AW64" s="661"/>
      <c r="AX64" s="661"/>
      <c r="AY64" s="661"/>
      <c r="AZ64" s="661"/>
      <c r="BA64" s="661"/>
      <c r="BB64" s="661"/>
      <c r="BC64" s="661"/>
      <c r="BD64" s="712"/>
      <c r="BE64" s="661"/>
      <c r="BF64" s="661"/>
      <c r="BG64" s="661">
        <f t="shared" ref="BG64:BG69" si="82">BH64+BI64+BJ64</f>
        <v>0</v>
      </c>
      <c r="BH64" s="661"/>
      <c r="BI64" s="712"/>
      <c r="BJ64" s="661"/>
      <c r="BK64" s="639" t="s">
        <v>130</v>
      </c>
      <c r="BL64" s="661" t="s">
        <v>400</v>
      </c>
      <c r="BM64" s="639"/>
      <c r="BN64" s="639" t="s">
        <v>112</v>
      </c>
      <c r="BO64" s="639" t="s">
        <v>866</v>
      </c>
      <c r="BP64" s="640" t="s">
        <v>851</v>
      </c>
      <c r="BQ64" s="663" t="s">
        <v>503</v>
      </c>
    </row>
    <row r="65" spans="1:91" s="680" customFormat="1" ht="56.25">
      <c r="A65" s="639">
        <v>2</v>
      </c>
      <c r="B65" s="729" t="s">
        <v>328</v>
      </c>
      <c r="C65" s="658">
        <f t="shared" si="0"/>
        <v>3.4</v>
      </c>
      <c r="D65" s="663"/>
      <c r="E65" s="661">
        <f t="shared" si="77"/>
        <v>3.4</v>
      </c>
      <c r="F65" s="661">
        <f t="shared" si="78"/>
        <v>3.4</v>
      </c>
      <c r="G65" s="661">
        <f t="shared" si="79"/>
        <v>0</v>
      </c>
      <c r="H65" s="712"/>
      <c r="I65" s="661"/>
      <c r="J65" s="661"/>
      <c r="K65" s="712">
        <v>2</v>
      </c>
      <c r="L65" s="712">
        <v>1.4</v>
      </c>
      <c r="M65" s="661">
        <f t="shared" si="80"/>
        <v>0</v>
      </c>
      <c r="N65" s="712"/>
      <c r="O65" s="661"/>
      <c r="P65" s="712"/>
      <c r="Q65" s="661"/>
      <c r="R65" s="661"/>
      <c r="S65" s="661"/>
      <c r="T65" s="661"/>
      <c r="U65" s="661">
        <f t="shared" si="75"/>
        <v>0</v>
      </c>
      <c r="V65" s="661"/>
      <c r="W65" s="661"/>
      <c r="X65" s="661"/>
      <c r="Y65" s="661"/>
      <c r="Z65" s="661"/>
      <c r="AA65" s="661"/>
      <c r="AB65" s="661"/>
      <c r="AC65" s="661"/>
      <c r="AD65" s="661">
        <f t="shared" si="81"/>
        <v>0</v>
      </c>
      <c r="AE65" s="712"/>
      <c r="AF65" s="712"/>
      <c r="AG65" s="661"/>
      <c r="AH65" s="661"/>
      <c r="AI65" s="661"/>
      <c r="AJ65" s="661"/>
      <c r="AK65" s="661"/>
      <c r="AL65" s="661"/>
      <c r="AM65" s="661"/>
      <c r="AN65" s="661"/>
      <c r="AO65" s="661"/>
      <c r="AP65" s="661"/>
      <c r="AQ65" s="661"/>
      <c r="AR65" s="661"/>
      <c r="AS65" s="661">
        <v>0</v>
      </c>
      <c r="AT65" s="661"/>
      <c r="AU65" s="661"/>
      <c r="AV65" s="661"/>
      <c r="AW65" s="661"/>
      <c r="AX65" s="661"/>
      <c r="AY65" s="661"/>
      <c r="AZ65" s="661"/>
      <c r="BA65" s="661"/>
      <c r="BB65" s="661"/>
      <c r="BC65" s="661"/>
      <c r="BD65" s="712"/>
      <c r="BE65" s="661"/>
      <c r="BF65" s="661"/>
      <c r="BG65" s="661">
        <f t="shared" si="82"/>
        <v>0</v>
      </c>
      <c r="BH65" s="661"/>
      <c r="BI65" s="712"/>
      <c r="BJ65" s="661"/>
      <c r="BK65" s="639" t="s">
        <v>130</v>
      </c>
      <c r="BL65" s="640" t="s">
        <v>131</v>
      </c>
      <c r="BM65" s="639" t="s">
        <v>199</v>
      </c>
      <c r="BN65" s="639" t="s">
        <v>112</v>
      </c>
      <c r="BO65" s="639" t="s">
        <v>866</v>
      </c>
      <c r="BP65" s="640" t="s">
        <v>851</v>
      </c>
      <c r="BQ65" s="663" t="s">
        <v>503</v>
      </c>
    </row>
    <row r="66" spans="1:91" s="680" customFormat="1" ht="56.25">
      <c r="A66" s="639">
        <v>3</v>
      </c>
      <c r="B66" s="729" t="s">
        <v>328</v>
      </c>
      <c r="C66" s="658">
        <f t="shared" si="0"/>
        <v>2.2999999999999998</v>
      </c>
      <c r="D66" s="663"/>
      <c r="E66" s="661">
        <f t="shared" si="77"/>
        <v>2.2999999999999998</v>
      </c>
      <c r="F66" s="661">
        <f t="shared" si="78"/>
        <v>2.2999999999999998</v>
      </c>
      <c r="G66" s="661">
        <f t="shared" si="79"/>
        <v>0</v>
      </c>
      <c r="H66" s="712"/>
      <c r="I66" s="661"/>
      <c r="J66" s="661"/>
      <c r="K66" s="712">
        <v>1.5</v>
      </c>
      <c r="L66" s="712">
        <v>0.8</v>
      </c>
      <c r="M66" s="661">
        <f t="shared" si="80"/>
        <v>0</v>
      </c>
      <c r="N66" s="712"/>
      <c r="O66" s="661"/>
      <c r="P66" s="712"/>
      <c r="Q66" s="661"/>
      <c r="R66" s="661"/>
      <c r="S66" s="661"/>
      <c r="T66" s="661"/>
      <c r="U66" s="661">
        <f t="shared" si="75"/>
        <v>0</v>
      </c>
      <c r="V66" s="661"/>
      <c r="W66" s="661"/>
      <c r="X66" s="661"/>
      <c r="Y66" s="661"/>
      <c r="Z66" s="661"/>
      <c r="AA66" s="661"/>
      <c r="AB66" s="661"/>
      <c r="AC66" s="661"/>
      <c r="AD66" s="661">
        <f t="shared" si="81"/>
        <v>0</v>
      </c>
      <c r="AE66" s="712"/>
      <c r="AF66" s="712"/>
      <c r="AG66" s="661"/>
      <c r="AH66" s="661"/>
      <c r="AI66" s="661"/>
      <c r="AJ66" s="661"/>
      <c r="AK66" s="661"/>
      <c r="AL66" s="661"/>
      <c r="AM66" s="661"/>
      <c r="AN66" s="661"/>
      <c r="AO66" s="661"/>
      <c r="AP66" s="661"/>
      <c r="AQ66" s="661"/>
      <c r="AR66" s="661"/>
      <c r="AS66" s="661">
        <v>0</v>
      </c>
      <c r="AT66" s="661"/>
      <c r="AU66" s="661"/>
      <c r="AV66" s="661"/>
      <c r="AW66" s="661"/>
      <c r="AX66" s="661"/>
      <c r="AY66" s="661"/>
      <c r="AZ66" s="661"/>
      <c r="BA66" s="661"/>
      <c r="BB66" s="661"/>
      <c r="BC66" s="661"/>
      <c r="BD66" s="712"/>
      <c r="BE66" s="661"/>
      <c r="BF66" s="661"/>
      <c r="BG66" s="661">
        <f t="shared" si="82"/>
        <v>0</v>
      </c>
      <c r="BH66" s="661"/>
      <c r="BI66" s="712"/>
      <c r="BJ66" s="661"/>
      <c r="BK66" s="639" t="s">
        <v>130</v>
      </c>
      <c r="BL66" s="640" t="s">
        <v>396</v>
      </c>
      <c r="BM66" s="639" t="s">
        <v>200</v>
      </c>
      <c r="BN66" s="639" t="s">
        <v>112</v>
      </c>
      <c r="BO66" s="639" t="s">
        <v>866</v>
      </c>
      <c r="BP66" s="640" t="s">
        <v>851</v>
      </c>
      <c r="BQ66" s="663" t="s">
        <v>503</v>
      </c>
    </row>
    <row r="67" spans="1:91" s="680" customFormat="1" ht="56.25">
      <c r="A67" s="639">
        <v>4</v>
      </c>
      <c r="B67" s="729" t="s">
        <v>328</v>
      </c>
      <c r="C67" s="658">
        <f t="shared" si="0"/>
        <v>0.4</v>
      </c>
      <c r="D67" s="663"/>
      <c r="E67" s="661">
        <f t="shared" si="77"/>
        <v>0.4</v>
      </c>
      <c r="F67" s="661">
        <f t="shared" si="78"/>
        <v>0.4</v>
      </c>
      <c r="G67" s="661">
        <f t="shared" si="79"/>
        <v>0</v>
      </c>
      <c r="H67" s="712"/>
      <c r="I67" s="661"/>
      <c r="J67" s="661"/>
      <c r="K67" s="712"/>
      <c r="L67" s="712">
        <v>0.4</v>
      </c>
      <c r="M67" s="661">
        <f t="shared" si="80"/>
        <v>0</v>
      </c>
      <c r="N67" s="712"/>
      <c r="O67" s="661"/>
      <c r="P67" s="712"/>
      <c r="Q67" s="661"/>
      <c r="R67" s="661"/>
      <c r="S67" s="661"/>
      <c r="T67" s="661"/>
      <c r="U67" s="661">
        <f t="shared" si="75"/>
        <v>0</v>
      </c>
      <c r="V67" s="661"/>
      <c r="W67" s="661"/>
      <c r="X67" s="661"/>
      <c r="Y67" s="661"/>
      <c r="Z67" s="661"/>
      <c r="AA67" s="661"/>
      <c r="AB67" s="661"/>
      <c r="AC67" s="661"/>
      <c r="AD67" s="661">
        <f t="shared" si="81"/>
        <v>0</v>
      </c>
      <c r="AE67" s="712"/>
      <c r="AF67" s="712"/>
      <c r="AG67" s="661"/>
      <c r="AH67" s="661"/>
      <c r="AI67" s="661"/>
      <c r="AJ67" s="661"/>
      <c r="AK67" s="661"/>
      <c r="AL67" s="661"/>
      <c r="AM67" s="661"/>
      <c r="AN67" s="661"/>
      <c r="AO67" s="661"/>
      <c r="AP67" s="661"/>
      <c r="AQ67" s="661"/>
      <c r="AR67" s="661"/>
      <c r="AS67" s="661">
        <v>0</v>
      </c>
      <c r="AT67" s="661"/>
      <c r="AU67" s="661"/>
      <c r="AV67" s="661"/>
      <c r="AW67" s="661"/>
      <c r="AX67" s="661"/>
      <c r="AY67" s="661"/>
      <c r="AZ67" s="661"/>
      <c r="BA67" s="661"/>
      <c r="BB67" s="661"/>
      <c r="BC67" s="661"/>
      <c r="BD67" s="712"/>
      <c r="BE67" s="661"/>
      <c r="BF67" s="661"/>
      <c r="BG67" s="661">
        <f t="shared" si="82"/>
        <v>0</v>
      </c>
      <c r="BH67" s="661"/>
      <c r="BI67" s="712"/>
      <c r="BJ67" s="661"/>
      <c r="BK67" s="639" t="s">
        <v>130</v>
      </c>
      <c r="BL67" s="640" t="s">
        <v>397</v>
      </c>
      <c r="BM67" s="639" t="s">
        <v>202</v>
      </c>
      <c r="BN67" s="639" t="s">
        <v>112</v>
      </c>
      <c r="BO67" s="639" t="s">
        <v>866</v>
      </c>
      <c r="BP67" s="640" t="s">
        <v>851</v>
      </c>
      <c r="BQ67" s="663" t="s">
        <v>503</v>
      </c>
    </row>
    <row r="68" spans="1:91" s="680" customFormat="1" ht="56.25">
      <c r="A68" s="639">
        <v>5</v>
      </c>
      <c r="B68" s="729" t="s">
        <v>328</v>
      </c>
      <c r="C68" s="658">
        <f t="shared" si="0"/>
        <v>1.22</v>
      </c>
      <c r="D68" s="663"/>
      <c r="E68" s="661">
        <f t="shared" si="77"/>
        <v>1.22</v>
      </c>
      <c r="F68" s="661">
        <f t="shared" si="78"/>
        <v>1.22</v>
      </c>
      <c r="G68" s="661">
        <f t="shared" si="79"/>
        <v>0</v>
      </c>
      <c r="H68" s="712"/>
      <c r="I68" s="661"/>
      <c r="J68" s="661"/>
      <c r="K68" s="712">
        <v>0.62</v>
      </c>
      <c r="L68" s="712">
        <v>0.6</v>
      </c>
      <c r="M68" s="661">
        <f t="shared" si="80"/>
        <v>0</v>
      </c>
      <c r="N68" s="712"/>
      <c r="O68" s="661"/>
      <c r="P68" s="712"/>
      <c r="Q68" s="661"/>
      <c r="R68" s="661"/>
      <c r="S68" s="661"/>
      <c r="T68" s="661"/>
      <c r="U68" s="661">
        <f t="shared" si="75"/>
        <v>0</v>
      </c>
      <c r="V68" s="661"/>
      <c r="W68" s="661"/>
      <c r="X68" s="661"/>
      <c r="Y68" s="661"/>
      <c r="Z68" s="661"/>
      <c r="AA68" s="661"/>
      <c r="AB68" s="661"/>
      <c r="AC68" s="661"/>
      <c r="AD68" s="661">
        <f t="shared" si="81"/>
        <v>0</v>
      </c>
      <c r="AE68" s="712"/>
      <c r="AF68" s="712"/>
      <c r="AG68" s="661"/>
      <c r="AH68" s="661"/>
      <c r="AI68" s="661"/>
      <c r="AJ68" s="661"/>
      <c r="AK68" s="661"/>
      <c r="AL68" s="661"/>
      <c r="AM68" s="661"/>
      <c r="AN68" s="661"/>
      <c r="AO68" s="661"/>
      <c r="AP68" s="661"/>
      <c r="AQ68" s="661"/>
      <c r="AR68" s="661"/>
      <c r="AS68" s="661">
        <v>0</v>
      </c>
      <c r="AT68" s="661"/>
      <c r="AU68" s="661"/>
      <c r="AV68" s="661"/>
      <c r="AW68" s="661"/>
      <c r="AX68" s="661"/>
      <c r="AY68" s="661"/>
      <c r="AZ68" s="661"/>
      <c r="BA68" s="661"/>
      <c r="BB68" s="661"/>
      <c r="BC68" s="661"/>
      <c r="BD68" s="712"/>
      <c r="BE68" s="661"/>
      <c r="BF68" s="661"/>
      <c r="BG68" s="661">
        <f t="shared" si="82"/>
        <v>0</v>
      </c>
      <c r="BH68" s="661"/>
      <c r="BI68" s="712"/>
      <c r="BJ68" s="661"/>
      <c r="BK68" s="639" t="s">
        <v>130</v>
      </c>
      <c r="BL68" s="670" t="s">
        <v>398</v>
      </c>
      <c r="BM68" s="639" t="s">
        <v>204</v>
      </c>
      <c r="BN68" s="639" t="s">
        <v>112</v>
      </c>
      <c r="BO68" s="639" t="s">
        <v>866</v>
      </c>
      <c r="BP68" s="640" t="s">
        <v>851</v>
      </c>
      <c r="BQ68" s="663" t="s">
        <v>503</v>
      </c>
    </row>
    <row r="69" spans="1:91" s="680" customFormat="1" ht="56.25">
      <c r="A69" s="639">
        <v>6</v>
      </c>
      <c r="B69" s="729" t="s">
        <v>328</v>
      </c>
      <c r="C69" s="658">
        <f t="shared" si="0"/>
        <v>0.60000000000000009</v>
      </c>
      <c r="D69" s="663"/>
      <c r="E69" s="661">
        <f t="shared" si="77"/>
        <v>0.60000000000000009</v>
      </c>
      <c r="F69" s="661">
        <f t="shared" si="78"/>
        <v>0.60000000000000009</v>
      </c>
      <c r="G69" s="661">
        <f t="shared" si="79"/>
        <v>0</v>
      </c>
      <c r="H69" s="712"/>
      <c r="I69" s="661"/>
      <c r="J69" s="661"/>
      <c r="K69" s="712">
        <v>0.4</v>
      </c>
      <c r="L69" s="712">
        <v>0.2</v>
      </c>
      <c r="M69" s="661">
        <f t="shared" si="80"/>
        <v>0</v>
      </c>
      <c r="N69" s="712"/>
      <c r="O69" s="661"/>
      <c r="P69" s="712"/>
      <c r="Q69" s="661"/>
      <c r="R69" s="661"/>
      <c r="S69" s="661"/>
      <c r="T69" s="661"/>
      <c r="U69" s="661">
        <f t="shared" si="75"/>
        <v>0</v>
      </c>
      <c r="V69" s="661"/>
      <c r="W69" s="661"/>
      <c r="X69" s="661"/>
      <c r="Y69" s="661"/>
      <c r="Z69" s="661"/>
      <c r="AA69" s="661"/>
      <c r="AB69" s="661"/>
      <c r="AC69" s="661"/>
      <c r="AD69" s="661">
        <f t="shared" si="81"/>
        <v>0</v>
      </c>
      <c r="AE69" s="712"/>
      <c r="AF69" s="712"/>
      <c r="AG69" s="661"/>
      <c r="AH69" s="661"/>
      <c r="AI69" s="661"/>
      <c r="AJ69" s="661"/>
      <c r="AK69" s="661"/>
      <c r="AL69" s="661"/>
      <c r="AM69" s="661"/>
      <c r="AN69" s="661"/>
      <c r="AO69" s="661"/>
      <c r="AP69" s="661"/>
      <c r="AQ69" s="661"/>
      <c r="AR69" s="661"/>
      <c r="AS69" s="661">
        <v>0</v>
      </c>
      <c r="AT69" s="661"/>
      <c r="AU69" s="661"/>
      <c r="AV69" s="661"/>
      <c r="AW69" s="661"/>
      <c r="AX69" s="661"/>
      <c r="AY69" s="661"/>
      <c r="AZ69" s="661"/>
      <c r="BA69" s="661"/>
      <c r="BB69" s="661"/>
      <c r="BC69" s="661"/>
      <c r="BD69" s="712"/>
      <c r="BE69" s="661"/>
      <c r="BF69" s="661"/>
      <c r="BG69" s="661">
        <f t="shared" si="82"/>
        <v>0</v>
      </c>
      <c r="BH69" s="661"/>
      <c r="BI69" s="712"/>
      <c r="BJ69" s="661"/>
      <c r="BK69" s="639" t="s">
        <v>130</v>
      </c>
      <c r="BL69" s="670" t="s">
        <v>677</v>
      </c>
      <c r="BM69" s="639" t="s">
        <v>745</v>
      </c>
      <c r="BN69" s="639" t="s">
        <v>112</v>
      </c>
      <c r="BO69" s="639" t="s">
        <v>866</v>
      </c>
      <c r="BP69" s="640" t="s">
        <v>851</v>
      </c>
      <c r="BQ69" s="663" t="s">
        <v>503</v>
      </c>
    </row>
    <row r="70" spans="1:91" s="652" customFormat="1" ht="37.5">
      <c r="A70" s="648" t="s">
        <v>229</v>
      </c>
      <c r="B70" s="693" t="s">
        <v>205</v>
      </c>
      <c r="C70" s="645">
        <f t="shared" si="0"/>
        <v>1.6219000000000001</v>
      </c>
      <c r="D70" s="646">
        <f t="shared" ref="D70:BJ70" si="83">SUM(D71:D74)</f>
        <v>0</v>
      </c>
      <c r="E70" s="646">
        <f t="shared" si="83"/>
        <v>1.6219000000000001</v>
      </c>
      <c r="F70" s="646">
        <f t="shared" si="83"/>
        <v>1.22</v>
      </c>
      <c r="G70" s="646">
        <f t="shared" si="83"/>
        <v>0</v>
      </c>
      <c r="H70" s="646">
        <f t="shared" si="83"/>
        <v>0</v>
      </c>
      <c r="I70" s="646">
        <f t="shared" si="83"/>
        <v>0</v>
      </c>
      <c r="J70" s="646">
        <f t="shared" si="83"/>
        <v>0</v>
      </c>
      <c r="K70" s="646">
        <f t="shared" si="83"/>
        <v>0.7</v>
      </c>
      <c r="L70" s="646">
        <f t="shared" si="83"/>
        <v>0.52</v>
      </c>
      <c r="M70" s="646">
        <f t="shared" si="83"/>
        <v>0</v>
      </c>
      <c r="N70" s="646">
        <f t="shared" si="83"/>
        <v>0</v>
      </c>
      <c r="O70" s="646">
        <f t="shared" si="83"/>
        <v>0</v>
      </c>
      <c r="P70" s="646">
        <f t="shared" si="83"/>
        <v>0</v>
      </c>
      <c r="Q70" s="646">
        <f t="shared" si="83"/>
        <v>0</v>
      </c>
      <c r="R70" s="646">
        <f t="shared" si="83"/>
        <v>0</v>
      </c>
      <c r="S70" s="646">
        <f t="shared" si="83"/>
        <v>0</v>
      </c>
      <c r="T70" s="646">
        <f t="shared" si="83"/>
        <v>0</v>
      </c>
      <c r="U70" s="646">
        <f t="shared" si="83"/>
        <v>0.40190000000000003</v>
      </c>
      <c r="V70" s="646">
        <f t="shared" si="83"/>
        <v>0</v>
      </c>
      <c r="W70" s="646">
        <f t="shared" si="83"/>
        <v>0</v>
      </c>
      <c r="X70" s="646">
        <f t="shared" si="83"/>
        <v>0</v>
      </c>
      <c r="Y70" s="646">
        <f t="shared" si="83"/>
        <v>0</v>
      </c>
      <c r="Z70" s="646">
        <f t="shared" si="83"/>
        <v>0</v>
      </c>
      <c r="AA70" s="646">
        <f t="shared" si="83"/>
        <v>0</v>
      </c>
      <c r="AB70" s="646">
        <f t="shared" si="83"/>
        <v>0</v>
      </c>
      <c r="AC70" s="646">
        <f t="shared" si="83"/>
        <v>0</v>
      </c>
      <c r="AD70" s="646">
        <f t="shared" si="83"/>
        <v>0</v>
      </c>
      <c r="AE70" s="646">
        <f t="shared" si="83"/>
        <v>0</v>
      </c>
      <c r="AF70" s="646">
        <f t="shared" si="83"/>
        <v>0</v>
      </c>
      <c r="AG70" s="646">
        <f t="shared" si="83"/>
        <v>0</v>
      </c>
      <c r="AH70" s="646">
        <f t="shared" si="83"/>
        <v>0</v>
      </c>
      <c r="AI70" s="646">
        <f t="shared" si="83"/>
        <v>0</v>
      </c>
      <c r="AJ70" s="646">
        <f t="shared" si="83"/>
        <v>0</v>
      </c>
      <c r="AK70" s="646">
        <f t="shared" si="83"/>
        <v>0</v>
      </c>
      <c r="AL70" s="646">
        <f t="shared" si="83"/>
        <v>0</v>
      </c>
      <c r="AM70" s="646">
        <f t="shared" si="83"/>
        <v>0</v>
      </c>
      <c r="AN70" s="646">
        <f t="shared" si="83"/>
        <v>0</v>
      </c>
      <c r="AO70" s="646">
        <f t="shared" si="83"/>
        <v>0</v>
      </c>
      <c r="AP70" s="646">
        <f t="shared" si="83"/>
        <v>0</v>
      </c>
      <c r="AQ70" s="646">
        <f t="shared" si="83"/>
        <v>0</v>
      </c>
      <c r="AR70" s="646">
        <f t="shared" si="83"/>
        <v>0</v>
      </c>
      <c r="AS70" s="646">
        <f t="shared" si="83"/>
        <v>0</v>
      </c>
      <c r="AT70" s="646">
        <f t="shared" si="83"/>
        <v>0</v>
      </c>
      <c r="AU70" s="646">
        <f t="shared" si="83"/>
        <v>0</v>
      </c>
      <c r="AV70" s="646">
        <f t="shared" si="83"/>
        <v>0</v>
      </c>
      <c r="AW70" s="646">
        <f t="shared" si="83"/>
        <v>0</v>
      </c>
      <c r="AX70" s="646">
        <f t="shared" si="83"/>
        <v>0</v>
      </c>
      <c r="AY70" s="646">
        <f t="shared" si="83"/>
        <v>0</v>
      </c>
      <c r="AZ70" s="646">
        <f t="shared" si="83"/>
        <v>0.40190000000000003</v>
      </c>
      <c r="BA70" s="646">
        <f t="shared" si="83"/>
        <v>0</v>
      </c>
      <c r="BB70" s="646">
        <f t="shared" si="83"/>
        <v>0</v>
      </c>
      <c r="BC70" s="646">
        <f t="shared" si="83"/>
        <v>0</v>
      </c>
      <c r="BD70" s="646">
        <f t="shared" si="83"/>
        <v>0</v>
      </c>
      <c r="BE70" s="646">
        <f t="shared" si="83"/>
        <v>0</v>
      </c>
      <c r="BF70" s="646">
        <f t="shared" si="83"/>
        <v>0</v>
      </c>
      <c r="BG70" s="646">
        <f t="shared" si="83"/>
        <v>0</v>
      </c>
      <c r="BH70" s="646">
        <f t="shared" si="83"/>
        <v>0</v>
      </c>
      <c r="BI70" s="646">
        <f t="shared" si="83"/>
        <v>0</v>
      </c>
      <c r="BJ70" s="646">
        <f t="shared" si="83"/>
        <v>0</v>
      </c>
      <c r="BK70" s="646"/>
      <c r="BL70" s="646"/>
      <c r="BM70" s="649"/>
      <c r="BN70" s="648"/>
      <c r="BO70" s="650"/>
      <c r="BP70" s="651"/>
      <c r="BQ70" s="651"/>
      <c r="BR70" s="627"/>
      <c r="BS70" s="627"/>
      <c r="BT70" s="627"/>
      <c r="BW70" s="653"/>
      <c r="BX70" s="653"/>
    </row>
    <row r="71" spans="1:91" s="680" customFormat="1" ht="56.25">
      <c r="A71" s="639">
        <v>1</v>
      </c>
      <c r="B71" s="729" t="s">
        <v>328</v>
      </c>
      <c r="C71" s="658">
        <f t="shared" si="0"/>
        <v>1.22</v>
      </c>
      <c r="D71" s="663"/>
      <c r="E71" s="661">
        <f>F71+U71+BG71</f>
        <v>1.22</v>
      </c>
      <c r="F71" s="661">
        <f t="shared" ref="F71:F74" si="84">G71+K71+L71+M71+R71+S71+T71</f>
        <v>1.22</v>
      </c>
      <c r="G71" s="661">
        <f t="shared" ref="G71:G74" si="85">H71+I71+J71</f>
        <v>0</v>
      </c>
      <c r="H71" s="712"/>
      <c r="I71" s="661"/>
      <c r="J71" s="661"/>
      <c r="K71" s="712">
        <v>0.7</v>
      </c>
      <c r="L71" s="712">
        <v>0.52</v>
      </c>
      <c r="M71" s="661">
        <f t="shared" ref="M71:M74" si="86">+N71+O71+P71</f>
        <v>0</v>
      </c>
      <c r="N71" s="712"/>
      <c r="O71" s="661"/>
      <c r="P71" s="712"/>
      <c r="Q71" s="661"/>
      <c r="R71" s="661"/>
      <c r="S71" s="661"/>
      <c r="T71" s="661"/>
      <c r="U71" s="661">
        <f t="shared" si="75"/>
        <v>0</v>
      </c>
      <c r="V71" s="661"/>
      <c r="W71" s="661"/>
      <c r="X71" s="661"/>
      <c r="Y71" s="661"/>
      <c r="Z71" s="661"/>
      <c r="AA71" s="661"/>
      <c r="AB71" s="661"/>
      <c r="AC71" s="661"/>
      <c r="AD71" s="661">
        <f>SUM(AE71:AT71)</f>
        <v>0</v>
      </c>
      <c r="AE71" s="712"/>
      <c r="AF71" s="712"/>
      <c r="AG71" s="661"/>
      <c r="AH71" s="661"/>
      <c r="AI71" s="661"/>
      <c r="AJ71" s="661"/>
      <c r="AK71" s="661"/>
      <c r="AL71" s="661"/>
      <c r="AM71" s="661"/>
      <c r="AN71" s="661"/>
      <c r="AO71" s="661"/>
      <c r="AP71" s="661"/>
      <c r="AQ71" s="661"/>
      <c r="AR71" s="661"/>
      <c r="AS71" s="661">
        <v>0</v>
      </c>
      <c r="AT71" s="661"/>
      <c r="AU71" s="661"/>
      <c r="AV71" s="661"/>
      <c r="AW71" s="661"/>
      <c r="AX71" s="661"/>
      <c r="AY71" s="661"/>
      <c r="AZ71" s="661"/>
      <c r="BA71" s="661"/>
      <c r="BB71" s="661"/>
      <c r="BC71" s="661"/>
      <c r="BD71" s="712"/>
      <c r="BE71" s="661"/>
      <c r="BF71" s="661"/>
      <c r="BG71" s="661">
        <f t="shared" ref="BG71:BG74" si="87">BH71+BI71+BJ71</f>
        <v>0</v>
      </c>
      <c r="BH71" s="661"/>
      <c r="BI71" s="712"/>
      <c r="BJ71" s="661"/>
      <c r="BK71" s="639" t="s">
        <v>130</v>
      </c>
      <c r="BL71" s="640" t="s">
        <v>399</v>
      </c>
      <c r="BM71" s="639" t="s">
        <v>206</v>
      </c>
      <c r="BN71" s="639" t="s">
        <v>113</v>
      </c>
      <c r="BO71" s="639" t="s">
        <v>866</v>
      </c>
      <c r="BP71" s="640" t="s">
        <v>851</v>
      </c>
      <c r="BQ71" s="663"/>
    </row>
    <row r="72" spans="1:91" s="680" customFormat="1" ht="56.25">
      <c r="A72" s="639">
        <v>3</v>
      </c>
      <c r="B72" s="82" t="s">
        <v>690</v>
      </c>
      <c r="C72" s="658">
        <f t="shared" si="0"/>
        <v>0.17510000000000001</v>
      </c>
      <c r="D72" s="663"/>
      <c r="E72" s="661">
        <f t="shared" ref="E72:E74" si="88">F72+U72+BG72</f>
        <v>0.17510000000000001</v>
      </c>
      <c r="F72" s="661">
        <f t="shared" si="84"/>
        <v>0</v>
      </c>
      <c r="G72" s="661">
        <f t="shared" si="85"/>
        <v>0</v>
      </c>
      <c r="H72" s="712"/>
      <c r="I72" s="661"/>
      <c r="J72" s="661"/>
      <c r="K72" s="712"/>
      <c r="L72" s="712"/>
      <c r="M72" s="661">
        <f t="shared" si="86"/>
        <v>0</v>
      </c>
      <c r="N72" s="712"/>
      <c r="O72" s="661"/>
      <c r="P72" s="712"/>
      <c r="Q72" s="661"/>
      <c r="R72" s="661"/>
      <c r="S72" s="661"/>
      <c r="T72" s="661"/>
      <c r="U72" s="661">
        <f t="shared" si="75"/>
        <v>0.17510000000000001</v>
      </c>
      <c r="V72" s="661"/>
      <c r="W72" s="661"/>
      <c r="X72" s="661"/>
      <c r="Y72" s="661"/>
      <c r="Z72" s="661"/>
      <c r="AA72" s="661"/>
      <c r="AB72" s="661"/>
      <c r="AC72" s="661"/>
      <c r="AD72" s="661">
        <f t="shared" ref="AD72:AD74" si="89">SUM(AE72:AT72)</f>
        <v>0</v>
      </c>
      <c r="AE72" s="712"/>
      <c r="AF72" s="712"/>
      <c r="AG72" s="661"/>
      <c r="AH72" s="661"/>
      <c r="AI72" s="661"/>
      <c r="AJ72" s="661"/>
      <c r="AK72" s="661"/>
      <c r="AL72" s="661"/>
      <c r="AM72" s="661"/>
      <c r="AN72" s="661"/>
      <c r="AO72" s="661"/>
      <c r="AP72" s="661"/>
      <c r="AQ72" s="661"/>
      <c r="AR72" s="661"/>
      <c r="AS72" s="661">
        <v>0</v>
      </c>
      <c r="AT72" s="661"/>
      <c r="AU72" s="661"/>
      <c r="AV72" s="661"/>
      <c r="AW72" s="661"/>
      <c r="AX72" s="661"/>
      <c r="AY72" s="661"/>
      <c r="AZ72" s="661">
        <v>0.17510000000000001</v>
      </c>
      <c r="BA72" s="661"/>
      <c r="BB72" s="661"/>
      <c r="BC72" s="661"/>
      <c r="BD72" s="712"/>
      <c r="BE72" s="661"/>
      <c r="BF72" s="661"/>
      <c r="BG72" s="661">
        <f t="shared" si="87"/>
        <v>0</v>
      </c>
      <c r="BH72" s="661"/>
      <c r="BI72" s="712"/>
      <c r="BJ72" s="661"/>
      <c r="BK72" s="639" t="s">
        <v>130</v>
      </c>
      <c r="BL72" s="640" t="s">
        <v>399</v>
      </c>
      <c r="BM72" s="639" t="s">
        <v>742</v>
      </c>
      <c r="BN72" s="639" t="s">
        <v>113</v>
      </c>
      <c r="BO72" s="697" t="s">
        <v>370</v>
      </c>
      <c r="BP72" s="640" t="s">
        <v>361</v>
      </c>
      <c r="BQ72" s="815"/>
      <c r="BR72" s="664"/>
      <c r="BS72" s="664" t="s">
        <v>834</v>
      </c>
      <c r="BT72" s="664"/>
      <c r="BU72" s="680" t="s">
        <v>928</v>
      </c>
      <c r="BW72" s="664"/>
      <c r="BX72" s="664"/>
    </row>
    <row r="73" spans="1:91" s="680" customFormat="1" ht="56.25">
      <c r="A73" s="639">
        <v>4</v>
      </c>
      <c r="B73" s="82" t="s">
        <v>689</v>
      </c>
      <c r="C73" s="658">
        <f t="shared" si="0"/>
        <v>6.8199999999999997E-2</v>
      </c>
      <c r="D73" s="663"/>
      <c r="E73" s="661">
        <f t="shared" si="88"/>
        <v>6.8199999999999997E-2</v>
      </c>
      <c r="F73" s="661">
        <f t="shared" si="84"/>
        <v>0</v>
      </c>
      <c r="G73" s="661">
        <f t="shared" si="85"/>
        <v>0</v>
      </c>
      <c r="H73" s="712"/>
      <c r="I73" s="661"/>
      <c r="J73" s="661"/>
      <c r="K73" s="712"/>
      <c r="L73" s="712"/>
      <c r="M73" s="661">
        <f t="shared" si="86"/>
        <v>0</v>
      </c>
      <c r="N73" s="712"/>
      <c r="O73" s="661"/>
      <c r="P73" s="712"/>
      <c r="Q73" s="661"/>
      <c r="R73" s="661"/>
      <c r="S73" s="661"/>
      <c r="T73" s="661"/>
      <c r="U73" s="661">
        <f t="shared" si="75"/>
        <v>6.8199999999999997E-2</v>
      </c>
      <c r="V73" s="661"/>
      <c r="W73" s="661"/>
      <c r="X73" s="661"/>
      <c r="Y73" s="661"/>
      <c r="Z73" s="661"/>
      <c r="AA73" s="661"/>
      <c r="AB73" s="661"/>
      <c r="AC73" s="661"/>
      <c r="AD73" s="661">
        <f t="shared" si="89"/>
        <v>0</v>
      </c>
      <c r="AE73" s="712"/>
      <c r="AF73" s="712"/>
      <c r="AG73" s="661"/>
      <c r="AH73" s="661"/>
      <c r="AI73" s="661"/>
      <c r="AJ73" s="661"/>
      <c r="AK73" s="661"/>
      <c r="AL73" s="661"/>
      <c r="AM73" s="661"/>
      <c r="AN73" s="661"/>
      <c r="AO73" s="661"/>
      <c r="AP73" s="661"/>
      <c r="AQ73" s="661"/>
      <c r="AR73" s="661"/>
      <c r="AS73" s="661">
        <v>0</v>
      </c>
      <c r="AT73" s="661"/>
      <c r="AU73" s="661"/>
      <c r="AV73" s="661"/>
      <c r="AW73" s="661"/>
      <c r="AX73" s="661"/>
      <c r="AY73" s="661"/>
      <c r="AZ73" s="661">
        <v>6.8199999999999997E-2</v>
      </c>
      <c r="BA73" s="661"/>
      <c r="BB73" s="661"/>
      <c r="BC73" s="661"/>
      <c r="BD73" s="712"/>
      <c r="BE73" s="661"/>
      <c r="BF73" s="661"/>
      <c r="BG73" s="661">
        <f t="shared" si="87"/>
        <v>0</v>
      </c>
      <c r="BH73" s="661"/>
      <c r="BI73" s="712"/>
      <c r="BJ73" s="661"/>
      <c r="BK73" s="639" t="s">
        <v>130</v>
      </c>
      <c r="BL73" s="640" t="s">
        <v>399</v>
      </c>
      <c r="BM73" s="639" t="s">
        <v>742</v>
      </c>
      <c r="BN73" s="639" t="s">
        <v>113</v>
      </c>
      <c r="BO73" s="697" t="s">
        <v>370</v>
      </c>
      <c r="BP73" s="640" t="s">
        <v>361</v>
      </c>
      <c r="BQ73" s="815"/>
      <c r="BR73" s="664"/>
      <c r="BS73" s="664" t="s">
        <v>834</v>
      </c>
      <c r="BT73" s="664"/>
      <c r="BU73" s="680" t="s">
        <v>928</v>
      </c>
      <c r="BW73" s="664"/>
      <c r="BX73" s="664"/>
    </row>
    <row r="74" spans="1:91" s="680" customFormat="1" ht="56.25">
      <c r="A74" s="639">
        <v>5</v>
      </c>
      <c r="B74" s="82" t="s">
        <v>688</v>
      </c>
      <c r="C74" s="658">
        <f t="shared" ref="C74:C122" si="90">D74+E74</f>
        <v>0.15859999999999999</v>
      </c>
      <c r="D74" s="663"/>
      <c r="E74" s="661">
        <f t="shared" si="88"/>
        <v>0.15859999999999999</v>
      </c>
      <c r="F74" s="661">
        <f t="shared" si="84"/>
        <v>0</v>
      </c>
      <c r="G74" s="661">
        <f t="shared" si="85"/>
        <v>0</v>
      </c>
      <c r="H74" s="712"/>
      <c r="I74" s="661"/>
      <c r="J74" s="661"/>
      <c r="K74" s="712"/>
      <c r="L74" s="712"/>
      <c r="M74" s="661">
        <f t="shared" si="86"/>
        <v>0</v>
      </c>
      <c r="N74" s="712"/>
      <c r="O74" s="661"/>
      <c r="P74" s="712"/>
      <c r="Q74" s="661"/>
      <c r="R74" s="661"/>
      <c r="S74" s="661"/>
      <c r="T74" s="661"/>
      <c r="U74" s="661">
        <f t="shared" si="75"/>
        <v>0.15859999999999999</v>
      </c>
      <c r="V74" s="661"/>
      <c r="W74" s="661"/>
      <c r="X74" s="661"/>
      <c r="Y74" s="661"/>
      <c r="Z74" s="661"/>
      <c r="AA74" s="661"/>
      <c r="AB74" s="661"/>
      <c r="AC74" s="661"/>
      <c r="AD74" s="661">
        <f t="shared" si="89"/>
        <v>0</v>
      </c>
      <c r="AE74" s="712"/>
      <c r="AF74" s="712"/>
      <c r="AG74" s="661"/>
      <c r="AH74" s="661"/>
      <c r="AI74" s="661"/>
      <c r="AJ74" s="661"/>
      <c r="AK74" s="661"/>
      <c r="AL74" s="661"/>
      <c r="AM74" s="661"/>
      <c r="AN74" s="661"/>
      <c r="AO74" s="661"/>
      <c r="AP74" s="661"/>
      <c r="AQ74" s="661"/>
      <c r="AR74" s="661"/>
      <c r="AS74" s="661">
        <v>0</v>
      </c>
      <c r="AT74" s="661"/>
      <c r="AU74" s="661"/>
      <c r="AV74" s="661"/>
      <c r="AW74" s="661"/>
      <c r="AX74" s="661"/>
      <c r="AY74" s="661"/>
      <c r="AZ74" s="661">
        <v>0.15859999999999999</v>
      </c>
      <c r="BA74" s="661"/>
      <c r="BB74" s="661"/>
      <c r="BC74" s="661"/>
      <c r="BD74" s="712"/>
      <c r="BE74" s="661"/>
      <c r="BF74" s="661"/>
      <c r="BG74" s="661">
        <f t="shared" si="87"/>
        <v>0</v>
      </c>
      <c r="BH74" s="661"/>
      <c r="BI74" s="712"/>
      <c r="BJ74" s="661"/>
      <c r="BK74" s="639" t="s">
        <v>130</v>
      </c>
      <c r="BL74" s="640" t="s">
        <v>399</v>
      </c>
      <c r="BM74" s="639" t="s">
        <v>742</v>
      </c>
      <c r="BN74" s="639" t="s">
        <v>113</v>
      </c>
      <c r="BO74" s="697" t="s">
        <v>370</v>
      </c>
      <c r="BP74" s="640" t="s">
        <v>361</v>
      </c>
      <c r="BQ74" s="815"/>
      <c r="BR74" s="664"/>
      <c r="BS74" s="664" t="s">
        <v>834</v>
      </c>
      <c r="BT74" s="664"/>
      <c r="BU74" s="680" t="s">
        <v>928</v>
      </c>
      <c r="BW74" s="664"/>
      <c r="BX74" s="664"/>
    </row>
    <row r="75" spans="1:91" s="652" customFormat="1" ht="19.5">
      <c r="A75" s="648" t="s">
        <v>230</v>
      </c>
      <c r="B75" s="693" t="s">
        <v>207</v>
      </c>
      <c r="C75" s="645">
        <f t="shared" si="90"/>
        <v>5.31</v>
      </c>
      <c r="D75" s="646">
        <f t="shared" ref="D75:T75" si="91">SUM(D76:D79)</f>
        <v>0</v>
      </c>
      <c r="E75" s="646">
        <f t="shared" si="91"/>
        <v>5.31</v>
      </c>
      <c r="F75" s="646">
        <f t="shared" si="91"/>
        <v>5.31</v>
      </c>
      <c r="G75" s="646">
        <f t="shared" si="91"/>
        <v>0</v>
      </c>
      <c r="H75" s="646">
        <f t="shared" si="91"/>
        <v>0</v>
      </c>
      <c r="I75" s="646">
        <f t="shared" si="91"/>
        <v>0</v>
      </c>
      <c r="J75" s="646">
        <f t="shared" si="91"/>
        <v>0</v>
      </c>
      <c r="K75" s="646">
        <f t="shared" si="91"/>
        <v>2.9099999999999997</v>
      </c>
      <c r="L75" s="646">
        <f t="shared" si="91"/>
        <v>2.4</v>
      </c>
      <c r="M75" s="646">
        <f t="shared" si="91"/>
        <v>0</v>
      </c>
      <c r="N75" s="646">
        <f t="shared" si="91"/>
        <v>0</v>
      </c>
      <c r="O75" s="646">
        <f t="shared" si="91"/>
        <v>0</v>
      </c>
      <c r="P75" s="646">
        <f t="shared" si="91"/>
        <v>0</v>
      </c>
      <c r="Q75" s="646">
        <f t="shared" si="91"/>
        <v>0</v>
      </c>
      <c r="R75" s="646">
        <f t="shared" si="91"/>
        <v>0</v>
      </c>
      <c r="S75" s="646">
        <f t="shared" si="91"/>
        <v>0</v>
      </c>
      <c r="T75" s="646">
        <f t="shared" si="91"/>
        <v>0</v>
      </c>
      <c r="U75" s="647">
        <f t="shared" si="75"/>
        <v>0</v>
      </c>
      <c r="V75" s="646">
        <f t="shared" ref="V75:BL75" si="92">SUM(V76:V79)</f>
        <v>0</v>
      </c>
      <c r="W75" s="646">
        <f t="shared" si="92"/>
        <v>0</v>
      </c>
      <c r="X75" s="646">
        <f t="shared" si="92"/>
        <v>0</v>
      </c>
      <c r="Y75" s="646">
        <f t="shared" si="92"/>
        <v>0</v>
      </c>
      <c r="Z75" s="646">
        <f t="shared" si="92"/>
        <v>0</v>
      </c>
      <c r="AA75" s="646">
        <f t="shared" si="92"/>
        <v>0</v>
      </c>
      <c r="AB75" s="646">
        <f t="shared" si="92"/>
        <v>0</v>
      </c>
      <c r="AC75" s="646">
        <f t="shared" si="92"/>
        <v>0</v>
      </c>
      <c r="AD75" s="646">
        <f t="shared" si="92"/>
        <v>0</v>
      </c>
      <c r="AE75" s="646">
        <f t="shared" si="92"/>
        <v>0</v>
      </c>
      <c r="AF75" s="646">
        <f t="shared" si="92"/>
        <v>0</v>
      </c>
      <c r="AG75" s="646">
        <f t="shared" si="92"/>
        <v>0</v>
      </c>
      <c r="AH75" s="646">
        <f t="shared" si="92"/>
        <v>0</v>
      </c>
      <c r="AI75" s="646">
        <f t="shared" si="92"/>
        <v>0</v>
      </c>
      <c r="AJ75" s="646">
        <f t="shared" si="92"/>
        <v>0</v>
      </c>
      <c r="AK75" s="646">
        <f t="shared" si="92"/>
        <v>0</v>
      </c>
      <c r="AL75" s="646">
        <f t="shared" si="92"/>
        <v>0</v>
      </c>
      <c r="AM75" s="646">
        <f t="shared" si="92"/>
        <v>0</v>
      </c>
      <c r="AN75" s="646">
        <f t="shared" si="92"/>
        <v>0</v>
      </c>
      <c r="AO75" s="646">
        <f t="shared" si="92"/>
        <v>0</v>
      </c>
      <c r="AP75" s="646">
        <f t="shared" si="92"/>
        <v>0</v>
      </c>
      <c r="AQ75" s="646">
        <f t="shared" si="92"/>
        <v>0</v>
      </c>
      <c r="AR75" s="646">
        <f t="shared" si="92"/>
        <v>0</v>
      </c>
      <c r="AS75" s="646">
        <f t="shared" si="92"/>
        <v>0</v>
      </c>
      <c r="AT75" s="646">
        <f t="shared" si="92"/>
        <v>0</v>
      </c>
      <c r="AU75" s="646">
        <f t="shared" si="92"/>
        <v>0</v>
      </c>
      <c r="AV75" s="646">
        <f t="shared" si="92"/>
        <v>0</v>
      </c>
      <c r="AW75" s="646">
        <f t="shared" si="92"/>
        <v>0</v>
      </c>
      <c r="AX75" s="646">
        <f t="shared" si="92"/>
        <v>0</v>
      </c>
      <c r="AY75" s="646">
        <f t="shared" si="92"/>
        <v>0</v>
      </c>
      <c r="AZ75" s="646">
        <f t="shared" si="92"/>
        <v>0</v>
      </c>
      <c r="BA75" s="646">
        <f t="shared" si="92"/>
        <v>0</v>
      </c>
      <c r="BB75" s="646">
        <f t="shared" si="92"/>
        <v>0</v>
      </c>
      <c r="BC75" s="646">
        <f t="shared" si="92"/>
        <v>0</v>
      </c>
      <c r="BD75" s="646">
        <f t="shared" si="92"/>
        <v>0</v>
      </c>
      <c r="BE75" s="646">
        <f t="shared" si="92"/>
        <v>0</v>
      </c>
      <c r="BF75" s="646">
        <f t="shared" si="92"/>
        <v>0</v>
      </c>
      <c r="BG75" s="646">
        <f t="shared" si="92"/>
        <v>0</v>
      </c>
      <c r="BH75" s="646">
        <f t="shared" si="92"/>
        <v>0</v>
      </c>
      <c r="BI75" s="646">
        <f t="shared" si="92"/>
        <v>0</v>
      </c>
      <c r="BJ75" s="646">
        <f t="shared" si="92"/>
        <v>0</v>
      </c>
      <c r="BK75" s="646">
        <f t="shared" si="92"/>
        <v>0</v>
      </c>
      <c r="BL75" s="646">
        <f t="shared" si="92"/>
        <v>0</v>
      </c>
      <c r="BM75" s="649"/>
      <c r="BN75" s="648"/>
      <c r="BO75" s="650"/>
      <c r="BP75" s="651"/>
      <c r="BQ75" s="651"/>
      <c r="BR75" s="627"/>
      <c r="BS75" s="627"/>
      <c r="BT75" s="627"/>
      <c r="BW75" s="653"/>
      <c r="BX75" s="653"/>
    </row>
    <row r="76" spans="1:91" s="669" customFormat="1" ht="18.75">
      <c r="A76" s="639">
        <v>1</v>
      </c>
      <c r="B76" s="716" t="s">
        <v>789</v>
      </c>
      <c r="C76" s="658">
        <f t="shared" si="90"/>
        <v>0.38</v>
      </c>
      <c r="D76" s="663"/>
      <c r="E76" s="661">
        <f t="shared" ref="E76" si="93">F76+U76+BG76</f>
        <v>0.38</v>
      </c>
      <c r="F76" s="661">
        <f t="shared" ref="F76" si="94">G76+K76+L76+M76+R76+S76+T76</f>
        <v>0.38</v>
      </c>
      <c r="G76" s="661">
        <f t="shared" ref="G76" si="95">H76+I76+J76</f>
        <v>0</v>
      </c>
      <c r="H76" s="661"/>
      <c r="I76" s="661"/>
      <c r="J76" s="661"/>
      <c r="K76" s="661">
        <v>0.38</v>
      </c>
      <c r="L76" s="661"/>
      <c r="M76" s="661">
        <f t="shared" ref="M76" si="96">+N76+O76+P76</f>
        <v>0</v>
      </c>
      <c r="N76" s="661"/>
      <c r="O76" s="661"/>
      <c r="P76" s="661"/>
      <c r="Q76" s="661"/>
      <c r="R76" s="661"/>
      <c r="S76" s="661"/>
      <c r="T76" s="661"/>
      <c r="U76" s="661">
        <f t="shared" si="75"/>
        <v>0</v>
      </c>
      <c r="V76" s="661"/>
      <c r="W76" s="661"/>
      <c r="X76" s="661"/>
      <c r="Y76" s="661"/>
      <c r="Z76" s="661"/>
      <c r="AA76" s="661"/>
      <c r="AB76" s="661"/>
      <c r="AC76" s="661"/>
      <c r="AD76" s="661">
        <f t="shared" ref="AD76" si="97">SUM(AE76:AT76)</f>
        <v>0</v>
      </c>
      <c r="AE76" s="661"/>
      <c r="AF76" s="661"/>
      <c r="AG76" s="661"/>
      <c r="AH76" s="661"/>
      <c r="AI76" s="661"/>
      <c r="AJ76" s="661"/>
      <c r="AK76" s="661"/>
      <c r="AL76" s="661"/>
      <c r="AM76" s="661"/>
      <c r="AN76" s="661"/>
      <c r="AO76" s="661"/>
      <c r="AP76" s="661"/>
      <c r="AQ76" s="661"/>
      <c r="AR76" s="661"/>
      <c r="AS76" s="661">
        <v>0</v>
      </c>
      <c r="AT76" s="661"/>
      <c r="AU76" s="661"/>
      <c r="AV76" s="661"/>
      <c r="AW76" s="661"/>
      <c r="AX76" s="661"/>
      <c r="AY76" s="661"/>
      <c r="AZ76" s="661"/>
      <c r="BA76" s="661"/>
      <c r="BB76" s="661"/>
      <c r="BC76" s="661"/>
      <c r="BD76" s="661"/>
      <c r="BE76" s="661"/>
      <c r="BF76" s="661"/>
      <c r="BG76" s="661">
        <f t="shared" ref="BG76" si="98">BH76+BI76+BJ76</f>
        <v>0</v>
      </c>
      <c r="BH76" s="661"/>
      <c r="BI76" s="661"/>
      <c r="BJ76" s="661"/>
      <c r="BK76" s="639" t="s">
        <v>130</v>
      </c>
      <c r="BL76" s="679" t="s">
        <v>399</v>
      </c>
      <c r="BM76" s="639" t="s">
        <v>590</v>
      </c>
      <c r="BN76" s="639" t="s">
        <v>88</v>
      </c>
      <c r="BO76" s="663" t="s">
        <v>503</v>
      </c>
      <c r="BP76" s="731" t="s">
        <v>361</v>
      </c>
      <c r="BQ76" s="663" t="s">
        <v>576</v>
      </c>
      <c r="BR76" s="627"/>
      <c r="BS76" s="627" t="s">
        <v>834</v>
      </c>
      <c r="BT76" s="627"/>
      <c r="BW76" s="673"/>
      <c r="BX76" s="668"/>
    </row>
    <row r="77" spans="1:91" s="674" customFormat="1" ht="18.75">
      <c r="A77" s="816">
        <v>2</v>
      </c>
      <c r="B77" s="810" t="s">
        <v>868</v>
      </c>
      <c r="C77" s="658">
        <f t="shared" si="90"/>
        <v>0.22</v>
      </c>
      <c r="D77" s="717"/>
      <c r="E77" s="691">
        <f>F77+U77+BG77</f>
        <v>0.22</v>
      </c>
      <c r="F77" s="691">
        <f>G77+K77+L77+M77+R77+S77+T77</f>
        <v>0.22</v>
      </c>
      <c r="G77" s="661">
        <f>H77+I77+J77</f>
        <v>0</v>
      </c>
      <c r="H77" s="661"/>
      <c r="I77" s="661"/>
      <c r="J77" s="661"/>
      <c r="K77" s="661"/>
      <c r="L77" s="661">
        <v>0.22</v>
      </c>
      <c r="M77" s="661">
        <f>+N77+O77+P77</f>
        <v>0</v>
      </c>
      <c r="N77" s="661"/>
      <c r="O77" s="661"/>
      <c r="P77" s="661"/>
      <c r="Q77" s="661"/>
      <c r="R77" s="661"/>
      <c r="S77" s="661"/>
      <c r="T77" s="661"/>
      <c r="U77" s="661">
        <f t="shared" si="75"/>
        <v>0</v>
      </c>
      <c r="V77" s="661"/>
      <c r="W77" s="661"/>
      <c r="X77" s="661"/>
      <c r="Y77" s="661"/>
      <c r="Z77" s="661"/>
      <c r="AA77" s="661"/>
      <c r="AB77" s="661"/>
      <c r="AC77" s="661"/>
      <c r="AD77" s="661">
        <f>SUM(AE77:AT77)</f>
        <v>0</v>
      </c>
      <c r="AE77" s="661"/>
      <c r="AF77" s="661"/>
      <c r="AG77" s="661"/>
      <c r="AH77" s="661"/>
      <c r="AI77" s="661"/>
      <c r="AJ77" s="661"/>
      <c r="AK77" s="661"/>
      <c r="AL77" s="661"/>
      <c r="AM77" s="661"/>
      <c r="AN77" s="661"/>
      <c r="AO77" s="661"/>
      <c r="AP77" s="661"/>
      <c r="AQ77" s="661"/>
      <c r="AR77" s="661"/>
      <c r="AS77" s="661">
        <v>0</v>
      </c>
      <c r="AT77" s="661"/>
      <c r="AU77" s="661"/>
      <c r="AV77" s="661"/>
      <c r="AW77" s="661"/>
      <c r="AX77" s="661"/>
      <c r="AY77" s="661"/>
      <c r="AZ77" s="661"/>
      <c r="BA77" s="661"/>
      <c r="BB77" s="661"/>
      <c r="BC77" s="661"/>
      <c r="BD77" s="661"/>
      <c r="BE77" s="661"/>
      <c r="BF77" s="661"/>
      <c r="BG77" s="691">
        <f>BH77+BI77+BJ77</f>
        <v>0</v>
      </c>
      <c r="BH77" s="661"/>
      <c r="BI77" s="661"/>
      <c r="BJ77" s="661"/>
      <c r="BK77" s="639" t="s">
        <v>130</v>
      </c>
      <c r="BL77" s="640" t="s">
        <v>131</v>
      </c>
      <c r="BM77" s="639" t="s">
        <v>746</v>
      </c>
      <c r="BN77" s="639" t="s">
        <v>88</v>
      </c>
      <c r="BO77" s="663" t="s">
        <v>503</v>
      </c>
      <c r="BP77" s="817" t="s">
        <v>801</v>
      </c>
      <c r="BQ77" s="815" t="s">
        <v>557</v>
      </c>
      <c r="BR77" s="732"/>
      <c r="BS77" s="673" t="s">
        <v>834</v>
      </c>
      <c r="BT77" s="673"/>
      <c r="BU77" s="810" t="s">
        <v>842</v>
      </c>
      <c r="BV77" s="811"/>
      <c r="BW77" s="673"/>
      <c r="BX77" s="673"/>
    </row>
    <row r="78" spans="1:91" s="674" customFormat="1" ht="18.75">
      <c r="A78" s="816"/>
      <c r="B78" s="810"/>
      <c r="C78" s="658">
        <f t="shared" si="90"/>
        <v>0.18</v>
      </c>
      <c r="D78" s="717"/>
      <c r="E78" s="691">
        <f>F78+U78+BG78</f>
        <v>0.18</v>
      </c>
      <c r="F78" s="691">
        <f>G78+K78+L78+M78+R78+S78+T78</f>
        <v>0.18</v>
      </c>
      <c r="G78" s="661">
        <f>H78+I78+J78</f>
        <v>0</v>
      </c>
      <c r="H78" s="661"/>
      <c r="I78" s="661"/>
      <c r="J78" s="661"/>
      <c r="K78" s="661"/>
      <c r="L78" s="661">
        <v>0.18</v>
      </c>
      <c r="M78" s="661">
        <f>+N78+O78+P78</f>
        <v>0</v>
      </c>
      <c r="N78" s="661"/>
      <c r="O78" s="661"/>
      <c r="P78" s="661"/>
      <c r="Q78" s="661"/>
      <c r="R78" s="661"/>
      <c r="S78" s="661"/>
      <c r="T78" s="661"/>
      <c r="U78" s="661">
        <f t="shared" si="75"/>
        <v>0</v>
      </c>
      <c r="V78" s="661"/>
      <c r="W78" s="661"/>
      <c r="X78" s="661"/>
      <c r="Y78" s="661"/>
      <c r="Z78" s="661"/>
      <c r="AA78" s="661"/>
      <c r="AB78" s="661"/>
      <c r="AC78" s="661"/>
      <c r="AD78" s="661">
        <f>SUM(AE78:AT78)</f>
        <v>0</v>
      </c>
      <c r="AE78" s="661"/>
      <c r="AF78" s="661"/>
      <c r="AG78" s="661"/>
      <c r="AH78" s="661"/>
      <c r="AI78" s="661"/>
      <c r="AJ78" s="661"/>
      <c r="AK78" s="661"/>
      <c r="AL78" s="661"/>
      <c r="AM78" s="661"/>
      <c r="AN78" s="661"/>
      <c r="AO78" s="661"/>
      <c r="AP78" s="661"/>
      <c r="AQ78" s="661"/>
      <c r="AR78" s="661"/>
      <c r="AS78" s="661">
        <v>0</v>
      </c>
      <c r="AT78" s="661"/>
      <c r="AU78" s="661"/>
      <c r="AV78" s="661"/>
      <c r="AW78" s="661"/>
      <c r="AX78" s="661"/>
      <c r="AY78" s="661"/>
      <c r="AZ78" s="661"/>
      <c r="BA78" s="661"/>
      <c r="BB78" s="661"/>
      <c r="BC78" s="661"/>
      <c r="BD78" s="661"/>
      <c r="BE78" s="661"/>
      <c r="BF78" s="661"/>
      <c r="BG78" s="691">
        <f>BH78+BI78+BJ78</f>
        <v>0</v>
      </c>
      <c r="BH78" s="661"/>
      <c r="BI78" s="661"/>
      <c r="BJ78" s="661"/>
      <c r="BK78" s="639" t="s">
        <v>130</v>
      </c>
      <c r="BL78" s="640" t="s">
        <v>131</v>
      </c>
      <c r="BM78" s="639" t="s">
        <v>746</v>
      </c>
      <c r="BN78" s="639" t="s">
        <v>112</v>
      </c>
      <c r="BO78" s="663" t="s">
        <v>503</v>
      </c>
      <c r="BP78" s="817"/>
      <c r="BQ78" s="815"/>
      <c r="BR78" s="732"/>
      <c r="BS78" s="673" t="s">
        <v>834</v>
      </c>
      <c r="BT78" s="673"/>
      <c r="BU78" s="810"/>
      <c r="BV78" s="811"/>
      <c r="BW78" s="673"/>
      <c r="BX78" s="673"/>
    </row>
    <row r="79" spans="1:91" s="680" customFormat="1" ht="75">
      <c r="A79" s="639">
        <v>3</v>
      </c>
      <c r="B79" s="729" t="s">
        <v>854</v>
      </c>
      <c r="C79" s="658">
        <f t="shared" si="90"/>
        <v>4.5299999999999994</v>
      </c>
      <c r="D79" s="663"/>
      <c r="E79" s="661">
        <f>F79+U79+BG79</f>
        <v>4.5299999999999994</v>
      </c>
      <c r="F79" s="661">
        <f t="shared" ref="F79" si="99">G79+K79+L79+M79+R79+S79+T79</f>
        <v>4.5299999999999994</v>
      </c>
      <c r="G79" s="661">
        <f t="shared" ref="G79" si="100">H79+I79+J79</f>
        <v>0</v>
      </c>
      <c r="H79" s="712"/>
      <c r="I79" s="661"/>
      <c r="J79" s="661"/>
      <c r="K79" s="712">
        <v>2.5299999999999998</v>
      </c>
      <c r="L79" s="712">
        <v>2</v>
      </c>
      <c r="M79" s="661">
        <f t="shared" ref="M79" si="101">+N79+O79+P79</f>
        <v>0</v>
      </c>
      <c r="N79" s="712"/>
      <c r="O79" s="661"/>
      <c r="P79" s="712"/>
      <c r="Q79" s="661"/>
      <c r="R79" s="661"/>
      <c r="S79" s="661"/>
      <c r="T79" s="661"/>
      <c r="U79" s="661">
        <f t="shared" si="75"/>
        <v>0</v>
      </c>
      <c r="V79" s="661"/>
      <c r="W79" s="661"/>
      <c r="X79" s="661"/>
      <c r="Y79" s="661"/>
      <c r="Z79" s="661"/>
      <c r="AA79" s="661"/>
      <c r="AB79" s="661"/>
      <c r="AC79" s="661"/>
      <c r="AD79" s="661">
        <f>SUM(AE79:AT79)</f>
        <v>0</v>
      </c>
      <c r="AE79" s="712"/>
      <c r="AF79" s="712"/>
      <c r="AG79" s="661"/>
      <c r="AH79" s="661"/>
      <c r="AI79" s="661"/>
      <c r="AJ79" s="661"/>
      <c r="AK79" s="661"/>
      <c r="AL79" s="661"/>
      <c r="AM79" s="661"/>
      <c r="AN79" s="661"/>
      <c r="AO79" s="661"/>
      <c r="AP79" s="661"/>
      <c r="AQ79" s="661"/>
      <c r="AR79" s="661"/>
      <c r="AS79" s="661">
        <v>0</v>
      </c>
      <c r="AT79" s="661"/>
      <c r="AU79" s="661"/>
      <c r="AV79" s="661"/>
      <c r="AW79" s="661"/>
      <c r="AX79" s="661"/>
      <c r="AY79" s="661"/>
      <c r="AZ79" s="661"/>
      <c r="BA79" s="661"/>
      <c r="BB79" s="661"/>
      <c r="BC79" s="661"/>
      <c r="BD79" s="712"/>
      <c r="BE79" s="661"/>
      <c r="BF79" s="661"/>
      <c r="BG79" s="661">
        <f t="shared" ref="BG79" si="102">BH79+BI79+BJ79</f>
        <v>0</v>
      </c>
      <c r="BH79" s="661"/>
      <c r="BI79" s="712"/>
      <c r="BJ79" s="661"/>
      <c r="BK79" s="639" t="s">
        <v>130</v>
      </c>
      <c r="BL79" s="640" t="s">
        <v>399</v>
      </c>
      <c r="BM79" s="639"/>
      <c r="BN79" s="639" t="s">
        <v>88</v>
      </c>
      <c r="BO79" s="639" t="s">
        <v>866</v>
      </c>
      <c r="BP79" s="715" t="s">
        <v>851</v>
      </c>
      <c r="BQ79" s="663"/>
      <c r="BU79" s="667"/>
      <c r="BV79" s="733"/>
      <c r="BW79" s="664"/>
      <c r="BX79" s="664"/>
      <c r="CM79" s="680" t="s">
        <v>955</v>
      </c>
    </row>
    <row r="80" spans="1:91" s="652" customFormat="1" ht="37.5">
      <c r="A80" s="648" t="s">
        <v>231</v>
      </c>
      <c r="B80" s="693" t="s">
        <v>26</v>
      </c>
      <c r="C80" s="645">
        <f>D80+E80</f>
        <v>5</v>
      </c>
      <c r="D80" s="646">
        <f>D81</f>
        <v>0</v>
      </c>
      <c r="E80" s="646">
        <f>E81</f>
        <v>5</v>
      </c>
      <c r="F80" s="646">
        <f t="shared" ref="F80:BK80" si="103">F81</f>
        <v>5</v>
      </c>
      <c r="G80" s="646">
        <f t="shared" si="103"/>
        <v>0</v>
      </c>
      <c r="H80" s="646">
        <f t="shared" si="103"/>
        <v>0</v>
      </c>
      <c r="I80" s="646">
        <f t="shared" si="103"/>
        <v>0</v>
      </c>
      <c r="J80" s="646">
        <f t="shared" si="103"/>
        <v>0</v>
      </c>
      <c r="K80" s="646">
        <f t="shared" si="103"/>
        <v>0.5</v>
      </c>
      <c r="L80" s="646">
        <f t="shared" si="103"/>
        <v>4.5</v>
      </c>
      <c r="M80" s="646">
        <f t="shared" si="103"/>
        <v>0</v>
      </c>
      <c r="N80" s="646">
        <f t="shared" si="103"/>
        <v>0</v>
      </c>
      <c r="O80" s="646">
        <f t="shared" si="103"/>
        <v>0</v>
      </c>
      <c r="P80" s="646">
        <f t="shared" si="103"/>
        <v>0</v>
      </c>
      <c r="Q80" s="646">
        <f t="shared" si="103"/>
        <v>0</v>
      </c>
      <c r="R80" s="646">
        <f t="shared" si="103"/>
        <v>0</v>
      </c>
      <c r="S80" s="646">
        <f t="shared" si="103"/>
        <v>0</v>
      </c>
      <c r="T80" s="646">
        <f t="shared" si="103"/>
        <v>0</v>
      </c>
      <c r="U80" s="646">
        <f t="shared" si="103"/>
        <v>0</v>
      </c>
      <c r="V80" s="646">
        <f t="shared" si="103"/>
        <v>0</v>
      </c>
      <c r="W80" s="646">
        <f t="shared" si="103"/>
        <v>0</v>
      </c>
      <c r="X80" s="646">
        <f t="shared" si="103"/>
        <v>0</v>
      </c>
      <c r="Y80" s="646">
        <f t="shared" si="103"/>
        <v>0</v>
      </c>
      <c r="Z80" s="646">
        <f t="shared" si="103"/>
        <v>0</v>
      </c>
      <c r="AA80" s="646">
        <f t="shared" si="103"/>
        <v>0</v>
      </c>
      <c r="AB80" s="646">
        <f t="shared" si="103"/>
        <v>0</v>
      </c>
      <c r="AC80" s="646">
        <f t="shared" si="103"/>
        <v>0</v>
      </c>
      <c r="AD80" s="646">
        <f t="shared" si="103"/>
        <v>0</v>
      </c>
      <c r="AE80" s="646">
        <f t="shared" si="103"/>
        <v>0</v>
      </c>
      <c r="AF80" s="646">
        <f t="shared" si="103"/>
        <v>0</v>
      </c>
      <c r="AG80" s="646">
        <f t="shared" si="103"/>
        <v>0</v>
      </c>
      <c r="AH80" s="646">
        <f t="shared" si="103"/>
        <v>0</v>
      </c>
      <c r="AI80" s="646">
        <f t="shared" si="103"/>
        <v>0</v>
      </c>
      <c r="AJ80" s="646">
        <f t="shared" si="103"/>
        <v>0</v>
      </c>
      <c r="AK80" s="646">
        <f t="shared" si="103"/>
        <v>0</v>
      </c>
      <c r="AL80" s="646">
        <f t="shared" si="103"/>
        <v>0</v>
      </c>
      <c r="AM80" s="646">
        <f t="shared" si="103"/>
        <v>0</v>
      </c>
      <c r="AN80" s="646">
        <f t="shared" si="103"/>
        <v>0</v>
      </c>
      <c r="AO80" s="646">
        <f t="shared" si="103"/>
        <v>0</v>
      </c>
      <c r="AP80" s="646">
        <f t="shared" si="103"/>
        <v>0</v>
      </c>
      <c r="AQ80" s="646">
        <f t="shared" si="103"/>
        <v>0</v>
      </c>
      <c r="AR80" s="646">
        <f t="shared" si="103"/>
        <v>0</v>
      </c>
      <c r="AS80" s="646">
        <f t="shared" si="103"/>
        <v>0</v>
      </c>
      <c r="AT80" s="646">
        <f t="shared" si="103"/>
        <v>0</v>
      </c>
      <c r="AU80" s="646">
        <f t="shared" si="103"/>
        <v>0</v>
      </c>
      <c r="AV80" s="646">
        <f t="shared" si="103"/>
        <v>0</v>
      </c>
      <c r="AW80" s="646">
        <f t="shared" si="103"/>
        <v>0</v>
      </c>
      <c r="AX80" s="646">
        <f t="shared" si="103"/>
        <v>0</v>
      </c>
      <c r="AY80" s="646">
        <f t="shared" si="103"/>
        <v>0</v>
      </c>
      <c r="AZ80" s="646">
        <f t="shared" si="103"/>
        <v>0</v>
      </c>
      <c r="BA80" s="646">
        <f t="shared" si="103"/>
        <v>0</v>
      </c>
      <c r="BB80" s="646">
        <f t="shared" si="103"/>
        <v>0</v>
      </c>
      <c r="BC80" s="646">
        <f t="shared" si="103"/>
        <v>0</v>
      </c>
      <c r="BD80" s="646">
        <f t="shared" si="103"/>
        <v>0</v>
      </c>
      <c r="BE80" s="646">
        <f t="shared" si="103"/>
        <v>0</v>
      </c>
      <c r="BF80" s="646">
        <f t="shared" si="103"/>
        <v>0</v>
      </c>
      <c r="BG80" s="646">
        <f t="shared" si="103"/>
        <v>0</v>
      </c>
      <c r="BH80" s="646">
        <f t="shared" si="103"/>
        <v>0</v>
      </c>
      <c r="BI80" s="646">
        <f t="shared" si="103"/>
        <v>0</v>
      </c>
      <c r="BJ80" s="646">
        <f t="shared" si="103"/>
        <v>0</v>
      </c>
      <c r="BK80" s="646" t="str">
        <f t="shared" si="103"/>
        <v>2020-2030</v>
      </c>
      <c r="BL80" s="646"/>
      <c r="BM80" s="649"/>
      <c r="BN80" s="648"/>
      <c r="BO80" s="650"/>
      <c r="BP80" s="651"/>
      <c r="BQ80" s="651"/>
      <c r="BR80" s="627"/>
      <c r="BS80" s="627"/>
      <c r="BT80" s="627"/>
      <c r="BW80" s="653"/>
      <c r="BX80" s="653"/>
    </row>
    <row r="81" spans="1:90" s="674" customFormat="1" ht="75">
      <c r="A81" s="639">
        <v>1</v>
      </c>
      <c r="B81" s="667" t="s">
        <v>311</v>
      </c>
      <c r="C81" s="658">
        <f t="shared" si="90"/>
        <v>5</v>
      </c>
      <c r="D81" s="661"/>
      <c r="E81" s="661">
        <f>F81+U81+BG81</f>
        <v>5</v>
      </c>
      <c r="F81" s="661">
        <f>G81+K81+L81+M81+R81+S81+T81</f>
        <v>5</v>
      </c>
      <c r="G81" s="661">
        <f>H81+I81+J81</f>
        <v>0</v>
      </c>
      <c r="H81" s="661"/>
      <c r="I81" s="661"/>
      <c r="J81" s="661"/>
      <c r="K81" s="661">
        <v>0.5</v>
      </c>
      <c r="L81" s="661">
        <v>4.5</v>
      </c>
      <c r="M81" s="661">
        <f>+N81+O81+P81</f>
        <v>0</v>
      </c>
      <c r="N81" s="661"/>
      <c r="O81" s="661"/>
      <c r="P81" s="661"/>
      <c r="Q81" s="661"/>
      <c r="R81" s="661"/>
      <c r="S81" s="661"/>
      <c r="T81" s="661"/>
      <c r="U81" s="661">
        <f t="shared" si="75"/>
        <v>0</v>
      </c>
      <c r="V81" s="661"/>
      <c r="W81" s="661"/>
      <c r="X81" s="661"/>
      <c r="Y81" s="661"/>
      <c r="Z81" s="661"/>
      <c r="AA81" s="661"/>
      <c r="AB81" s="661"/>
      <c r="AC81" s="661"/>
      <c r="AD81" s="661"/>
      <c r="AE81" s="661"/>
      <c r="AF81" s="661"/>
      <c r="AG81" s="661"/>
      <c r="AH81" s="661"/>
      <c r="AI81" s="661"/>
      <c r="AJ81" s="661"/>
      <c r="AK81" s="661"/>
      <c r="AL81" s="661"/>
      <c r="AM81" s="661"/>
      <c r="AN81" s="661"/>
      <c r="AO81" s="661"/>
      <c r="AP81" s="661"/>
      <c r="AQ81" s="661"/>
      <c r="AR81" s="661"/>
      <c r="AS81" s="661"/>
      <c r="AT81" s="661"/>
      <c r="AU81" s="661"/>
      <c r="AV81" s="661"/>
      <c r="AW81" s="661"/>
      <c r="AX81" s="661"/>
      <c r="AY81" s="661"/>
      <c r="AZ81" s="661"/>
      <c r="BA81" s="661"/>
      <c r="BB81" s="661"/>
      <c r="BC81" s="661"/>
      <c r="BD81" s="661"/>
      <c r="BE81" s="661"/>
      <c r="BF81" s="661"/>
      <c r="BG81" s="661">
        <f>BH81+BI81+BJ81</f>
        <v>0</v>
      </c>
      <c r="BH81" s="661"/>
      <c r="BI81" s="661"/>
      <c r="BJ81" s="661"/>
      <c r="BK81" s="639" t="s">
        <v>130</v>
      </c>
      <c r="BL81" s="679" t="s">
        <v>399</v>
      </c>
      <c r="BM81" s="675" t="s">
        <v>325</v>
      </c>
      <c r="BN81" s="663" t="s">
        <v>89</v>
      </c>
      <c r="BO81" s="663" t="s">
        <v>503</v>
      </c>
      <c r="BP81" s="640" t="s">
        <v>694</v>
      </c>
      <c r="BQ81" s="663" t="s">
        <v>557</v>
      </c>
      <c r="BR81" s="673"/>
      <c r="BS81" s="673" t="s">
        <v>834</v>
      </c>
      <c r="BT81" s="673"/>
      <c r="BW81" s="673"/>
      <c r="BX81" s="673"/>
    </row>
    <row r="82" spans="1:90" s="652" customFormat="1" ht="19.5">
      <c r="A82" s="648" t="s">
        <v>232</v>
      </c>
      <c r="B82" s="633" t="s">
        <v>41</v>
      </c>
      <c r="C82" s="645">
        <f t="shared" si="90"/>
        <v>8.4000000000000005E-2</v>
      </c>
      <c r="D82" s="646">
        <f>SUM(D83:D84)</f>
        <v>0</v>
      </c>
      <c r="E82" s="646">
        <f>SUM(E83:E84)</f>
        <v>8.4000000000000005E-2</v>
      </c>
      <c r="F82" s="646">
        <f>SUM(F83:F84)</f>
        <v>8.4000000000000005E-2</v>
      </c>
      <c r="G82" s="647">
        <f>H82+I82+J82</f>
        <v>0</v>
      </c>
      <c r="H82" s="646">
        <f>SUM(H83:H84)</f>
        <v>0</v>
      </c>
      <c r="I82" s="646">
        <f>SUM(I83:I84)</f>
        <v>0</v>
      </c>
      <c r="J82" s="646">
        <f>SUM(J83:J84)</f>
        <v>0</v>
      </c>
      <c r="K82" s="646">
        <f>SUM(K83:K84)</f>
        <v>1.4E-2</v>
      </c>
      <c r="L82" s="646">
        <f>SUM(L83:L84)</f>
        <v>0</v>
      </c>
      <c r="M82" s="647">
        <f>+N82+O82+P82</f>
        <v>7.0000000000000007E-2</v>
      </c>
      <c r="N82" s="646">
        <f t="shared" ref="N82:T82" si="104">SUM(N83:N84)</f>
        <v>0</v>
      </c>
      <c r="O82" s="646">
        <f t="shared" si="104"/>
        <v>0</v>
      </c>
      <c r="P82" s="646">
        <f t="shared" si="104"/>
        <v>7.0000000000000007E-2</v>
      </c>
      <c r="Q82" s="646">
        <f t="shared" si="104"/>
        <v>0</v>
      </c>
      <c r="R82" s="646">
        <f t="shared" si="104"/>
        <v>0</v>
      </c>
      <c r="S82" s="646">
        <f t="shared" si="104"/>
        <v>0</v>
      </c>
      <c r="T82" s="646">
        <f t="shared" si="104"/>
        <v>0</v>
      </c>
      <c r="U82" s="647">
        <f>V82+W82+X82+Y82+Z82+AA82+AB82+AC82+AD82+AU82+AV82+AW82+AX82+AY82+AZ82+BA82+BB82+BC82+BD82+BE82+BF82</f>
        <v>0</v>
      </c>
      <c r="V82" s="646">
        <f t="shared" ref="V82:BF82" si="105">SUM(V83:V84)</f>
        <v>0</v>
      </c>
      <c r="W82" s="646">
        <f t="shared" si="105"/>
        <v>0</v>
      </c>
      <c r="X82" s="646">
        <f t="shared" si="105"/>
        <v>0</v>
      </c>
      <c r="Y82" s="646">
        <f t="shared" si="105"/>
        <v>0</v>
      </c>
      <c r="Z82" s="646">
        <f t="shared" si="105"/>
        <v>0</v>
      </c>
      <c r="AA82" s="646">
        <f t="shared" si="105"/>
        <v>0</v>
      </c>
      <c r="AB82" s="646">
        <f t="shared" si="105"/>
        <v>0</v>
      </c>
      <c r="AC82" s="646">
        <f t="shared" si="105"/>
        <v>0</v>
      </c>
      <c r="AD82" s="646">
        <f t="shared" si="105"/>
        <v>0</v>
      </c>
      <c r="AE82" s="646">
        <f t="shared" si="105"/>
        <v>0</v>
      </c>
      <c r="AF82" s="646">
        <f t="shared" si="105"/>
        <v>0</v>
      </c>
      <c r="AG82" s="646">
        <f t="shared" si="105"/>
        <v>0</v>
      </c>
      <c r="AH82" s="646">
        <f t="shared" si="105"/>
        <v>0</v>
      </c>
      <c r="AI82" s="646">
        <f t="shared" si="105"/>
        <v>0</v>
      </c>
      <c r="AJ82" s="646">
        <f t="shared" si="105"/>
        <v>0</v>
      </c>
      <c r="AK82" s="646">
        <f t="shared" si="105"/>
        <v>0</v>
      </c>
      <c r="AL82" s="646">
        <f t="shared" si="105"/>
        <v>0</v>
      </c>
      <c r="AM82" s="646">
        <f t="shared" si="105"/>
        <v>0</v>
      </c>
      <c r="AN82" s="646">
        <f t="shared" si="105"/>
        <v>0</v>
      </c>
      <c r="AO82" s="646">
        <f t="shared" si="105"/>
        <v>0</v>
      </c>
      <c r="AP82" s="646">
        <f t="shared" si="105"/>
        <v>0</v>
      </c>
      <c r="AQ82" s="646">
        <f t="shared" si="105"/>
        <v>0</v>
      </c>
      <c r="AR82" s="646">
        <f t="shared" si="105"/>
        <v>0</v>
      </c>
      <c r="AS82" s="646">
        <f t="shared" si="105"/>
        <v>0</v>
      </c>
      <c r="AT82" s="646">
        <f t="shared" si="105"/>
        <v>0</v>
      </c>
      <c r="AU82" s="646">
        <f t="shared" si="105"/>
        <v>0</v>
      </c>
      <c r="AV82" s="646">
        <f t="shared" si="105"/>
        <v>0</v>
      </c>
      <c r="AW82" s="646">
        <f t="shared" si="105"/>
        <v>0</v>
      </c>
      <c r="AX82" s="646">
        <f t="shared" si="105"/>
        <v>0</v>
      </c>
      <c r="AY82" s="646">
        <f t="shared" si="105"/>
        <v>0</v>
      </c>
      <c r="AZ82" s="646">
        <f t="shared" si="105"/>
        <v>0</v>
      </c>
      <c r="BA82" s="646">
        <f t="shared" si="105"/>
        <v>0</v>
      </c>
      <c r="BB82" s="646">
        <f t="shared" si="105"/>
        <v>0</v>
      </c>
      <c r="BC82" s="646">
        <f t="shared" si="105"/>
        <v>0</v>
      </c>
      <c r="BD82" s="646">
        <f t="shared" si="105"/>
        <v>0</v>
      </c>
      <c r="BE82" s="646">
        <f t="shared" si="105"/>
        <v>0</v>
      </c>
      <c r="BF82" s="646">
        <f t="shared" si="105"/>
        <v>0</v>
      </c>
      <c r="BG82" s="678">
        <f>BH82+BI82+BJ82</f>
        <v>0</v>
      </c>
      <c r="BH82" s="646">
        <f>SUM(BH83:BH84)</f>
        <v>0</v>
      </c>
      <c r="BI82" s="646">
        <f>SUM(BI83:BI84)</f>
        <v>0</v>
      </c>
      <c r="BJ82" s="646">
        <f>SUM(BJ83:BJ84)</f>
        <v>0</v>
      </c>
      <c r="BK82" s="646"/>
      <c r="BL82" s="629"/>
      <c r="BM82" s="649"/>
      <c r="BN82" s="648"/>
      <c r="BO82" s="650"/>
      <c r="BP82" s="651"/>
      <c r="BQ82" s="651"/>
      <c r="BR82" s="627"/>
      <c r="BS82" s="627"/>
      <c r="BT82" s="627"/>
      <c r="BW82" s="653"/>
      <c r="BX82" s="653"/>
    </row>
    <row r="83" spans="1:90" s="702" customFormat="1" ht="56.25">
      <c r="A83" s="689">
        <v>1</v>
      </c>
      <c r="B83" s="667" t="s">
        <v>413</v>
      </c>
      <c r="C83" s="658">
        <f t="shared" si="90"/>
        <v>1.4E-2</v>
      </c>
      <c r="D83" s="734"/>
      <c r="E83" s="691">
        <f t="shared" ref="E83:E84" si="106">F83+U83+BG83</f>
        <v>1.4E-2</v>
      </c>
      <c r="F83" s="691">
        <f t="shared" ref="F83:F84" si="107">G83+K83+L83+M83+R83+S83+T83</f>
        <v>1.4E-2</v>
      </c>
      <c r="G83" s="661">
        <f>H83+I83+J83</f>
        <v>0</v>
      </c>
      <c r="H83" s="661"/>
      <c r="I83" s="661"/>
      <c r="J83" s="661"/>
      <c r="K83" s="661">
        <v>1.4E-2</v>
      </c>
      <c r="L83" s="734"/>
      <c r="M83" s="661">
        <f>+N83+O83+P83</f>
        <v>0</v>
      </c>
      <c r="N83" s="661"/>
      <c r="O83" s="661"/>
      <c r="P83" s="661"/>
      <c r="Q83" s="661"/>
      <c r="R83" s="661"/>
      <c r="S83" s="661"/>
      <c r="T83" s="661"/>
      <c r="U83" s="661">
        <f>V83+W83+X83+Y83+Z83+AA83+AB83+AC83+AD83+AU83+AV83+AW83+AX83+AY83+AZ83+BA83+BB83+BC83+BD83+BE83+BF83</f>
        <v>0</v>
      </c>
      <c r="V83" s="661"/>
      <c r="W83" s="661"/>
      <c r="X83" s="661"/>
      <c r="Y83" s="661"/>
      <c r="Z83" s="661"/>
      <c r="AA83" s="661"/>
      <c r="AB83" s="661"/>
      <c r="AC83" s="661"/>
      <c r="AD83" s="661">
        <v>0</v>
      </c>
      <c r="AE83" s="661"/>
      <c r="AF83" s="661"/>
      <c r="AG83" s="661"/>
      <c r="AH83" s="661"/>
      <c r="AI83" s="661"/>
      <c r="AJ83" s="661"/>
      <c r="AK83" s="661"/>
      <c r="AL83" s="661"/>
      <c r="AM83" s="661"/>
      <c r="AN83" s="661"/>
      <c r="AO83" s="661"/>
      <c r="AP83" s="661"/>
      <c r="AQ83" s="661"/>
      <c r="AR83" s="661"/>
      <c r="AS83" s="661">
        <v>0</v>
      </c>
      <c r="AT83" s="661"/>
      <c r="AU83" s="661"/>
      <c r="AV83" s="661"/>
      <c r="AW83" s="661"/>
      <c r="AX83" s="661"/>
      <c r="AY83" s="661"/>
      <c r="AZ83" s="661"/>
      <c r="BA83" s="661"/>
      <c r="BB83" s="661"/>
      <c r="BC83" s="661"/>
      <c r="BD83" s="661"/>
      <c r="BE83" s="661"/>
      <c r="BF83" s="661"/>
      <c r="BG83" s="691">
        <f>BH83+BI83+BJ83</f>
        <v>0</v>
      </c>
      <c r="BH83" s="668"/>
      <c r="BI83" s="668"/>
      <c r="BJ83" s="668"/>
      <c r="BK83" s="639" t="s">
        <v>130</v>
      </c>
      <c r="BL83" s="661" t="s">
        <v>131</v>
      </c>
      <c r="BM83" s="735"/>
      <c r="BN83" s="639" t="s">
        <v>120</v>
      </c>
      <c r="BO83" s="663" t="s">
        <v>503</v>
      </c>
      <c r="BP83" s="640" t="s">
        <v>491</v>
      </c>
      <c r="BQ83" s="663" t="s">
        <v>557</v>
      </c>
      <c r="BR83" s="700"/>
      <c r="BS83" s="700" t="s">
        <v>834</v>
      </c>
      <c r="BT83" s="700"/>
      <c r="BW83" s="700"/>
      <c r="BX83" s="700"/>
    </row>
    <row r="84" spans="1:90" s="702" customFormat="1" ht="56.25">
      <c r="A84" s="689">
        <v>2</v>
      </c>
      <c r="B84" s="736" t="s">
        <v>693</v>
      </c>
      <c r="C84" s="658">
        <f t="shared" si="90"/>
        <v>7.0000000000000007E-2</v>
      </c>
      <c r="D84" s="663"/>
      <c r="E84" s="691">
        <f t="shared" si="106"/>
        <v>7.0000000000000007E-2</v>
      </c>
      <c r="F84" s="691">
        <f t="shared" si="107"/>
        <v>7.0000000000000007E-2</v>
      </c>
      <c r="G84" s="661">
        <f>H84+I84+J84</f>
        <v>0</v>
      </c>
      <c r="H84" s="661"/>
      <c r="I84" s="661"/>
      <c r="J84" s="661"/>
      <c r="K84" s="661"/>
      <c r="L84" s="661"/>
      <c r="M84" s="661">
        <f>+N84+O84+P84</f>
        <v>7.0000000000000007E-2</v>
      </c>
      <c r="N84" s="661"/>
      <c r="O84" s="661"/>
      <c r="P84" s="661">
        <v>7.0000000000000007E-2</v>
      </c>
      <c r="Q84" s="661"/>
      <c r="R84" s="661"/>
      <c r="S84" s="661"/>
      <c r="T84" s="661"/>
      <c r="U84" s="661">
        <f>V84+W84+X84+Y84+Z84+AA84+AB84+AC84+AD84+AU84+AV84+AW84+AX84+AY84+AZ84+BA84+BB84+BC84+BD84+BE84+BF84</f>
        <v>0</v>
      </c>
      <c r="V84" s="661"/>
      <c r="W84" s="661"/>
      <c r="X84" s="661"/>
      <c r="Y84" s="661"/>
      <c r="Z84" s="661"/>
      <c r="AA84" s="661"/>
      <c r="AB84" s="661"/>
      <c r="AC84" s="661"/>
      <c r="AD84" s="661">
        <v>0</v>
      </c>
      <c r="AE84" s="661"/>
      <c r="AF84" s="661"/>
      <c r="AG84" s="661"/>
      <c r="AH84" s="661"/>
      <c r="AI84" s="661"/>
      <c r="AJ84" s="661"/>
      <c r="AK84" s="661"/>
      <c r="AL84" s="661"/>
      <c r="AM84" s="661"/>
      <c r="AN84" s="661"/>
      <c r="AO84" s="661"/>
      <c r="AP84" s="661"/>
      <c r="AQ84" s="661"/>
      <c r="AR84" s="661"/>
      <c r="AS84" s="661">
        <v>0</v>
      </c>
      <c r="AT84" s="661"/>
      <c r="AU84" s="661"/>
      <c r="AV84" s="661"/>
      <c r="AW84" s="661"/>
      <c r="AX84" s="661"/>
      <c r="AY84" s="661"/>
      <c r="AZ84" s="661"/>
      <c r="BA84" s="661"/>
      <c r="BB84" s="661"/>
      <c r="BC84" s="661"/>
      <c r="BD84" s="661"/>
      <c r="BE84" s="661"/>
      <c r="BF84" s="661"/>
      <c r="BG84" s="691">
        <f>BH84+BI84+BJ84</f>
        <v>0</v>
      </c>
      <c r="BH84" s="661"/>
      <c r="BI84" s="661"/>
      <c r="BJ84" s="661"/>
      <c r="BK84" s="639" t="s">
        <v>130</v>
      </c>
      <c r="BL84" s="679" t="s">
        <v>399</v>
      </c>
      <c r="BM84" s="639" t="s">
        <v>743</v>
      </c>
      <c r="BN84" s="639" t="s">
        <v>120</v>
      </c>
      <c r="BO84" s="663" t="s">
        <v>503</v>
      </c>
      <c r="BP84" s="640" t="s">
        <v>490</v>
      </c>
      <c r="BQ84" s="663" t="s">
        <v>557</v>
      </c>
      <c r="BR84" s="700"/>
      <c r="BS84" s="700" t="s">
        <v>834</v>
      </c>
      <c r="BT84" s="700"/>
      <c r="BW84" s="664" t="s">
        <v>933</v>
      </c>
      <c r="BX84" s="700"/>
      <c r="BZ84" s="702" t="s">
        <v>947</v>
      </c>
    </row>
    <row r="85" spans="1:90" s="652" customFormat="1" ht="37.5">
      <c r="A85" s="648" t="s">
        <v>780</v>
      </c>
      <c r="B85" s="693" t="s">
        <v>28</v>
      </c>
      <c r="C85" s="645">
        <f t="shared" si="90"/>
        <v>37.093199999999996</v>
      </c>
      <c r="D85" s="646">
        <f>SUM(D86:D96)</f>
        <v>20.619999999999997</v>
      </c>
      <c r="E85" s="646">
        <f>SUM(E86:E96)</f>
        <v>16.473199999999999</v>
      </c>
      <c r="F85" s="646">
        <f>SUM(F86:F96)</f>
        <v>16.473199999999999</v>
      </c>
      <c r="G85" s="647">
        <f t="shared" ref="G85:G96" si="108">H85+I85+J85</f>
        <v>0</v>
      </c>
      <c r="H85" s="646">
        <f>SUM(H86:H96)</f>
        <v>0</v>
      </c>
      <c r="I85" s="646">
        <f>SUM(I86:I96)</f>
        <v>0</v>
      </c>
      <c r="J85" s="646">
        <f>SUM(J86:J96)</f>
        <v>0</v>
      </c>
      <c r="K85" s="646">
        <f>SUM(K86:K96)</f>
        <v>3.9732000000000003</v>
      </c>
      <c r="L85" s="646">
        <f>SUM(L86:L96)</f>
        <v>12.5</v>
      </c>
      <c r="M85" s="647">
        <f t="shared" ref="M85:M96" si="109">+N85+O85+P85</f>
        <v>0</v>
      </c>
      <c r="N85" s="646">
        <f t="shared" ref="N85:T85" si="110">SUM(N86:N96)</f>
        <v>0</v>
      </c>
      <c r="O85" s="646">
        <f t="shared" si="110"/>
        <v>0</v>
      </c>
      <c r="P85" s="646">
        <f t="shared" si="110"/>
        <v>0</v>
      </c>
      <c r="Q85" s="646">
        <f t="shared" si="110"/>
        <v>0</v>
      </c>
      <c r="R85" s="646">
        <f t="shared" si="110"/>
        <v>0</v>
      </c>
      <c r="S85" s="646">
        <f t="shared" si="110"/>
        <v>0</v>
      </c>
      <c r="T85" s="646">
        <f t="shared" si="110"/>
        <v>0</v>
      </c>
      <c r="U85" s="647">
        <f t="shared" si="75"/>
        <v>0</v>
      </c>
      <c r="V85" s="646">
        <f t="shared" ref="V85:BF85" si="111">SUM(V86:V96)</f>
        <v>0</v>
      </c>
      <c r="W85" s="646">
        <f t="shared" si="111"/>
        <v>0</v>
      </c>
      <c r="X85" s="646">
        <f t="shared" si="111"/>
        <v>0</v>
      </c>
      <c r="Y85" s="646">
        <f t="shared" si="111"/>
        <v>0</v>
      </c>
      <c r="Z85" s="646">
        <f t="shared" si="111"/>
        <v>0</v>
      </c>
      <c r="AA85" s="646">
        <f t="shared" si="111"/>
        <v>0</v>
      </c>
      <c r="AB85" s="646">
        <f t="shared" si="111"/>
        <v>0</v>
      </c>
      <c r="AC85" s="646">
        <f t="shared" si="111"/>
        <v>0</v>
      </c>
      <c r="AD85" s="646">
        <f t="shared" si="111"/>
        <v>0</v>
      </c>
      <c r="AE85" s="646">
        <f t="shared" si="111"/>
        <v>0</v>
      </c>
      <c r="AF85" s="646">
        <f t="shared" si="111"/>
        <v>0</v>
      </c>
      <c r="AG85" s="646">
        <f t="shared" si="111"/>
        <v>0</v>
      </c>
      <c r="AH85" s="646">
        <f t="shared" si="111"/>
        <v>0</v>
      </c>
      <c r="AI85" s="646">
        <f t="shared" si="111"/>
        <v>0</v>
      </c>
      <c r="AJ85" s="646">
        <f t="shared" si="111"/>
        <v>0</v>
      </c>
      <c r="AK85" s="646">
        <f t="shared" si="111"/>
        <v>0</v>
      </c>
      <c r="AL85" s="646">
        <f t="shared" si="111"/>
        <v>0</v>
      </c>
      <c r="AM85" s="646">
        <f t="shared" si="111"/>
        <v>0</v>
      </c>
      <c r="AN85" s="646">
        <f t="shared" si="111"/>
        <v>0</v>
      </c>
      <c r="AO85" s="646">
        <f t="shared" si="111"/>
        <v>0</v>
      </c>
      <c r="AP85" s="646">
        <f t="shared" si="111"/>
        <v>0</v>
      </c>
      <c r="AQ85" s="646">
        <f t="shared" si="111"/>
        <v>0</v>
      </c>
      <c r="AR85" s="646">
        <f t="shared" si="111"/>
        <v>0</v>
      </c>
      <c r="AS85" s="646">
        <f t="shared" si="111"/>
        <v>0</v>
      </c>
      <c r="AT85" s="646">
        <f t="shared" si="111"/>
        <v>0</v>
      </c>
      <c r="AU85" s="646">
        <f t="shared" si="111"/>
        <v>0</v>
      </c>
      <c r="AV85" s="646">
        <f t="shared" si="111"/>
        <v>0</v>
      </c>
      <c r="AW85" s="646">
        <f t="shared" si="111"/>
        <v>0</v>
      </c>
      <c r="AX85" s="646">
        <f t="shared" si="111"/>
        <v>0</v>
      </c>
      <c r="AY85" s="646">
        <f t="shared" si="111"/>
        <v>0</v>
      </c>
      <c r="AZ85" s="646">
        <f t="shared" si="111"/>
        <v>0</v>
      </c>
      <c r="BA85" s="646">
        <f t="shared" si="111"/>
        <v>0</v>
      </c>
      <c r="BB85" s="646">
        <f t="shared" si="111"/>
        <v>0</v>
      </c>
      <c r="BC85" s="646">
        <f t="shared" si="111"/>
        <v>0</v>
      </c>
      <c r="BD85" s="646">
        <f t="shared" si="111"/>
        <v>0</v>
      </c>
      <c r="BE85" s="646">
        <f t="shared" si="111"/>
        <v>0</v>
      </c>
      <c r="BF85" s="646">
        <f t="shared" si="111"/>
        <v>0</v>
      </c>
      <c r="BG85" s="647">
        <f t="shared" ref="BG85:BG96" si="112">BH85+BI85+BJ85</f>
        <v>0</v>
      </c>
      <c r="BH85" s="646">
        <f>SUM(BH86:BH96)</f>
        <v>0</v>
      </c>
      <c r="BI85" s="646">
        <f>SUM(BI86:BI96)</f>
        <v>0</v>
      </c>
      <c r="BJ85" s="646">
        <f>SUM(BJ86:BJ96)</f>
        <v>0</v>
      </c>
      <c r="BK85" s="629"/>
      <c r="BL85" s="629"/>
      <c r="BM85" s="649"/>
      <c r="BN85" s="648"/>
      <c r="BO85" s="650"/>
      <c r="BP85" s="651"/>
      <c r="BQ85" s="651"/>
      <c r="BR85" s="627"/>
      <c r="BS85" s="627"/>
      <c r="BT85" s="627"/>
      <c r="BW85" s="653"/>
      <c r="BX85" s="653"/>
    </row>
    <row r="86" spans="1:90" s="680" customFormat="1" ht="150">
      <c r="A86" s="639">
        <v>1</v>
      </c>
      <c r="B86" s="737" t="s">
        <v>707</v>
      </c>
      <c r="C86" s="658">
        <f t="shared" si="90"/>
        <v>1.1732</v>
      </c>
      <c r="D86" s="661">
        <v>1</v>
      </c>
      <c r="E86" s="691">
        <f t="shared" ref="E86:E96" si="113">F86+U86+BG86</f>
        <v>0.17319999999999999</v>
      </c>
      <c r="F86" s="691">
        <f t="shared" ref="F86:F96" si="114">G86+K86+L86+M86+R86+S86+T86</f>
        <v>0.17319999999999999</v>
      </c>
      <c r="G86" s="661">
        <f t="shared" si="108"/>
        <v>0</v>
      </c>
      <c r="H86" s="661"/>
      <c r="I86" s="661"/>
      <c r="J86" s="661"/>
      <c r="K86" s="661">
        <v>0.17319999999999999</v>
      </c>
      <c r="L86" s="661"/>
      <c r="M86" s="661">
        <f t="shared" si="109"/>
        <v>0</v>
      </c>
      <c r="N86" s="661"/>
      <c r="O86" s="661"/>
      <c r="P86" s="661"/>
      <c r="Q86" s="661"/>
      <c r="R86" s="661"/>
      <c r="S86" s="661"/>
      <c r="T86" s="661"/>
      <c r="U86" s="661">
        <f t="shared" si="75"/>
        <v>0</v>
      </c>
      <c r="V86" s="661"/>
      <c r="W86" s="661"/>
      <c r="X86" s="661"/>
      <c r="Y86" s="661"/>
      <c r="Z86" s="661"/>
      <c r="AA86" s="661"/>
      <c r="AB86" s="661"/>
      <c r="AC86" s="661"/>
      <c r="AD86" s="661">
        <f t="shared" ref="AD86:AD96" si="115">SUM(AE86:AT86)</f>
        <v>0</v>
      </c>
      <c r="AE86" s="661"/>
      <c r="AF86" s="661"/>
      <c r="AG86" s="661"/>
      <c r="AH86" s="661"/>
      <c r="AI86" s="661"/>
      <c r="AJ86" s="661"/>
      <c r="AK86" s="661"/>
      <c r="AL86" s="661"/>
      <c r="AM86" s="661"/>
      <c r="AN86" s="661"/>
      <c r="AO86" s="661"/>
      <c r="AP86" s="661"/>
      <c r="AQ86" s="661"/>
      <c r="AR86" s="661"/>
      <c r="AS86" s="661">
        <v>0</v>
      </c>
      <c r="AT86" s="661"/>
      <c r="AU86" s="661"/>
      <c r="AV86" s="661"/>
      <c r="AW86" s="661"/>
      <c r="AX86" s="661"/>
      <c r="AY86" s="661"/>
      <c r="AZ86" s="661"/>
      <c r="BA86" s="661"/>
      <c r="BB86" s="661"/>
      <c r="BC86" s="661"/>
      <c r="BD86" s="661"/>
      <c r="BE86" s="661"/>
      <c r="BF86" s="661"/>
      <c r="BG86" s="691">
        <f t="shared" si="112"/>
        <v>0</v>
      </c>
      <c r="BH86" s="661"/>
      <c r="BI86" s="661"/>
      <c r="BJ86" s="661"/>
      <c r="BK86" s="639" t="s">
        <v>130</v>
      </c>
      <c r="BL86" s="640" t="s">
        <v>131</v>
      </c>
      <c r="BM86" s="639" t="s">
        <v>747</v>
      </c>
      <c r="BN86" s="639" t="s">
        <v>481</v>
      </c>
      <c r="BO86" s="697" t="s">
        <v>370</v>
      </c>
      <c r="BP86" s="640" t="s">
        <v>708</v>
      </c>
      <c r="BQ86" s="663" t="s">
        <v>576</v>
      </c>
      <c r="BR86" s="664"/>
      <c r="BS86" s="664" t="s">
        <v>834</v>
      </c>
      <c r="BT86" s="664"/>
      <c r="BU86" s="680" t="s">
        <v>928</v>
      </c>
      <c r="BW86" s="664"/>
      <c r="BX86" s="664"/>
    </row>
    <row r="87" spans="1:90" s="680" customFormat="1" ht="56.25">
      <c r="A87" s="639">
        <v>3</v>
      </c>
      <c r="B87" s="667" t="s">
        <v>484</v>
      </c>
      <c r="C87" s="658">
        <f t="shared" si="90"/>
        <v>5</v>
      </c>
      <c r="D87" s="661">
        <v>4.5</v>
      </c>
      <c r="E87" s="661">
        <f t="shared" si="113"/>
        <v>0.5</v>
      </c>
      <c r="F87" s="661">
        <f t="shared" si="114"/>
        <v>0.5</v>
      </c>
      <c r="G87" s="661">
        <f t="shared" si="108"/>
        <v>0</v>
      </c>
      <c r="H87" s="661"/>
      <c r="I87" s="661"/>
      <c r="J87" s="661"/>
      <c r="K87" s="661">
        <v>0.5</v>
      </c>
      <c r="L87" s="661"/>
      <c r="M87" s="661">
        <f t="shared" si="109"/>
        <v>0</v>
      </c>
      <c r="N87" s="661"/>
      <c r="O87" s="661"/>
      <c r="P87" s="661"/>
      <c r="Q87" s="661"/>
      <c r="R87" s="661"/>
      <c r="S87" s="661"/>
      <c r="T87" s="661"/>
      <c r="U87" s="661">
        <f t="shared" si="75"/>
        <v>0</v>
      </c>
      <c r="V87" s="661"/>
      <c r="W87" s="661"/>
      <c r="X87" s="661"/>
      <c r="Y87" s="661"/>
      <c r="Z87" s="661"/>
      <c r="AA87" s="661"/>
      <c r="AB87" s="661"/>
      <c r="AC87" s="661"/>
      <c r="AD87" s="661">
        <f t="shared" si="115"/>
        <v>0</v>
      </c>
      <c r="AE87" s="661"/>
      <c r="AF87" s="661"/>
      <c r="AG87" s="661"/>
      <c r="AH87" s="661"/>
      <c r="AI87" s="661"/>
      <c r="AJ87" s="661"/>
      <c r="AK87" s="661"/>
      <c r="AL87" s="661"/>
      <c r="AM87" s="661"/>
      <c r="AN87" s="661"/>
      <c r="AO87" s="661"/>
      <c r="AP87" s="661"/>
      <c r="AQ87" s="661"/>
      <c r="AR87" s="661"/>
      <c r="AS87" s="661">
        <v>0</v>
      </c>
      <c r="AT87" s="661"/>
      <c r="AU87" s="661"/>
      <c r="AV87" s="661"/>
      <c r="AW87" s="661"/>
      <c r="AX87" s="661"/>
      <c r="AY87" s="661"/>
      <c r="AZ87" s="661"/>
      <c r="BA87" s="661"/>
      <c r="BB87" s="661"/>
      <c r="BC87" s="661"/>
      <c r="BD87" s="661"/>
      <c r="BE87" s="661"/>
      <c r="BF87" s="661"/>
      <c r="BG87" s="661">
        <f t="shared" si="112"/>
        <v>0</v>
      </c>
      <c r="BH87" s="661"/>
      <c r="BI87" s="661"/>
      <c r="BJ87" s="661"/>
      <c r="BK87" s="639" t="s">
        <v>130</v>
      </c>
      <c r="BL87" s="640" t="s">
        <v>131</v>
      </c>
      <c r="BM87" s="639" t="s">
        <v>216</v>
      </c>
      <c r="BN87" s="639" t="s">
        <v>481</v>
      </c>
      <c r="BO87" s="663" t="s">
        <v>503</v>
      </c>
      <c r="BP87" s="640" t="s">
        <v>363</v>
      </c>
      <c r="BQ87" s="663" t="s">
        <v>557</v>
      </c>
      <c r="BR87" s="664"/>
      <c r="BS87" s="664" t="s">
        <v>834</v>
      </c>
      <c r="BT87" s="664"/>
      <c r="BW87" s="664"/>
      <c r="BX87" s="664"/>
    </row>
    <row r="88" spans="1:90" s="680" customFormat="1" ht="131.25">
      <c r="A88" s="639">
        <v>4</v>
      </c>
      <c r="B88" s="738" t="s">
        <v>709</v>
      </c>
      <c r="C88" s="658">
        <f t="shared" si="90"/>
        <v>1.6</v>
      </c>
      <c r="D88" s="661">
        <v>0.9</v>
      </c>
      <c r="E88" s="661">
        <f t="shared" si="113"/>
        <v>0.7</v>
      </c>
      <c r="F88" s="661">
        <f t="shared" si="114"/>
        <v>0.7</v>
      </c>
      <c r="G88" s="661">
        <f t="shared" si="108"/>
        <v>0</v>
      </c>
      <c r="H88" s="661"/>
      <c r="I88" s="661"/>
      <c r="J88" s="661"/>
      <c r="K88" s="661">
        <v>0.3</v>
      </c>
      <c r="L88" s="661">
        <v>0.4</v>
      </c>
      <c r="M88" s="661">
        <f t="shared" si="109"/>
        <v>0</v>
      </c>
      <c r="N88" s="661"/>
      <c r="O88" s="661"/>
      <c r="P88" s="661"/>
      <c r="Q88" s="661"/>
      <c r="R88" s="661"/>
      <c r="S88" s="661"/>
      <c r="T88" s="661"/>
      <c r="U88" s="661">
        <f t="shared" si="75"/>
        <v>0</v>
      </c>
      <c r="V88" s="661"/>
      <c r="W88" s="661"/>
      <c r="X88" s="661"/>
      <c r="Y88" s="661"/>
      <c r="Z88" s="661"/>
      <c r="AA88" s="661"/>
      <c r="AB88" s="661"/>
      <c r="AC88" s="661"/>
      <c r="AD88" s="661">
        <f t="shared" si="115"/>
        <v>0</v>
      </c>
      <c r="AE88" s="661"/>
      <c r="AF88" s="661"/>
      <c r="AG88" s="661"/>
      <c r="AH88" s="661"/>
      <c r="AI88" s="661"/>
      <c r="AJ88" s="661"/>
      <c r="AK88" s="661"/>
      <c r="AL88" s="661"/>
      <c r="AM88" s="661"/>
      <c r="AN88" s="661"/>
      <c r="AO88" s="661"/>
      <c r="AP88" s="661"/>
      <c r="AQ88" s="661"/>
      <c r="AR88" s="661"/>
      <c r="AS88" s="661">
        <v>0</v>
      </c>
      <c r="AT88" s="661"/>
      <c r="AU88" s="661"/>
      <c r="AV88" s="661"/>
      <c r="AW88" s="661"/>
      <c r="AX88" s="661"/>
      <c r="AY88" s="661"/>
      <c r="AZ88" s="661"/>
      <c r="BA88" s="661"/>
      <c r="BB88" s="661"/>
      <c r="BC88" s="661"/>
      <c r="BD88" s="661"/>
      <c r="BE88" s="661"/>
      <c r="BF88" s="661"/>
      <c r="BG88" s="661">
        <f t="shared" si="112"/>
        <v>0</v>
      </c>
      <c r="BH88" s="661"/>
      <c r="BI88" s="661"/>
      <c r="BJ88" s="661"/>
      <c r="BK88" s="639" t="s">
        <v>130</v>
      </c>
      <c r="BL88" s="640" t="s">
        <v>131</v>
      </c>
      <c r="BM88" s="639" t="s">
        <v>748</v>
      </c>
      <c r="BN88" s="639" t="s">
        <v>481</v>
      </c>
      <c r="BO88" s="697" t="s">
        <v>369</v>
      </c>
      <c r="BP88" s="640" t="s">
        <v>706</v>
      </c>
      <c r="BQ88" s="663" t="s">
        <v>576</v>
      </c>
      <c r="BR88" s="664"/>
      <c r="BS88" s="664" t="s">
        <v>834</v>
      </c>
      <c r="BT88" s="664"/>
      <c r="BU88" s="680" t="s">
        <v>928</v>
      </c>
      <c r="BW88" s="664"/>
      <c r="BX88" s="664"/>
    </row>
    <row r="89" spans="1:90" s="680" customFormat="1" ht="131.25">
      <c r="A89" s="639">
        <v>6</v>
      </c>
      <c r="B89" s="738" t="s">
        <v>825</v>
      </c>
      <c r="C89" s="658">
        <f t="shared" si="90"/>
        <v>1.82</v>
      </c>
      <c r="D89" s="661">
        <v>1.82</v>
      </c>
      <c r="E89" s="661">
        <f t="shared" si="113"/>
        <v>0</v>
      </c>
      <c r="F89" s="661">
        <f>G89+K89+L89+M89+R89+S89+T89</f>
        <v>0</v>
      </c>
      <c r="G89" s="661">
        <f t="shared" si="108"/>
        <v>0</v>
      </c>
      <c r="H89" s="661"/>
      <c r="I89" s="661"/>
      <c r="J89" s="661"/>
      <c r="K89" s="661"/>
      <c r="L89" s="661"/>
      <c r="M89" s="661">
        <f t="shared" si="109"/>
        <v>0</v>
      </c>
      <c r="N89" s="661"/>
      <c r="O89" s="661"/>
      <c r="P89" s="661"/>
      <c r="Q89" s="661"/>
      <c r="R89" s="661"/>
      <c r="S89" s="661"/>
      <c r="T89" s="661"/>
      <c r="U89" s="661">
        <f t="shared" si="75"/>
        <v>0</v>
      </c>
      <c r="V89" s="661"/>
      <c r="W89" s="661"/>
      <c r="X89" s="661"/>
      <c r="Y89" s="661"/>
      <c r="Z89" s="661"/>
      <c r="AA89" s="661"/>
      <c r="AB89" s="661"/>
      <c r="AC89" s="661"/>
      <c r="AD89" s="661">
        <f t="shared" si="115"/>
        <v>0</v>
      </c>
      <c r="AE89" s="661"/>
      <c r="AF89" s="661"/>
      <c r="AG89" s="661"/>
      <c r="AH89" s="661"/>
      <c r="AI89" s="661"/>
      <c r="AJ89" s="661"/>
      <c r="AK89" s="661"/>
      <c r="AL89" s="661"/>
      <c r="AM89" s="661"/>
      <c r="AN89" s="661"/>
      <c r="AO89" s="661"/>
      <c r="AP89" s="661"/>
      <c r="AQ89" s="661"/>
      <c r="AR89" s="661"/>
      <c r="AS89" s="661">
        <v>0</v>
      </c>
      <c r="AT89" s="661"/>
      <c r="AU89" s="661"/>
      <c r="AV89" s="661"/>
      <c r="AW89" s="661"/>
      <c r="AX89" s="661"/>
      <c r="AY89" s="661"/>
      <c r="AZ89" s="661"/>
      <c r="BA89" s="661"/>
      <c r="BB89" s="661"/>
      <c r="BC89" s="661"/>
      <c r="BD89" s="661"/>
      <c r="BE89" s="661"/>
      <c r="BF89" s="661"/>
      <c r="BG89" s="661">
        <f t="shared" si="112"/>
        <v>0</v>
      </c>
      <c r="BH89" s="661"/>
      <c r="BI89" s="661"/>
      <c r="BJ89" s="661"/>
      <c r="BK89" s="639" t="s">
        <v>130</v>
      </c>
      <c r="BL89" s="640" t="s">
        <v>396</v>
      </c>
      <c r="BM89" s="639" t="s">
        <v>818</v>
      </c>
      <c r="BN89" s="639" t="s">
        <v>91</v>
      </c>
      <c r="BO89" s="697" t="s">
        <v>369</v>
      </c>
      <c r="BP89" s="640" t="s">
        <v>823</v>
      </c>
      <c r="BQ89" s="663" t="s">
        <v>503</v>
      </c>
      <c r="BR89" s="664"/>
      <c r="BS89" s="664" t="s">
        <v>834</v>
      </c>
      <c r="BT89" s="664"/>
      <c r="BU89" s="680" t="s">
        <v>928</v>
      </c>
      <c r="BW89" s="664"/>
      <c r="BX89" s="664"/>
      <c r="BZ89" s="669" t="s">
        <v>944</v>
      </c>
      <c r="CL89" s="680" t="s">
        <v>651</v>
      </c>
    </row>
    <row r="90" spans="1:90" s="680" customFormat="1" ht="112.5">
      <c r="A90" s="639">
        <v>7</v>
      </c>
      <c r="B90" s="667" t="s">
        <v>710</v>
      </c>
      <c r="C90" s="658">
        <f t="shared" si="90"/>
        <v>2</v>
      </c>
      <c r="D90" s="661">
        <v>1.5</v>
      </c>
      <c r="E90" s="661">
        <f t="shared" si="113"/>
        <v>0.5</v>
      </c>
      <c r="F90" s="661">
        <f t="shared" si="114"/>
        <v>0.5</v>
      </c>
      <c r="G90" s="661">
        <f t="shared" si="108"/>
        <v>0</v>
      </c>
      <c r="H90" s="661"/>
      <c r="I90" s="661"/>
      <c r="J90" s="661"/>
      <c r="K90" s="661">
        <v>0.5</v>
      </c>
      <c r="L90" s="661"/>
      <c r="M90" s="661">
        <f t="shared" si="109"/>
        <v>0</v>
      </c>
      <c r="N90" s="661"/>
      <c r="O90" s="661"/>
      <c r="P90" s="661"/>
      <c r="Q90" s="661"/>
      <c r="R90" s="661"/>
      <c r="S90" s="661"/>
      <c r="T90" s="661"/>
      <c r="U90" s="661">
        <f t="shared" si="75"/>
        <v>0</v>
      </c>
      <c r="V90" s="661"/>
      <c r="W90" s="661"/>
      <c r="X90" s="661"/>
      <c r="Y90" s="661"/>
      <c r="Z90" s="661"/>
      <c r="AA90" s="661"/>
      <c r="AB90" s="661"/>
      <c r="AC90" s="661"/>
      <c r="AD90" s="661">
        <f t="shared" si="115"/>
        <v>0</v>
      </c>
      <c r="AE90" s="661"/>
      <c r="AF90" s="661"/>
      <c r="AG90" s="661"/>
      <c r="AH90" s="661"/>
      <c r="AI90" s="661"/>
      <c r="AJ90" s="661"/>
      <c r="AK90" s="661"/>
      <c r="AL90" s="661"/>
      <c r="AM90" s="661"/>
      <c r="AN90" s="661"/>
      <c r="AO90" s="661"/>
      <c r="AP90" s="661"/>
      <c r="AQ90" s="661"/>
      <c r="AR90" s="661"/>
      <c r="AS90" s="661">
        <v>0</v>
      </c>
      <c r="AT90" s="661"/>
      <c r="AU90" s="661"/>
      <c r="AV90" s="661"/>
      <c r="AW90" s="661"/>
      <c r="AX90" s="661"/>
      <c r="AY90" s="661"/>
      <c r="AZ90" s="661"/>
      <c r="BA90" s="661"/>
      <c r="BB90" s="661"/>
      <c r="BC90" s="661"/>
      <c r="BD90" s="661"/>
      <c r="BE90" s="661"/>
      <c r="BF90" s="661"/>
      <c r="BG90" s="661">
        <f t="shared" si="112"/>
        <v>0</v>
      </c>
      <c r="BH90" s="661"/>
      <c r="BI90" s="661"/>
      <c r="BJ90" s="661"/>
      <c r="BK90" s="639" t="s">
        <v>130</v>
      </c>
      <c r="BL90" s="670" t="s">
        <v>677</v>
      </c>
      <c r="BM90" s="639" t="s">
        <v>819</v>
      </c>
      <c r="BN90" s="639" t="s">
        <v>481</v>
      </c>
      <c r="BO90" s="663" t="s">
        <v>503</v>
      </c>
      <c r="BP90" s="640" t="s">
        <v>711</v>
      </c>
      <c r="BQ90" s="663" t="s">
        <v>557</v>
      </c>
      <c r="BR90" s="664"/>
      <c r="BS90" s="664"/>
      <c r="BT90" s="664"/>
      <c r="BW90" s="664"/>
      <c r="BX90" s="664"/>
    </row>
    <row r="91" spans="1:90" s="680" customFormat="1" ht="131.25">
      <c r="A91" s="639">
        <v>9</v>
      </c>
      <c r="B91" s="667" t="s">
        <v>805</v>
      </c>
      <c r="C91" s="658">
        <f t="shared" si="90"/>
        <v>3.1</v>
      </c>
      <c r="D91" s="663"/>
      <c r="E91" s="661">
        <f t="shared" si="113"/>
        <v>3.1</v>
      </c>
      <c r="F91" s="661">
        <f t="shared" si="114"/>
        <v>3.1</v>
      </c>
      <c r="G91" s="661">
        <f t="shared" si="108"/>
        <v>0</v>
      </c>
      <c r="H91" s="661"/>
      <c r="I91" s="661"/>
      <c r="J91" s="661"/>
      <c r="K91" s="661"/>
      <c r="L91" s="661">
        <v>3.1</v>
      </c>
      <c r="M91" s="661">
        <f t="shared" si="109"/>
        <v>0</v>
      </c>
      <c r="N91" s="661"/>
      <c r="O91" s="661"/>
      <c r="P91" s="661"/>
      <c r="Q91" s="661"/>
      <c r="R91" s="661"/>
      <c r="S91" s="661"/>
      <c r="T91" s="661"/>
      <c r="U91" s="661">
        <f t="shared" si="75"/>
        <v>0</v>
      </c>
      <c r="V91" s="661"/>
      <c r="W91" s="661"/>
      <c r="X91" s="661"/>
      <c r="Y91" s="661"/>
      <c r="Z91" s="661"/>
      <c r="AA91" s="661"/>
      <c r="AB91" s="661"/>
      <c r="AC91" s="661"/>
      <c r="AD91" s="661">
        <f t="shared" si="115"/>
        <v>0</v>
      </c>
      <c r="AE91" s="661"/>
      <c r="AF91" s="661"/>
      <c r="AG91" s="661"/>
      <c r="AH91" s="661"/>
      <c r="AI91" s="661"/>
      <c r="AJ91" s="661"/>
      <c r="AK91" s="661"/>
      <c r="AL91" s="661"/>
      <c r="AM91" s="661"/>
      <c r="AN91" s="661"/>
      <c r="AO91" s="661"/>
      <c r="AP91" s="661"/>
      <c r="AQ91" s="661"/>
      <c r="AR91" s="661"/>
      <c r="AS91" s="661">
        <v>0</v>
      </c>
      <c r="AT91" s="661"/>
      <c r="AU91" s="661"/>
      <c r="AV91" s="661"/>
      <c r="AW91" s="661"/>
      <c r="AX91" s="661"/>
      <c r="AY91" s="661"/>
      <c r="AZ91" s="661"/>
      <c r="BA91" s="661"/>
      <c r="BB91" s="661"/>
      <c r="BC91" s="661"/>
      <c r="BD91" s="661"/>
      <c r="BE91" s="661"/>
      <c r="BF91" s="661"/>
      <c r="BG91" s="661">
        <f t="shared" si="112"/>
        <v>0</v>
      </c>
      <c r="BH91" s="661"/>
      <c r="BI91" s="661"/>
      <c r="BJ91" s="661"/>
      <c r="BK91" s="639" t="s">
        <v>130</v>
      </c>
      <c r="BL91" s="640" t="s">
        <v>397</v>
      </c>
      <c r="BM91" s="639" t="s">
        <v>224</v>
      </c>
      <c r="BN91" s="639" t="s">
        <v>91</v>
      </c>
      <c r="BO91" s="663" t="s">
        <v>503</v>
      </c>
      <c r="BP91" s="640" t="s">
        <v>806</v>
      </c>
      <c r="BQ91" s="663" t="s">
        <v>557</v>
      </c>
      <c r="BR91" s="664"/>
      <c r="BS91" s="664" t="s">
        <v>834</v>
      </c>
      <c r="BT91" s="664"/>
      <c r="BW91" s="664"/>
      <c r="BX91" s="664"/>
      <c r="CL91" s="680" t="s">
        <v>651</v>
      </c>
    </row>
    <row r="92" spans="1:90" s="680" customFormat="1" ht="131.25">
      <c r="A92" s="639">
        <v>10</v>
      </c>
      <c r="B92" s="667" t="s">
        <v>809</v>
      </c>
      <c r="C92" s="658">
        <f t="shared" si="90"/>
        <v>9</v>
      </c>
      <c r="D92" s="663"/>
      <c r="E92" s="661">
        <f t="shared" si="113"/>
        <v>9</v>
      </c>
      <c r="F92" s="661">
        <f t="shared" si="114"/>
        <v>9</v>
      </c>
      <c r="G92" s="661">
        <f t="shared" si="108"/>
        <v>0</v>
      </c>
      <c r="H92" s="661"/>
      <c r="I92" s="661"/>
      <c r="J92" s="661"/>
      <c r="K92" s="661"/>
      <c r="L92" s="661">
        <v>9</v>
      </c>
      <c r="M92" s="661">
        <f t="shared" si="109"/>
        <v>0</v>
      </c>
      <c r="N92" s="661"/>
      <c r="O92" s="661"/>
      <c r="P92" s="661"/>
      <c r="Q92" s="661"/>
      <c r="R92" s="661"/>
      <c r="S92" s="661"/>
      <c r="T92" s="661"/>
      <c r="U92" s="661">
        <f t="shared" si="75"/>
        <v>0</v>
      </c>
      <c r="V92" s="661"/>
      <c r="W92" s="661"/>
      <c r="X92" s="661"/>
      <c r="Y92" s="661"/>
      <c r="Z92" s="661"/>
      <c r="AA92" s="661"/>
      <c r="AB92" s="661"/>
      <c r="AC92" s="661"/>
      <c r="AD92" s="661">
        <f t="shared" si="115"/>
        <v>0</v>
      </c>
      <c r="AE92" s="661"/>
      <c r="AF92" s="661"/>
      <c r="AG92" s="661"/>
      <c r="AH92" s="661"/>
      <c r="AI92" s="661"/>
      <c r="AJ92" s="661"/>
      <c r="AK92" s="661"/>
      <c r="AL92" s="661"/>
      <c r="AM92" s="661"/>
      <c r="AN92" s="661"/>
      <c r="AO92" s="661"/>
      <c r="AP92" s="661"/>
      <c r="AQ92" s="661"/>
      <c r="AR92" s="661"/>
      <c r="AS92" s="661">
        <v>0</v>
      </c>
      <c r="AT92" s="661"/>
      <c r="AU92" s="661"/>
      <c r="AV92" s="661"/>
      <c r="AW92" s="661"/>
      <c r="AX92" s="661"/>
      <c r="AY92" s="661"/>
      <c r="AZ92" s="661"/>
      <c r="BA92" s="661"/>
      <c r="BB92" s="661"/>
      <c r="BC92" s="661"/>
      <c r="BD92" s="661"/>
      <c r="BE92" s="661"/>
      <c r="BF92" s="661"/>
      <c r="BG92" s="661">
        <f t="shared" si="112"/>
        <v>0</v>
      </c>
      <c r="BH92" s="661"/>
      <c r="BI92" s="661"/>
      <c r="BJ92" s="661"/>
      <c r="BK92" s="639" t="s">
        <v>130</v>
      </c>
      <c r="BL92" s="640" t="s">
        <v>397</v>
      </c>
      <c r="BM92" s="639" t="s">
        <v>749</v>
      </c>
      <c r="BN92" s="639" t="s">
        <v>91</v>
      </c>
      <c r="BO92" s="663" t="s">
        <v>503</v>
      </c>
      <c r="BP92" s="640" t="s">
        <v>810</v>
      </c>
      <c r="BQ92" s="663" t="s">
        <v>557</v>
      </c>
      <c r="BR92" s="664"/>
      <c r="BS92" s="664" t="s">
        <v>834</v>
      </c>
      <c r="BT92" s="664"/>
      <c r="BW92" s="664"/>
      <c r="BX92" s="664"/>
      <c r="CL92" s="680" t="s">
        <v>651</v>
      </c>
    </row>
    <row r="93" spans="1:90" s="680" customFormat="1" ht="93.75">
      <c r="A93" s="639">
        <v>11</v>
      </c>
      <c r="B93" s="667" t="s">
        <v>700</v>
      </c>
      <c r="C93" s="658">
        <f t="shared" si="90"/>
        <v>5.0999999999999996</v>
      </c>
      <c r="D93" s="663">
        <v>4.0999999999999996</v>
      </c>
      <c r="E93" s="661">
        <f t="shared" si="113"/>
        <v>1</v>
      </c>
      <c r="F93" s="661">
        <f t="shared" si="114"/>
        <v>1</v>
      </c>
      <c r="G93" s="661">
        <f t="shared" si="108"/>
        <v>0</v>
      </c>
      <c r="H93" s="661"/>
      <c r="I93" s="661"/>
      <c r="J93" s="661"/>
      <c r="K93" s="661">
        <v>1</v>
      </c>
      <c r="L93" s="661"/>
      <c r="M93" s="661">
        <f t="shared" si="109"/>
        <v>0</v>
      </c>
      <c r="N93" s="661"/>
      <c r="O93" s="661"/>
      <c r="P93" s="661"/>
      <c r="Q93" s="661"/>
      <c r="R93" s="661"/>
      <c r="S93" s="661"/>
      <c r="T93" s="661"/>
      <c r="U93" s="661">
        <f t="shared" si="75"/>
        <v>0</v>
      </c>
      <c r="V93" s="661"/>
      <c r="W93" s="661"/>
      <c r="X93" s="661"/>
      <c r="Y93" s="661"/>
      <c r="Z93" s="661"/>
      <c r="AA93" s="661"/>
      <c r="AB93" s="661"/>
      <c r="AC93" s="661"/>
      <c r="AD93" s="661">
        <f t="shared" si="115"/>
        <v>0</v>
      </c>
      <c r="AE93" s="661"/>
      <c r="AF93" s="661"/>
      <c r="AG93" s="661"/>
      <c r="AH93" s="661"/>
      <c r="AI93" s="661"/>
      <c r="AJ93" s="661"/>
      <c r="AK93" s="661"/>
      <c r="AL93" s="661"/>
      <c r="AM93" s="661"/>
      <c r="AN93" s="661"/>
      <c r="AO93" s="661"/>
      <c r="AP93" s="661"/>
      <c r="AQ93" s="661"/>
      <c r="AR93" s="661"/>
      <c r="AS93" s="661">
        <v>0</v>
      </c>
      <c r="AT93" s="661"/>
      <c r="AU93" s="661"/>
      <c r="AV93" s="661"/>
      <c r="AW93" s="661"/>
      <c r="AX93" s="661"/>
      <c r="AY93" s="661"/>
      <c r="AZ93" s="661"/>
      <c r="BA93" s="661"/>
      <c r="BB93" s="661"/>
      <c r="BC93" s="661"/>
      <c r="BD93" s="661"/>
      <c r="BE93" s="661"/>
      <c r="BF93" s="661"/>
      <c r="BG93" s="661">
        <f t="shared" si="112"/>
        <v>0</v>
      </c>
      <c r="BH93" s="661"/>
      <c r="BI93" s="661"/>
      <c r="BJ93" s="661"/>
      <c r="BK93" s="639" t="s">
        <v>130</v>
      </c>
      <c r="BL93" s="640" t="s">
        <v>397</v>
      </c>
      <c r="BM93" s="639" t="s">
        <v>750</v>
      </c>
      <c r="BN93" s="639" t="s">
        <v>481</v>
      </c>
      <c r="BO93" s="663" t="s">
        <v>503</v>
      </c>
      <c r="BP93" s="640" t="s">
        <v>702</v>
      </c>
      <c r="BQ93" s="663" t="s">
        <v>503</v>
      </c>
      <c r="BR93" s="664"/>
      <c r="BS93" s="664" t="s">
        <v>834</v>
      </c>
      <c r="BT93" s="664"/>
      <c r="BW93" s="664"/>
      <c r="BX93" s="664"/>
    </row>
    <row r="94" spans="1:90" s="680" customFormat="1" ht="93.75">
      <c r="A94" s="639">
        <v>12</v>
      </c>
      <c r="B94" s="667" t="s">
        <v>701</v>
      </c>
      <c r="C94" s="658">
        <f t="shared" si="90"/>
        <v>5</v>
      </c>
      <c r="D94" s="663">
        <v>4</v>
      </c>
      <c r="E94" s="661">
        <f t="shared" si="113"/>
        <v>1</v>
      </c>
      <c r="F94" s="661">
        <f t="shared" si="114"/>
        <v>1</v>
      </c>
      <c r="G94" s="661">
        <f t="shared" si="108"/>
        <v>0</v>
      </c>
      <c r="H94" s="661"/>
      <c r="I94" s="661"/>
      <c r="J94" s="661"/>
      <c r="K94" s="661">
        <v>1</v>
      </c>
      <c r="L94" s="661"/>
      <c r="M94" s="661">
        <f t="shared" si="109"/>
        <v>0</v>
      </c>
      <c r="N94" s="661"/>
      <c r="O94" s="661"/>
      <c r="P94" s="661"/>
      <c r="Q94" s="661"/>
      <c r="R94" s="661"/>
      <c r="S94" s="661"/>
      <c r="T94" s="661"/>
      <c r="U94" s="661">
        <f t="shared" si="75"/>
        <v>0</v>
      </c>
      <c r="V94" s="661"/>
      <c r="W94" s="661"/>
      <c r="X94" s="661"/>
      <c r="Y94" s="661"/>
      <c r="Z94" s="661"/>
      <c r="AA94" s="661"/>
      <c r="AB94" s="661"/>
      <c r="AC94" s="661"/>
      <c r="AD94" s="661">
        <f t="shared" si="115"/>
        <v>0</v>
      </c>
      <c r="AE94" s="661"/>
      <c r="AF94" s="661"/>
      <c r="AG94" s="661"/>
      <c r="AH94" s="661"/>
      <c r="AI94" s="661"/>
      <c r="AJ94" s="661"/>
      <c r="AK94" s="661"/>
      <c r="AL94" s="661"/>
      <c r="AM94" s="661"/>
      <c r="AN94" s="661"/>
      <c r="AO94" s="661"/>
      <c r="AP94" s="661"/>
      <c r="AQ94" s="661"/>
      <c r="AR94" s="661"/>
      <c r="AS94" s="661">
        <v>0</v>
      </c>
      <c r="AT94" s="661"/>
      <c r="AU94" s="661"/>
      <c r="AV94" s="661"/>
      <c r="AW94" s="661"/>
      <c r="AX94" s="661"/>
      <c r="AY94" s="661"/>
      <c r="AZ94" s="661"/>
      <c r="BA94" s="661"/>
      <c r="BB94" s="661"/>
      <c r="BC94" s="661"/>
      <c r="BD94" s="661"/>
      <c r="BE94" s="661"/>
      <c r="BF94" s="661"/>
      <c r="BG94" s="661">
        <f t="shared" si="112"/>
        <v>0</v>
      </c>
      <c r="BH94" s="661"/>
      <c r="BI94" s="661"/>
      <c r="BJ94" s="661"/>
      <c r="BK94" s="639" t="s">
        <v>130</v>
      </c>
      <c r="BL94" s="640" t="s">
        <v>397</v>
      </c>
      <c r="BM94" s="639" t="s">
        <v>751</v>
      </c>
      <c r="BN94" s="639" t="s">
        <v>481</v>
      </c>
      <c r="BO94" s="663" t="s">
        <v>503</v>
      </c>
      <c r="BP94" s="640" t="s">
        <v>703</v>
      </c>
      <c r="BQ94" s="663" t="s">
        <v>503</v>
      </c>
      <c r="BR94" s="664"/>
      <c r="BS94" s="664" t="s">
        <v>834</v>
      </c>
      <c r="BT94" s="664"/>
      <c r="BW94" s="664"/>
      <c r="BX94" s="664"/>
    </row>
    <row r="95" spans="1:90" s="680" customFormat="1" ht="112.5">
      <c r="A95" s="639">
        <v>13</v>
      </c>
      <c r="B95" s="667" t="s">
        <v>788</v>
      </c>
      <c r="C95" s="658">
        <f t="shared" si="90"/>
        <v>2.33</v>
      </c>
      <c r="D95" s="661">
        <v>1.83</v>
      </c>
      <c r="E95" s="661">
        <f t="shared" si="113"/>
        <v>0.5</v>
      </c>
      <c r="F95" s="661">
        <f t="shared" si="114"/>
        <v>0.5</v>
      </c>
      <c r="G95" s="661">
        <f t="shared" si="108"/>
        <v>0</v>
      </c>
      <c r="H95" s="661"/>
      <c r="I95" s="661"/>
      <c r="J95" s="661"/>
      <c r="K95" s="661">
        <v>0.5</v>
      </c>
      <c r="L95" s="661"/>
      <c r="M95" s="661">
        <f t="shared" si="109"/>
        <v>0</v>
      </c>
      <c r="N95" s="661"/>
      <c r="O95" s="661"/>
      <c r="P95" s="661"/>
      <c r="Q95" s="661"/>
      <c r="R95" s="661"/>
      <c r="S95" s="661"/>
      <c r="T95" s="661"/>
      <c r="U95" s="661">
        <f t="shared" si="75"/>
        <v>0</v>
      </c>
      <c r="V95" s="661"/>
      <c r="W95" s="661"/>
      <c r="X95" s="661"/>
      <c r="Y95" s="661"/>
      <c r="Z95" s="661"/>
      <c r="AA95" s="661"/>
      <c r="AB95" s="661"/>
      <c r="AC95" s="661"/>
      <c r="AD95" s="661">
        <f t="shared" si="115"/>
        <v>0</v>
      </c>
      <c r="AE95" s="661"/>
      <c r="AF95" s="661"/>
      <c r="AG95" s="661"/>
      <c r="AH95" s="661"/>
      <c r="AI95" s="661"/>
      <c r="AJ95" s="661"/>
      <c r="AK95" s="661"/>
      <c r="AL95" s="661"/>
      <c r="AM95" s="661"/>
      <c r="AN95" s="661"/>
      <c r="AO95" s="661"/>
      <c r="AP95" s="661"/>
      <c r="AQ95" s="661"/>
      <c r="AR95" s="661"/>
      <c r="AS95" s="661">
        <v>0</v>
      </c>
      <c r="AT95" s="661"/>
      <c r="AU95" s="661"/>
      <c r="AV95" s="661"/>
      <c r="AW95" s="661"/>
      <c r="AX95" s="661"/>
      <c r="AY95" s="661"/>
      <c r="AZ95" s="661"/>
      <c r="BA95" s="661"/>
      <c r="BB95" s="661"/>
      <c r="BC95" s="661"/>
      <c r="BD95" s="661"/>
      <c r="BE95" s="661"/>
      <c r="BF95" s="661"/>
      <c r="BG95" s="661">
        <f t="shared" si="112"/>
        <v>0</v>
      </c>
      <c r="BH95" s="661"/>
      <c r="BI95" s="661"/>
      <c r="BJ95" s="661"/>
      <c r="BK95" s="639" t="s">
        <v>130</v>
      </c>
      <c r="BL95" s="640" t="s">
        <v>396</v>
      </c>
      <c r="BM95" s="639" t="s">
        <v>220</v>
      </c>
      <c r="BN95" s="639" t="s">
        <v>481</v>
      </c>
      <c r="BO95" s="697" t="s">
        <v>369</v>
      </c>
      <c r="BP95" s="640" t="s">
        <v>821</v>
      </c>
      <c r="BQ95" s="663" t="s">
        <v>503</v>
      </c>
      <c r="BR95" s="664"/>
      <c r="BS95" s="664" t="s">
        <v>834</v>
      </c>
      <c r="BT95" s="664"/>
      <c r="BW95" s="664"/>
      <c r="BX95" s="664"/>
    </row>
    <row r="96" spans="1:90" s="680" customFormat="1" ht="112.5">
      <c r="A96" s="639">
        <v>14</v>
      </c>
      <c r="B96" s="667" t="s">
        <v>824</v>
      </c>
      <c r="C96" s="658">
        <f t="shared" si="90"/>
        <v>0.97</v>
      </c>
      <c r="D96" s="661">
        <v>0.97</v>
      </c>
      <c r="E96" s="661">
        <f t="shared" si="113"/>
        <v>0</v>
      </c>
      <c r="F96" s="661">
        <f t="shared" si="114"/>
        <v>0</v>
      </c>
      <c r="G96" s="661">
        <f t="shared" si="108"/>
        <v>0</v>
      </c>
      <c r="H96" s="661"/>
      <c r="I96" s="661"/>
      <c r="J96" s="661"/>
      <c r="K96" s="661"/>
      <c r="L96" s="661"/>
      <c r="M96" s="661">
        <f t="shared" si="109"/>
        <v>0</v>
      </c>
      <c r="N96" s="661"/>
      <c r="O96" s="661"/>
      <c r="P96" s="661"/>
      <c r="Q96" s="661"/>
      <c r="R96" s="661"/>
      <c r="S96" s="661"/>
      <c r="T96" s="661"/>
      <c r="U96" s="661">
        <f t="shared" si="75"/>
        <v>0</v>
      </c>
      <c r="V96" s="661"/>
      <c r="W96" s="661"/>
      <c r="X96" s="661"/>
      <c r="Y96" s="661"/>
      <c r="Z96" s="661"/>
      <c r="AA96" s="661"/>
      <c r="AB96" s="661"/>
      <c r="AC96" s="661"/>
      <c r="AD96" s="661">
        <f t="shared" si="115"/>
        <v>0</v>
      </c>
      <c r="AE96" s="661"/>
      <c r="AF96" s="661"/>
      <c r="AG96" s="661"/>
      <c r="AH96" s="661"/>
      <c r="AI96" s="661"/>
      <c r="AJ96" s="661"/>
      <c r="AK96" s="661"/>
      <c r="AL96" s="661"/>
      <c r="AM96" s="661"/>
      <c r="AN96" s="661"/>
      <c r="AO96" s="661"/>
      <c r="AP96" s="661"/>
      <c r="AQ96" s="661"/>
      <c r="AR96" s="661"/>
      <c r="AS96" s="661">
        <v>0</v>
      </c>
      <c r="AT96" s="661"/>
      <c r="AU96" s="661"/>
      <c r="AV96" s="661"/>
      <c r="AW96" s="661"/>
      <c r="AX96" s="661"/>
      <c r="AY96" s="661"/>
      <c r="AZ96" s="661"/>
      <c r="BA96" s="661"/>
      <c r="BB96" s="661"/>
      <c r="BC96" s="661"/>
      <c r="BD96" s="661"/>
      <c r="BE96" s="661"/>
      <c r="BF96" s="661"/>
      <c r="BG96" s="661">
        <f t="shared" si="112"/>
        <v>0</v>
      </c>
      <c r="BH96" s="661"/>
      <c r="BI96" s="661"/>
      <c r="BJ96" s="661"/>
      <c r="BK96" s="639" t="s">
        <v>130</v>
      </c>
      <c r="BL96" s="679" t="s">
        <v>399</v>
      </c>
      <c r="BM96" s="639" t="s">
        <v>822</v>
      </c>
      <c r="BN96" s="639" t="s">
        <v>481</v>
      </c>
      <c r="BO96" s="697" t="s">
        <v>369</v>
      </c>
      <c r="BP96" s="640" t="s">
        <v>812</v>
      </c>
      <c r="BQ96" s="663" t="s">
        <v>503</v>
      </c>
      <c r="BR96" s="664"/>
      <c r="BS96" s="664" t="s">
        <v>834</v>
      </c>
      <c r="BT96" s="664"/>
      <c r="BU96" s="680" t="s">
        <v>928</v>
      </c>
      <c r="BW96" s="664"/>
      <c r="BX96" s="664"/>
    </row>
    <row r="97" spans="1:91" s="687" customFormat="1" ht="37.5">
      <c r="A97" s="648" t="s">
        <v>196</v>
      </c>
      <c r="B97" s="693" t="s">
        <v>463</v>
      </c>
      <c r="C97" s="645">
        <f t="shared" si="90"/>
        <v>311.44</v>
      </c>
      <c r="D97" s="645">
        <f>D98+D108+D110</f>
        <v>311.12</v>
      </c>
      <c r="E97" s="645">
        <f t="shared" ref="E97:BJ97" si="116">E98+E108+E110</f>
        <v>0.32000000000000006</v>
      </c>
      <c r="F97" s="645">
        <f t="shared" si="116"/>
        <v>0.1</v>
      </c>
      <c r="G97" s="645">
        <f t="shared" si="116"/>
        <v>0</v>
      </c>
      <c r="H97" s="645">
        <f t="shared" si="116"/>
        <v>0</v>
      </c>
      <c r="I97" s="645">
        <f t="shared" si="116"/>
        <v>0</v>
      </c>
      <c r="J97" s="645">
        <f t="shared" si="116"/>
        <v>0</v>
      </c>
      <c r="K97" s="645">
        <f t="shared" si="116"/>
        <v>0.1</v>
      </c>
      <c r="L97" s="645">
        <f t="shared" si="116"/>
        <v>0</v>
      </c>
      <c r="M97" s="645">
        <f t="shared" si="116"/>
        <v>0</v>
      </c>
      <c r="N97" s="645">
        <f t="shared" si="116"/>
        <v>0</v>
      </c>
      <c r="O97" s="645">
        <f t="shared" si="116"/>
        <v>0</v>
      </c>
      <c r="P97" s="645">
        <f t="shared" si="116"/>
        <v>0</v>
      </c>
      <c r="Q97" s="645">
        <f t="shared" si="116"/>
        <v>0</v>
      </c>
      <c r="R97" s="645">
        <f t="shared" si="116"/>
        <v>0</v>
      </c>
      <c r="S97" s="645">
        <f t="shared" si="116"/>
        <v>0</v>
      </c>
      <c r="T97" s="645">
        <f t="shared" si="116"/>
        <v>0</v>
      </c>
      <c r="U97" s="645">
        <f t="shared" si="116"/>
        <v>0</v>
      </c>
      <c r="V97" s="645">
        <f t="shared" si="116"/>
        <v>0</v>
      </c>
      <c r="W97" s="645">
        <f t="shared" si="116"/>
        <v>0</v>
      </c>
      <c r="X97" s="645">
        <f t="shared" si="116"/>
        <v>0</v>
      </c>
      <c r="Y97" s="645">
        <f t="shared" si="116"/>
        <v>0</v>
      </c>
      <c r="Z97" s="645">
        <f t="shared" si="116"/>
        <v>0</v>
      </c>
      <c r="AA97" s="645">
        <f t="shared" si="116"/>
        <v>0</v>
      </c>
      <c r="AB97" s="645">
        <f t="shared" si="116"/>
        <v>0</v>
      </c>
      <c r="AC97" s="645">
        <f t="shared" si="116"/>
        <v>0</v>
      </c>
      <c r="AD97" s="645">
        <f t="shared" si="116"/>
        <v>0</v>
      </c>
      <c r="AE97" s="645">
        <f t="shared" si="116"/>
        <v>0</v>
      </c>
      <c r="AF97" s="645">
        <f t="shared" si="116"/>
        <v>0</v>
      </c>
      <c r="AG97" s="645">
        <f t="shared" si="116"/>
        <v>0</v>
      </c>
      <c r="AH97" s="645">
        <f t="shared" si="116"/>
        <v>0</v>
      </c>
      <c r="AI97" s="645">
        <f t="shared" si="116"/>
        <v>0</v>
      </c>
      <c r="AJ97" s="645">
        <f t="shared" si="116"/>
        <v>0</v>
      </c>
      <c r="AK97" s="645">
        <f t="shared" si="116"/>
        <v>0</v>
      </c>
      <c r="AL97" s="645">
        <f t="shared" si="116"/>
        <v>0</v>
      </c>
      <c r="AM97" s="645">
        <f t="shared" si="116"/>
        <v>0</v>
      </c>
      <c r="AN97" s="645">
        <f t="shared" si="116"/>
        <v>0</v>
      </c>
      <c r="AO97" s="645">
        <f t="shared" si="116"/>
        <v>0</v>
      </c>
      <c r="AP97" s="645">
        <f t="shared" si="116"/>
        <v>0</v>
      </c>
      <c r="AQ97" s="645">
        <f t="shared" si="116"/>
        <v>0</v>
      </c>
      <c r="AR97" s="645">
        <f t="shared" si="116"/>
        <v>0</v>
      </c>
      <c r="AS97" s="645">
        <f t="shared" si="116"/>
        <v>0</v>
      </c>
      <c r="AT97" s="645">
        <f t="shared" si="116"/>
        <v>0</v>
      </c>
      <c r="AU97" s="645">
        <f t="shared" si="116"/>
        <v>0</v>
      </c>
      <c r="AV97" s="645">
        <f t="shared" si="116"/>
        <v>0</v>
      </c>
      <c r="AW97" s="645">
        <f t="shared" si="116"/>
        <v>0</v>
      </c>
      <c r="AX97" s="645">
        <f t="shared" si="116"/>
        <v>0</v>
      </c>
      <c r="AY97" s="645">
        <f t="shared" si="116"/>
        <v>0</v>
      </c>
      <c r="AZ97" s="645">
        <f t="shared" si="116"/>
        <v>0</v>
      </c>
      <c r="BA97" s="645">
        <f t="shared" si="116"/>
        <v>0</v>
      </c>
      <c r="BB97" s="645">
        <f t="shared" si="116"/>
        <v>0</v>
      </c>
      <c r="BC97" s="645">
        <f t="shared" si="116"/>
        <v>0</v>
      </c>
      <c r="BD97" s="645">
        <f t="shared" si="116"/>
        <v>0</v>
      </c>
      <c r="BE97" s="645">
        <f t="shared" si="116"/>
        <v>0</v>
      </c>
      <c r="BF97" s="645">
        <f t="shared" si="116"/>
        <v>0</v>
      </c>
      <c r="BG97" s="645">
        <f t="shared" si="116"/>
        <v>0.22</v>
      </c>
      <c r="BH97" s="645">
        <f t="shared" si="116"/>
        <v>0</v>
      </c>
      <c r="BI97" s="645">
        <f t="shared" si="116"/>
        <v>0.22</v>
      </c>
      <c r="BJ97" s="645">
        <f t="shared" si="116"/>
        <v>0</v>
      </c>
      <c r="BK97" s="645" t="e">
        <f>BK98+BK108+#REF!+#REF!+BK110</f>
        <v>#REF!</v>
      </c>
      <c r="BL97" s="645"/>
      <c r="BM97" s="629"/>
      <c r="BN97" s="629"/>
      <c r="BO97" s="697"/>
      <c r="BP97" s="629"/>
      <c r="BQ97" s="685"/>
      <c r="BR97" s="739"/>
      <c r="BS97" s="740"/>
      <c r="BT97" s="686"/>
      <c r="BW97" s="630"/>
      <c r="BX97" s="630"/>
    </row>
    <row r="98" spans="1:91" s="652" customFormat="1" ht="18.75">
      <c r="A98" s="648" t="s">
        <v>464</v>
      </c>
      <c r="B98" s="693" t="s">
        <v>771</v>
      </c>
      <c r="C98" s="645">
        <f t="shared" si="90"/>
        <v>4.66</v>
      </c>
      <c r="D98" s="646">
        <f t="shared" ref="D98:BJ98" si="117">SUM(D99:D107)</f>
        <v>4.37</v>
      </c>
      <c r="E98" s="646">
        <f t="shared" si="117"/>
        <v>0.29000000000000004</v>
      </c>
      <c r="F98" s="646">
        <f t="shared" si="117"/>
        <v>0.1</v>
      </c>
      <c r="G98" s="646">
        <f t="shared" si="117"/>
        <v>0</v>
      </c>
      <c r="H98" s="646">
        <f t="shared" si="117"/>
        <v>0</v>
      </c>
      <c r="I98" s="646">
        <f t="shared" si="117"/>
        <v>0</v>
      </c>
      <c r="J98" s="646">
        <f t="shared" si="117"/>
        <v>0</v>
      </c>
      <c r="K98" s="646">
        <f t="shared" si="117"/>
        <v>0.1</v>
      </c>
      <c r="L98" s="646">
        <f t="shared" si="117"/>
        <v>0</v>
      </c>
      <c r="M98" s="646">
        <f t="shared" si="117"/>
        <v>0</v>
      </c>
      <c r="N98" s="646">
        <f t="shared" si="117"/>
        <v>0</v>
      </c>
      <c r="O98" s="646">
        <f t="shared" si="117"/>
        <v>0</v>
      </c>
      <c r="P98" s="646">
        <f t="shared" si="117"/>
        <v>0</v>
      </c>
      <c r="Q98" s="646">
        <f t="shared" si="117"/>
        <v>0</v>
      </c>
      <c r="R98" s="646">
        <f t="shared" si="117"/>
        <v>0</v>
      </c>
      <c r="S98" s="646">
        <f t="shared" si="117"/>
        <v>0</v>
      </c>
      <c r="T98" s="646">
        <f t="shared" si="117"/>
        <v>0</v>
      </c>
      <c r="U98" s="646">
        <f t="shared" si="117"/>
        <v>0</v>
      </c>
      <c r="V98" s="646">
        <f t="shared" si="117"/>
        <v>0</v>
      </c>
      <c r="W98" s="646">
        <f t="shared" si="117"/>
        <v>0</v>
      </c>
      <c r="X98" s="646">
        <f t="shared" si="117"/>
        <v>0</v>
      </c>
      <c r="Y98" s="646">
        <f t="shared" si="117"/>
        <v>0</v>
      </c>
      <c r="Z98" s="646">
        <f t="shared" si="117"/>
        <v>0</v>
      </c>
      <c r="AA98" s="646">
        <f t="shared" si="117"/>
        <v>0</v>
      </c>
      <c r="AB98" s="646">
        <f t="shared" si="117"/>
        <v>0</v>
      </c>
      <c r="AC98" s="646">
        <f t="shared" si="117"/>
        <v>0</v>
      </c>
      <c r="AD98" s="646">
        <f t="shared" si="117"/>
        <v>0</v>
      </c>
      <c r="AE98" s="646">
        <f t="shared" si="117"/>
        <v>0</v>
      </c>
      <c r="AF98" s="646">
        <f t="shared" si="117"/>
        <v>0</v>
      </c>
      <c r="AG98" s="646">
        <f t="shared" si="117"/>
        <v>0</v>
      </c>
      <c r="AH98" s="646">
        <f t="shared" si="117"/>
        <v>0</v>
      </c>
      <c r="AI98" s="646">
        <f t="shared" si="117"/>
        <v>0</v>
      </c>
      <c r="AJ98" s="646">
        <f t="shared" si="117"/>
        <v>0</v>
      </c>
      <c r="AK98" s="646">
        <f t="shared" si="117"/>
        <v>0</v>
      </c>
      <c r="AL98" s="646">
        <f t="shared" si="117"/>
        <v>0</v>
      </c>
      <c r="AM98" s="646">
        <f t="shared" si="117"/>
        <v>0</v>
      </c>
      <c r="AN98" s="646">
        <f t="shared" si="117"/>
        <v>0</v>
      </c>
      <c r="AO98" s="646">
        <f t="shared" si="117"/>
        <v>0</v>
      </c>
      <c r="AP98" s="646">
        <f t="shared" si="117"/>
        <v>0</v>
      </c>
      <c r="AQ98" s="646">
        <f t="shared" si="117"/>
        <v>0</v>
      </c>
      <c r="AR98" s="646">
        <f t="shared" si="117"/>
        <v>0</v>
      </c>
      <c r="AS98" s="646">
        <f t="shared" si="117"/>
        <v>0</v>
      </c>
      <c r="AT98" s="646">
        <f t="shared" si="117"/>
        <v>0</v>
      </c>
      <c r="AU98" s="646">
        <f t="shared" si="117"/>
        <v>0</v>
      </c>
      <c r="AV98" s="646">
        <f t="shared" si="117"/>
        <v>0</v>
      </c>
      <c r="AW98" s="646">
        <f t="shared" si="117"/>
        <v>0</v>
      </c>
      <c r="AX98" s="646">
        <f t="shared" si="117"/>
        <v>0</v>
      </c>
      <c r="AY98" s="646">
        <f t="shared" si="117"/>
        <v>0</v>
      </c>
      <c r="AZ98" s="646">
        <f t="shared" si="117"/>
        <v>0</v>
      </c>
      <c r="BA98" s="646">
        <f t="shared" si="117"/>
        <v>0</v>
      </c>
      <c r="BB98" s="646">
        <f t="shared" si="117"/>
        <v>0</v>
      </c>
      <c r="BC98" s="646">
        <f t="shared" si="117"/>
        <v>0</v>
      </c>
      <c r="BD98" s="646">
        <f t="shared" si="117"/>
        <v>0</v>
      </c>
      <c r="BE98" s="646">
        <f t="shared" si="117"/>
        <v>0</v>
      </c>
      <c r="BF98" s="646">
        <f t="shared" si="117"/>
        <v>0</v>
      </c>
      <c r="BG98" s="646">
        <f t="shared" si="117"/>
        <v>0.19</v>
      </c>
      <c r="BH98" s="646">
        <f t="shared" si="117"/>
        <v>0</v>
      </c>
      <c r="BI98" s="646">
        <f t="shared" si="117"/>
        <v>0.19</v>
      </c>
      <c r="BJ98" s="646">
        <f t="shared" si="117"/>
        <v>0</v>
      </c>
      <c r="BK98" s="629"/>
      <c r="BL98" s="629"/>
      <c r="BM98" s="649"/>
      <c r="BN98" s="648"/>
      <c r="BO98" s="650"/>
      <c r="BP98" s="651"/>
      <c r="BQ98" s="651"/>
      <c r="BR98" s="627"/>
      <c r="BS98" s="627"/>
      <c r="BT98" s="627"/>
      <c r="BW98" s="653"/>
      <c r="BX98" s="653"/>
    </row>
    <row r="99" spans="1:91" s="680" customFormat="1" ht="37.5">
      <c r="A99" s="639">
        <v>1</v>
      </c>
      <c r="B99" s="741" t="s">
        <v>383</v>
      </c>
      <c r="C99" s="658">
        <f t="shared" si="90"/>
        <v>1.2</v>
      </c>
      <c r="D99" s="639">
        <v>1.2</v>
      </c>
      <c r="E99" s="691"/>
      <c r="F99" s="691"/>
      <c r="G99" s="661">
        <f t="shared" ref="G99:G107" si="118">H99+I99+J99</f>
        <v>0</v>
      </c>
      <c r="H99" s="706"/>
      <c r="I99" s="706"/>
      <c r="J99" s="706"/>
      <c r="K99" s="722"/>
      <c r="L99" s="722"/>
      <c r="M99" s="661">
        <f t="shared" ref="M99:M107" si="119">+N99+O99+P99</f>
        <v>0</v>
      </c>
      <c r="N99" s="706"/>
      <c r="O99" s="706"/>
      <c r="P99" s="722"/>
      <c r="Q99" s="706"/>
      <c r="R99" s="706"/>
      <c r="S99" s="706"/>
      <c r="T99" s="706"/>
      <c r="U99" s="661">
        <f t="shared" ref="U99:U107" si="120">V99+W99+X99+Y99+Z99+AA99+AB99+AC99+AD99+AU99+AV99+AW99+AX99+AY99+AZ99+BA99+BB99+BC99+BD99+BE99+BF99</f>
        <v>0</v>
      </c>
      <c r="V99" s="706"/>
      <c r="W99" s="706"/>
      <c r="X99" s="706"/>
      <c r="Y99" s="706"/>
      <c r="Z99" s="706"/>
      <c r="AA99" s="706"/>
      <c r="AB99" s="706"/>
      <c r="AC99" s="706"/>
      <c r="AD99" s="661">
        <f t="shared" ref="AD99:AD107" si="121">SUM(AE99:AT99)</f>
        <v>0</v>
      </c>
      <c r="AE99" s="722"/>
      <c r="AF99" s="722"/>
      <c r="AG99" s="706"/>
      <c r="AH99" s="706"/>
      <c r="AI99" s="706"/>
      <c r="AJ99" s="706"/>
      <c r="AK99" s="706"/>
      <c r="AL99" s="706"/>
      <c r="AM99" s="706"/>
      <c r="AN99" s="706"/>
      <c r="AO99" s="706"/>
      <c r="AP99" s="706"/>
      <c r="AQ99" s="706"/>
      <c r="AR99" s="706"/>
      <c r="AS99" s="706">
        <f>AT99+AU99</f>
        <v>0</v>
      </c>
      <c r="AT99" s="706"/>
      <c r="AU99" s="706"/>
      <c r="AV99" s="706"/>
      <c r="AW99" s="706"/>
      <c r="AX99" s="722"/>
      <c r="AY99" s="706"/>
      <c r="AZ99" s="706"/>
      <c r="BA99" s="706"/>
      <c r="BB99" s="706"/>
      <c r="BC99" s="706"/>
      <c r="BD99" s="706"/>
      <c r="BE99" s="706"/>
      <c r="BF99" s="706"/>
      <c r="BG99" s="691">
        <f t="shared" ref="BG99:BG107" si="122">BH99+BI99+BJ99</f>
        <v>0</v>
      </c>
      <c r="BH99" s="706"/>
      <c r="BI99" s="722"/>
      <c r="BJ99" s="706"/>
      <c r="BK99" s="639" t="s">
        <v>130</v>
      </c>
      <c r="BL99" s="640" t="s">
        <v>396</v>
      </c>
      <c r="BM99" s="640" t="s">
        <v>728</v>
      </c>
      <c r="BN99" s="640" t="s">
        <v>93</v>
      </c>
      <c r="BO99" s="663" t="s">
        <v>503</v>
      </c>
      <c r="BP99" s="640" t="s">
        <v>717</v>
      </c>
      <c r="BQ99" s="663" t="s">
        <v>557</v>
      </c>
      <c r="BR99" s="664"/>
      <c r="BS99" s="664" t="s">
        <v>834</v>
      </c>
      <c r="BT99" s="664"/>
      <c r="BW99" s="664"/>
      <c r="BX99" s="664"/>
    </row>
    <row r="100" spans="1:91" s="680" customFormat="1" ht="56.25">
      <c r="A100" s="639">
        <v>2</v>
      </c>
      <c r="B100" s="742" t="s">
        <v>514</v>
      </c>
      <c r="C100" s="658">
        <f t="shared" si="90"/>
        <v>0.26</v>
      </c>
      <c r="D100" s="663">
        <v>0.25</v>
      </c>
      <c r="E100" s="661">
        <f t="shared" ref="E100:E107" si="123">F100+U100+BG100</f>
        <v>0.01</v>
      </c>
      <c r="F100" s="661">
        <f t="shared" ref="F100:F107" si="124">G100+K100+L100+M100+R100+S100+T100</f>
        <v>0</v>
      </c>
      <c r="G100" s="661">
        <f t="shared" si="118"/>
        <v>0</v>
      </c>
      <c r="H100" s="712"/>
      <c r="I100" s="661"/>
      <c r="J100" s="661"/>
      <c r="K100" s="712"/>
      <c r="L100" s="712"/>
      <c r="M100" s="661">
        <f t="shared" si="119"/>
        <v>0</v>
      </c>
      <c r="N100" s="712"/>
      <c r="O100" s="661"/>
      <c r="P100" s="712"/>
      <c r="Q100" s="661"/>
      <c r="R100" s="661"/>
      <c r="S100" s="661"/>
      <c r="T100" s="661"/>
      <c r="U100" s="661">
        <f t="shared" si="120"/>
        <v>0</v>
      </c>
      <c r="V100" s="661"/>
      <c r="W100" s="661"/>
      <c r="X100" s="661"/>
      <c r="Y100" s="661"/>
      <c r="Z100" s="661"/>
      <c r="AA100" s="661"/>
      <c r="AB100" s="661"/>
      <c r="AC100" s="661"/>
      <c r="AD100" s="661">
        <f t="shared" si="121"/>
        <v>0</v>
      </c>
      <c r="AE100" s="712"/>
      <c r="AF100" s="712"/>
      <c r="AG100" s="661"/>
      <c r="AH100" s="661"/>
      <c r="AI100" s="661"/>
      <c r="AJ100" s="661"/>
      <c r="AK100" s="661"/>
      <c r="AL100" s="661"/>
      <c r="AM100" s="661"/>
      <c r="AN100" s="661"/>
      <c r="AO100" s="661"/>
      <c r="AP100" s="661"/>
      <c r="AQ100" s="661"/>
      <c r="AR100" s="661"/>
      <c r="AS100" s="661">
        <v>0</v>
      </c>
      <c r="AT100" s="661"/>
      <c r="AU100" s="661"/>
      <c r="AV100" s="661"/>
      <c r="AW100" s="661"/>
      <c r="AX100" s="661"/>
      <c r="AY100" s="661"/>
      <c r="AZ100" s="661"/>
      <c r="BA100" s="661"/>
      <c r="BB100" s="661"/>
      <c r="BC100" s="661"/>
      <c r="BD100" s="712"/>
      <c r="BE100" s="661"/>
      <c r="BF100" s="661"/>
      <c r="BG100" s="661">
        <f t="shared" si="122"/>
        <v>0.01</v>
      </c>
      <c r="BH100" s="661"/>
      <c r="BI100" s="712">
        <v>0.01</v>
      </c>
      <c r="BJ100" s="661"/>
      <c r="BK100" s="639" t="s">
        <v>130</v>
      </c>
      <c r="BL100" s="670" t="s">
        <v>398</v>
      </c>
      <c r="BM100" s="639" t="s">
        <v>515</v>
      </c>
      <c r="BN100" s="639" t="s">
        <v>93</v>
      </c>
      <c r="BO100" s="663" t="s">
        <v>503</v>
      </c>
      <c r="BP100" s="707" t="s">
        <v>502</v>
      </c>
      <c r="BQ100" s="663" t="s">
        <v>503</v>
      </c>
      <c r="BR100" s="664"/>
      <c r="BS100" s="664" t="s">
        <v>834</v>
      </c>
      <c r="BT100" s="664"/>
      <c r="BW100" s="664"/>
      <c r="BX100" s="664"/>
    </row>
    <row r="101" spans="1:91" s="680" customFormat="1" ht="56.25">
      <c r="A101" s="639">
        <v>3</v>
      </c>
      <c r="B101" s="742" t="s">
        <v>516</v>
      </c>
      <c r="C101" s="658">
        <f t="shared" si="90"/>
        <v>0.4</v>
      </c>
      <c r="D101" s="663">
        <v>0.37</v>
      </c>
      <c r="E101" s="661">
        <f t="shared" si="123"/>
        <v>0.03</v>
      </c>
      <c r="F101" s="661">
        <f t="shared" si="124"/>
        <v>0</v>
      </c>
      <c r="G101" s="661">
        <f t="shared" si="118"/>
        <v>0</v>
      </c>
      <c r="H101" s="712"/>
      <c r="I101" s="661"/>
      <c r="J101" s="661"/>
      <c r="K101" s="712"/>
      <c r="L101" s="712"/>
      <c r="M101" s="661">
        <f t="shared" si="119"/>
        <v>0</v>
      </c>
      <c r="N101" s="712"/>
      <c r="O101" s="661"/>
      <c r="P101" s="712"/>
      <c r="Q101" s="661"/>
      <c r="R101" s="661"/>
      <c r="S101" s="661"/>
      <c r="T101" s="661"/>
      <c r="U101" s="661">
        <f t="shared" si="120"/>
        <v>0</v>
      </c>
      <c r="V101" s="661"/>
      <c r="W101" s="661"/>
      <c r="X101" s="661"/>
      <c r="Y101" s="661"/>
      <c r="Z101" s="661"/>
      <c r="AA101" s="661"/>
      <c r="AB101" s="661"/>
      <c r="AC101" s="661"/>
      <c r="AD101" s="661">
        <f t="shared" si="121"/>
        <v>0</v>
      </c>
      <c r="AE101" s="712"/>
      <c r="AF101" s="712"/>
      <c r="AG101" s="661"/>
      <c r="AH101" s="661"/>
      <c r="AI101" s="661"/>
      <c r="AJ101" s="661"/>
      <c r="AK101" s="661"/>
      <c r="AL101" s="661"/>
      <c r="AM101" s="661"/>
      <c r="AN101" s="661"/>
      <c r="AO101" s="661"/>
      <c r="AP101" s="661"/>
      <c r="AQ101" s="661"/>
      <c r="AR101" s="661"/>
      <c r="AS101" s="661">
        <v>0</v>
      </c>
      <c r="AT101" s="661"/>
      <c r="AU101" s="661"/>
      <c r="AV101" s="661"/>
      <c r="AW101" s="661"/>
      <c r="AX101" s="661"/>
      <c r="AY101" s="661"/>
      <c r="AZ101" s="661"/>
      <c r="BA101" s="661"/>
      <c r="BB101" s="661"/>
      <c r="BC101" s="661"/>
      <c r="BD101" s="712"/>
      <c r="BE101" s="661"/>
      <c r="BF101" s="661"/>
      <c r="BG101" s="661">
        <f t="shared" si="122"/>
        <v>0.03</v>
      </c>
      <c r="BH101" s="661"/>
      <c r="BI101" s="712">
        <v>0.03</v>
      </c>
      <c r="BJ101" s="661"/>
      <c r="BK101" s="639" t="s">
        <v>130</v>
      </c>
      <c r="BL101" s="670" t="s">
        <v>398</v>
      </c>
      <c r="BM101" s="639" t="s">
        <v>517</v>
      </c>
      <c r="BN101" s="639" t="s">
        <v>93</v>
      </c>
      <c r="BO101" s="663" t="s">
        <v>503</v>
      </c>
      <c r="BP101" s="707" t="s">
        <v>502</v>
      </c>
      <c r="BQ101" s="663" t="s">
        <v>503</v>
      </c>
      <c r="BR101" s="664"/>
      <c r="BS101" s="664" t="s">
        <v>834</v>
      </c>
      <c r="BT101" s="664"/>
      <c r="BW101" s="664"/>
      <c r="BX101" s="664"/>
    </row>
    <row r="102" spans="1:91" s="680" customFormat="1" ht="56.25">
      <c r="A102" s="639">
        <v>4</v>
      </c>
      <c r="B102" s="742" t="s">
        <v>518</v>
      </c>
      <c r="C102" s="658">
        <f t="shared" si="90"/>
        <v>1</v>
      </c>
      <c r="D102" s="663">
        <v>0.95</v>
      </c>
      <c r="E102" s="661">
        <f t="shared" si="123"/>
        <v>0.05</v>
      </c>
      <c r="F102" s="661">
        <f t="shared" si="124"/>
        <v>0</v>
      </c>
      <c r="G102" s="661">
        <f t="shared" si="118"/>
        <v>0</v>
      </c>
      <c r="H102" s="712"/>
      <c r="I102" s="661"/>
      <c r="J102" s="661"/>
      <c r="K102" s="712"/>
      <c r="L102" s="712"/>
      <c r="M102" s="661">
        <f t="shared" si="119"/>
        <v>0</v>
      </c>
      <c r="N102" s="712"/>
      <c r="O102" s="661"/>
      <c r="P102" s="712"/>
      <c r="Q102" s="661"/>
      <c r="R102" s="661"/>
      <c r="S102" s="661"/>
      <c r="T102" s="661"/>
      <c r="U102" s="661">
        <f t="shared" si="120"/>
        <v>0</v>
      </c>
      <c r="V102" s="661"/>
      <c r="W102" s="661"/>
      <c r="X102" s="661"/>
      <c r="Y102" s="661"/>
      <c r="Z102" s="661"/>
      <c r="AA102" s="661"/>
      <c r="AB102" s="661"/>
      <c r="AC102" s="661"/>
      <c r="AD102" s="661">
        <f t="shared" si="121"/>
        <v>0</v>
      </c>
      <c r="AE102" s="712"/>
      <c r="AF102" s="712"/>
      <c r="AG102" s="661"/>
      <c r="AH102" s="661"/>
      <c r="AI102" s="661"/>
      <c r="AJ102" s="661"/>
      <c r="AK102" s="661"/>
      <c r="AL102" s="661"/>
      <c r="AM102" s="661"/>
      <c r="AN102" s="661"/>
      <c r="AO102" s="661"/>
      <c r="AP102" s="661"/>
      <c r="AQ102" s="661"/>
      <c r="AR102" s="661"/>
      <c r="AS102" s="661">
        <v>0</v>
      </c>
      <c r="AT102" s="661"/>
      <c r="AU102" s="661"/>
      <c r="AV102" s="661"/>
      <c r="AW102" s="661"/>
      <c r="AX102" s="661"/>
      <c r="AY102" s="661"/>
      <c r="AZ102" s="661"/>
      <c r="BA102" s="661"/>
      <c r="BB102" s="661"/>
      <c r="BC102" s="661"/>
      <c r="BD102" s="712"/>
      <c r="BE102" s="661"/>
      <c r="BF102" s="661"/>
      <c r="BG102" s="661">
        <f t="shared" si="122"/>
        <v>0.05</v>
      </c>
      <c r="BH102" s="661"/>
      <c r="BI102" s="712">
        <v>0.05</v>
      </c>
      <c r="BJ102" s="661"/>
      <c r="BK102" s="639" t="s">
        <v>130</v>
      </c>
      <c r="BL102" s="670" t="s">
        <v>398</v>
      </c>
      <c r="BM102" s="639" t="s">
        <v>519</v>
      </c>
      <c r="BN102" s="639" t="s">
        <v>93</v>
      </c>
      <c r="BO102" s="663" t="s">
        <v>503</v>
      </c>
      <c r="BP102" s="707" t="s">
        <v>502</v>
      </c>
      <c r="BQ102" s="663" t="s">
        <v>503</v>
      </c>
      <c r="BR102" s="664"/>
      <c r="BS102" s="664" t="s">
        <v>834</v>
      </c>
      <c r="BT102" s="664"/>
      <c r="BW102" s="664"/>
      <c r="BX102" s="664"/>
    </row>
    <row r="103" spans="1:91" s="680" customFormat="1" ht="56.25">
      <c r="A103" s="639">
        <v>5</v>
      </c>
      <c r="B103" s="742" t="s">
        <v>860</v>
      </c>
      <c r="C103" s="658">
        <f t="shared" si="90"/>
        <v>0.19999999999999998</v>
      </c>
      <c r="D103" s="663">
        <v>0.18</v>
      </c>
      <c r="E103" s="661">
        <f t="shared" si="123"/>
        <v>0.02</v>
      </c>
      <c r="F103" s="661">
        <f t="shared" si="124"/>
        <v>0</v>
      </c>
      <c r="G103" s="661">
        <f t="shared" si="118"/>
        <v>0</v>
      </c>
      <c r="H103" s="712"/>
      <c r="I103" s="661"/>
      <c r="J103" s="661"/>
      <c r="K103" s="712">
        <v>0</v>
      </c>
      <c r="L103" s="712"/>
      <c r="M103" s="661">
        <f t="shared" si="119"/>
        <v>0</v>
      </c>
      <c r="N103" s="712"/>
      <c r="O103" s="661"/>
      <c r="P103" s="712"/>
      <c r="Q103" s="661"/>
      <c r="R103" s="661"/>
      <c r="S103" s="661"/>
      <c r="T103" s="661"/>
      <c r="U103" s="661">
        <f t="shared" si="120"/>
        <v>0</v>
      </c>
      <c r="V103" s="661"/>
      <c r="W103" s="661"/>
      <c r="X103" s="661"/>
      <c r="Y103" s="661"/>
      <c r="Z103" s="661"/>
      <c r="AA103" s="661"/>
      <c r="AB103" s="661"/>
      <c r="AC103" s="661"/>
      <c r="AD103" s="661">
        <f t="shared" si="121"/>
        <v>0</v>
      </c>
      <c r="AE103" s="712"/>
      <c r="AF103" s="712"/>
      <c r="AG103" s="661"/>
      <c r="AH103" s="661"/>
      <c r="AI103" s="661"/>
      <c r="AJ103" s="661"/>
      <c r="AK103" s="661"/>
      <c r="AL103" s="661"/>
      <c r="AM103" s="661"/>
      <c r="AN103" s="661"/>
      <c r="AO103" s="661"/>
      <c r="AP103" s="661"/>
      <c r="AQ103" s="661"/>
      <c r="AR103" s="661"/>
      <c r="AS103" s="661">
        <v>0</v>
      </c>
      <c r="AT103" s="661"/>
      <c r="AU103" s="661"/>
      <c r="AV103" s="661"/>
      <c r="AW103" s="661"/>
      <c r="AX103" s="661"/>
      <c r="AY103" s="661"/>
      <c r="AZ103" s="661"/>
      <c r="BA103" s="661"/>
      <c r="BB103" s="661"/>
      <c r="BC103" s="661"/>
      <c r="BD103" s="712"/>
      <c r="BE103" s="661"/>
      <c r="BF103" s="661"/>
      <c r="BG103" s="661">
        <f t="shared" si="122"/>
        <v>0.02</v>
      </c>
      <c r="BH103" s="661"/>
      <c r="BI103" s="712">
        <v>0.02</v>
      </c>
      <c r="BJ103" s="661"/>
      <c r="BK103" s="639" t="s">
        <v>130</v>
      </c>
      <c r="BL103" s="679" t="s">
        <v>399</v>
      </c>
      <c r="BM103" s="639" t="s">
        <v>526</v>
      </c>
      <c r="BN103" s="639" t="s">
        <v>93</v>
      </c>
      <c r="BO103" s="663" t="s">
        <v>503</v>
      </c>
      <c r="BP103" s="640" t="s">
        <v>502</v>
      </c>
      <c r="BQ103" s="663" t="s">
        <v>503</v>
      </c>
      <c r="BR103" s="664"/>
      <c r="BS103" s="664" t="s">
        <v>834</v>
      </c>
      <c r="BT103" s="664"/>
      <c r="BW103" s="664"/>
      <c r="BX103" s="664"/>
    </row>
    <row r="104" spans="1:91" s="680" customFormat="1" ht="75">
      <c r="A104" s="639">
        <v>6</v>
      </c>
      <c r="B104" s="742" t="s">
        <v>532</v>
      </c>
      <c r="C104" s="658">
        <f t="shared" si="90"/>
        <v>0.70000000000000007</v>
      </c>
      <c r="D104" s="663">
        <v>0.68</v>
      </c>
      <c r="E104" s="661">
        <f t="shared" si="123"/>
        <v>0.02</v>
      </c>
      <c r="F104" s="661">
        <f t="shared" si="124"/>
        <v>0</v>
      </c>
      <c r="G104" s="661">
        <f t="shared" si="118"/>
        <v>0</v>
      </c>
      <c r="H104" s="712"/>
      <c r="I104" s="661"/>
      <c r="J104" s="661"/>
      <c r="K104" s="712"/>
      <c r="L104" s="712"/>
      <c r="M104" s="661">
        <f t="shared" si="119"/>
        <v>0</v>
      </c>
      <c r="N104" s="712"/>
      <c r="O104" s="661"/>
      <c r="P104" s="712"/>
      <c r="Q104" s="661"/>
      <c r="R104" s="661"/>
      <c r="S104" s="661"/>
      <c r="T104" s="661"/>
      <c r="U104" s="661">
        <f t="shared" si="120"/>
        <v>0</v>
      </c>
      <c r="V104" s="661"/>
      <c r="W104" s="661"/>
      <c r="X104" s="661"/>
      <c r="Y104" s="661"/>
      <c r="Z104" s="661"/>
      <c r="AA104" s="661"/>
      <c r="AB104" s="661"/>
      <c r="AC104" s="661"/>
      <c r="AD104" s="661">
        <f t="shared" si="121"/>
        <v>0</v>
      </c>
      <c r="AE104" s="712"/>
      <c r="AF104" s="712"/>
      <c r="AG104" s="661"/>
      <c r="AH104" s="661"/>
      <c r="AI104" s="661"/>
      <c r="AJ104" s="661"/>
      <c r="AK104" s="661"/>
      <c r="AL104" s="661"/>
      <c r="AM104" s="661"/>
      <c r="AN104" s="661"/>
      <c r="AO104" s="661"/>
      <c r="AP104" s="661"/>
      <c r="AQ104" s="661"/>
      <c r="AR104" s="661"/>
      <c r="AS104" s="661">
        <v>0</v>
      </c>
      <c r="AT104" s="661"/>
      <c r="AU104" s="661"/>
      <c r="AV104" s="661"/>
      <c r="AW104" s="661"/>
      <c r="AX104" s="661"/>
      <c r="AY104" s="661"/>
      <c r="AZ104" s="661"/>
      <c r="BA104" s="661"/>
      <c r="BB104" s="661"/>
      <c r="BC104" s="661"/>
      <c r="BD104" s="712"/>
      <c r="BE104" s="661"/>
      <c r="BF104" s="661"/>
      <c r="BG104" s="661">
        <f t="shared" si="122"/>
        <v>0.02</v>
      </c>
      <c r="BH104" s="661"/>
      <c r="BI104" s="712">
        <v>0.02</v>
      </c>
      <c r="BJ104" s="661"/>
      <c r="BK104" s="639" t="s">
        <v>130</v>
      </c>
      <c r="BL104" s="679" t="s">
        <v>399</v>
      </c>
      <c r="BM104" s="639" t="s">
        <v>729</v>
      </c>
      <c r="BN104" s="639" t="s">
        <v>93</v>
      </c>
      <c r="BO104" s="663" t="s">
        <v>503</v>
      </c>
      <c r="BP104" s="640" t="s">
        <v>608</v>
      </c>
      <c r="BQ104" s="663" t="s">
        <v>503</v>
      </c>
      <c r="BR104" s="664"/>
      <c r="BS104" s="664" t="s">
        <v>834</v>
      </c>
      <c r="BT104" s="664"/>
      <c r="BW104" s="664"/>
      <c r="BX104" s="664"/>
    </row>
    <row r="105" spans="1:91" s="674" customFormat="1" ht="56.25">
      <c r="A105" s="639">
        <v>7</v>
      </c>
      <c r="B105" s="667" t="s">
        <v>859</v>
      </c>
      <c r="C105" s="661">
        <f>D105+E105</f>
        <v>0.30000000000000004</v>
      </c>
      <c r="D105" s="663">
        <v>0.2</v>
      </c>
      <c r="E105" s="661">
        <f>F105+U105+BG105</f>
        <v>0.1</v>
      </c>
      <c r="F105" s="661">
        <f t="shared" si="124"/>
        <v>0.1</v>
      </c>
      <c r="G105" s="661">
        <f>H105+I105+J105</f>
        <v>0</v>
      </c>
      <c r="H105" s="712"/>
      <c r="I105" s="661"/>
      <c r="J105" s="661"/>
      <c r="K105" s="712">
        <v>0.1</v>
      </c>
      <c r="L105" s="712"/>
      <c r="M105" s="661">
        <f>+N105+O105+P105</f>
        <v>0</v>
      </c>
      <c r="N105" s="661"/>
      <c r="O105" s="661"/>
      <c r="P105" s="712"/>
      <c r="Q105" s="661"/>
      <c r="R105" s="661"/>
      <c r="S105" s="661"/>
      <c r="T105" s="661"/>
      <c r="U105" s="661">
        <f>V105+W105+X105+Y105+Z105+AA105+AB105+AC105+AD105+AU105+AV105+AW105+AX105+AY105+AZ105+BA105+BB105+BC105+BD105+BE105+BF105</f>
        <v>0</v>
      </c>
      <c r="V105" s="661"/>
      <c r="W105" s="661"/>
      <c r="X105" s="661"/>
      <c r="Y105" s="661"/>
      <c r="Z105" s="661"/>
      <c r="AA105" s="661"/>
      <c r="AB105" s="661"/>
      <c r="AC105" s="661"/>
      <c r="AD105" s="661">
        <f t="shared" si="121"/>
        <v>0</v>
      </c>
      <c r="AE105" s="661"/>
      <c r="AF105" s="712"/>
      <c r="AG105" s="661"/>
      <c r="AH105" s="661"/>
      <c r="AI105" s="661"/>
      <c r="AJ105" s="661"/>
      <c r="AK105" s="661"/>
      <c r="AL105" s="661"/>
      <c r="AM105" s="661"/>
      <c r="AN105" s="661"/>
      <c r="AO105" s="661"/>
      <c r="AP105" s="661"/>
      <c r="AQ105" s="661"/>
      <c r="AR105" s="661"/>
      <c r="AS105" s="661">
        <v>0</v>
      </c>
      <c r="AT105" s="661"/>
      <c r="AU105" s="661"/>
      <c r="AV105" s="661"/>
      <c r="AW105" s="661"/>
      <c r="AX105" s="661"/>
      <c r="AY105" s="661"/>
      <c r="AZ105" s="661"/>
      <c r="BA105" s="661"/>
      <c r="BB105" s="661"/>
      <c r="BC105" s="661"/>
      <c r="BD105" s="712"/>
      <c r="BE105" s="661"/>
      <c r="BF105" s="661"/>
      <c r="BG105" s="661">
        <f>BH105+BI105+BJ105</f>
        <v>0</v>
      </c>
      <c r="BH105" s="661"/>
      <c r="BI105" s="712"/>
      <c r="BJ105" s="661"/>
      <c r="BK105" s="639" t="s">
        <v>130</v>
      </c>
      <c r="BL105" s="639" t="s">
        <v>399</v>
      </c>
      <c r="BM105" s="639"/>
      <c r="BN105" s="639" t="s">
        <v>93</v>
      </c>
      <c r="BO105" s="639" t="s">
        <v>866</v>
      </c>
      <c r="BP105" s="640" t="s">
        <v>502</v>
      </c>
      <c r="BQ105" s="625"/>
      <c r="BR105" s="625"/>
      <c r="BS105" s="625"/>
      <c r="BT105" s="625"/>
      <c r="BW105" s="673"/>
      <c r="BX105" s="673"/>
    </row>
    <row r="106" spans="1:91" s="680" customFormat="1" ht="75">
      <c r="A106" s="639">
        <v>8</v>
      </c>
      <c r="B106" s="705" t="s">
        <v>611</v>
      </c>
      <c r="C106" s="658">
        <f t="shared" ref="C106" si="125">D106+E106</f>
        <v>0.2</v>
      </c>
      <c r="D106" s="639">
        <v>0.17</v>
      </c>
      <c r="E106" s="661">
        <f t="shared" ref="E106" si="126">F106+U106+BG106</f>
        <v>0.03</v>
      </c>
      <c r="F106" s="661">
        <f t="shared" si="124"/>
        <v>0</v>
      </c>
      <c r="G106" s="661">
        <f t="shared" ref="G106" si="127">H106+I106+J106</f>
        <v>0</v>
      </c>
      <c r="H106" s="706"/>
      <c r="I106" s="706"/>
      <c r="J106" s="706"/>
      <c r="K106" s="706"/>
      <c r="L106" s="706">
        <v>0</v>
      </c>
      <c r="M106" s="661">
        <f t="shared" ref="M106" si="128">+N106+O106+P106</f>
        <v>0</v>
      </c>
      <c r="N106" s="706"/>
      <c r="O106" s="706"/>
      <c r="P106" s="706"/>
      <c r="Q106" s="706"/>
      <c r="R106" s="706"/>
      <c r="S106" s="706"/>
      <c r="T106" s="706"/>
      <c r="U106" s="661">
        <f t="shared" ref="U106" si="129">V106+W106+X106+Y106+Z106+AA106+AB106+AC106+AD106+AU106+AV106+AW106+AX106+AY106+AZ106+BA106+BB106+BC106+BD106+BE106+BF106</f>
        <v>0</v>
      </c>
      <c r="V106" s="706"/>
      <c r="W106" s="706"/>
      <c r="X106" s="706"/>
      <c r="Y106" s="706"/>
      <c r="Z106" s="706"/>
      <c r="AA106" s="706"/>
      <c r="AB106" s="706"/>
      <c r="AC106" s="706"/>
      <c r="AD106" s="661">
        <f t="shared" si="121"/>
        <v>0</v>
      </c>
      <c r="AE106" s="706"/>
      <c r="AF106" s="706"/>
      <c r="AG106" s="706"/>
      <c r="AH106" s="706"/>
      <c r="AI106" s="706"/>
      <c r="AJ106" s="706"/>
      <c r="AK106" s="706"/>
      <c r="AL106" s="706"/>
      <c r="AM106" s="706"/>
      <c r="AN106" s="706"/>
      <c r="AO106" s="706"/>
      <c r="AP106" s="706"/>
      <c r="AQ106" s="706"/>
      <c r="AR106" s="706"/>
      <c r="AS106" s="706">
        <f t="shared" ref="AS106:AS107" si="130">AT106+AU106</f>
        <v>0</v>
      </c>
      <c r="AT106" s="706"/>
      <c r="AU106" s="706"/>
      <c r="AV106" s="706"/>
      <c r="AW106" s="706"/>
      <c r="AX106" s="706"/>
      <c r="AY106" s="706"/>
      <c r="AZ106" s="706"/>
      <c r="BA106" s="706"/>
      <c r="BB106" s="706"/>
      <c r="BC106" s="706"/>
      <c r="BD106" s="706"/>
      <c r="BE106" s="706"/>
      <c r="BF106" s="706"/>
      <c r="BG106" s="661">
        <f t="shared" ref="BG106" si="131">BH106+BI106+BJ106</f>
        <v>0.03</v>
      </c>
      <c r="BH106" s="706"/>
      <c r="BI106" s="706">
        <v>0.03</v>
      </c>
      <c r="BJ106" s="706"/>
      <c r="BK106" s="639" t="s">
        <v>130</v>
      </c>
      <c r="BL106" s="640" t="s">
        <v>396</v>
      </c>
      <c r="BM106" s="640" t="s">
        <v>735</v>
      </c>
      <c r="BN106" s="640" t="s">
        <v>93</v>
      </c>
      <c r="BO106" s="663" t="s">
        <v>503</v>
      </c>
      <c r="BP106" s="707" t="s">
        <v>608</v>
      </c>
      <c r="BQ106" s="663" t="s">
        <v>503</v>
      </c>
      <c r="BR106" s="675" t="s">
        <v>834</v>
      </c>
      <c r="BS106" s="675"/>
      <c r="BT106" s="675"/>
      <c r="BU106" s="676"/>
      <c r="BV106" s="676"/>
      <c r="CM106" s="680" t="s">
        <v>957</v>
      </c>
    </row>
    <row r="107" spans="1:91" s="680" customFormat="1" ht="56.25">
      <c r="A107" s="639">
        <v>9</v>
      </c>
      <c r="B107" s="705" t="s">
        <v>582</v>
      </c>
      <c r="C107" s="658">
        <f t="shared" si="90"/>
        <v>0.4</v>
      </c>
      <c r="D107" s="639">
        <v>0.37</v>
      </c>
      <c r="E107" s="661">
        <f t="shared" si="123"/>
        <v>0.03</v>
      </c>
      <c r="F107" s="661">
        <f t="shared" si="124"/>
        <v>0</v>
      </c>
      <c r="G107" s="661">
        <f t="shared" si="118"/>
        <v>0</v>
      </c>
      <c r="H107" s="706"/>
      <c r="I107" s="706"/>
      <c r="J107" s="706"/>
      <c r="K107" s="706"/>
      <c r="L107" s="706">
        <v>0</v>
      </c>
      <c r="M107" s="661">
        <f t="shared" si="119"/>
        <v>0</v>
      </c>
      <c r="N107" s="706"/>
      <c r="O107" s="706"/>
      <c r="P107" s="706"/>
      <c r="Q107" s="706"/>
      <c r="R107" s="706"/>
      <c r="S107" s="706"/>
      <c r="T107" s="706"/>
      <c r="U107" s="661">
        <f t="shared" si="120"/>
        <v>0</v>
      </c>
      <c r="V107" s="706"/>
      <c r="W107" s="706"/>
      <c r="X107" s="706"/>
      <c r="Y107" s="706"/>
      <c r="Z107" s="706"/>
      <c r="AA107" s="706"/>
      <c r="AB107" s="706"/>
      <c r="AC107" s="706"/>
      <c r="AD107" s="661">
        <f t="shared" si="121"/>
        <v>0</v>
      </c>
      <c r="AE107" s="706"/>
      <c r="AF107" s="706"/>
      <c r="AG107" s="706"/>
      <c r="AH107" s="706"/>
      <c r="AI107" s="706"/>
      <c r="AJ107" s="706"/>
      <c r="AK107" s="706"/>
      <c r="AL107" s="706"/>
      <c r="AM107" s="706"/>
      <c r="AN107" s="706"/>
      <c r="AO107" s="706"/>
      <c r="AP107" s="706"/>
      <c r="AQ107" s="706"/>
      <c r="AR107" s="706"/>
      <c r="AS107" s="706">
        <f t="shared" si="130"/>
        <v>0</v>
      </c>
      <c r="AT107" s="706"/>
      <c r="AU107" s="706"/>
      <c r="AV107" s="706"/>
      <c r="AW107" s="706"/>
      <c r="AX107" s="706"/>
      <c r="AY107" s="706"/>
      <c r="AZ107" s="706"/>
      <c r="BA107" s="706"/>
      <c r="BB107" s="706"/>
      <c r="BC107" s="706"/>
      <c r="BD107" s="706"/>
      <c r="BE107" s="706"/>
      <c r="BF107" s="706"/>
      <c r="BG107" s="661">
        <f t="shared" si="122"/>
        <v>0.03</v>
      </c>
      <c r="BH107" s="706"/>
      <c r="BI107" s="706">
        <v>0.03</v>
      </c>
      <c r="BJ107" s="706"/>
      <c r="BK107" s="639" t="s">
        <v>130</v>
      </c>
      <c r="BL107" s="640" t="s">
        <v>396</v>
      </c>
      <c r="BM107" s="640"/>
      <c r="BN107" s="640" t="s">
        <v>93</v>
      </c>
      <c r="BO107" s="697" t="s">
        <v>369</v>
      </c>
      <c r="BP107" s="707" t="s">
        <v>502</v>
      </c>
      <c r="BQ107" s="663" t="s">
        <v>503</v>
      </c>
      <c r="BR107" s="664"/>
      <c r="BS107" s="664" t="s">
        <v>834</v>
      </c>
      <c r="BT107" s="664"/>
      <c r="BW107" s="664"/>
      <c r="BX107" s="664"/>
    </row>
    <row r="108" spans="1:91" s="652" customFormat="1" ht="18.75">
      <c r="A108" s="648" t="s">
        <v>465</v>
      </c>
      <c r="B108" s="693" t="s">
        <v>773</v>
      </c>
      <c r="C108" s="645">
        <f t="shared" si="90"/>
        <v>0.2</v>
      </c>
      <c r="D108" s="646">
        <f t="shared" ref="D108:BK108" si="132">SUM(D109:D109)</f>
        <v>0.17</v>
      </c>
      <c r="E108" s="646">
        <f t="shared" si="132"/>
        <v>0.03</v>
      </c>
      <c r="F108" s="646">
        <f t="shared" si="132"/>
        <v>0</v>
      </c>
      <c r="G108" s="646">
        <f t="shared" si="132"/>
        <v>0</v>
      </c>
      <c r="H108" s="646">
        <f t="shared" si="132"/>
        <v>0</v>
      </c>
      <c r="I108" s="646">
        <f t="shared" si="132"/>
        <v>0</v>
      </c>
      <c r="J108" s="646">
        <f t="shared" si="132"/>
        <v>0</v>
      </c>
      <c r="K108" s="646">
        <f t="shared" si="132"/>
        <v>0</v>
      </c>
      <c r="L108" s="646">
        <f t="shared" si="132"/>
        <v>0</v>
      </c>
      <c r="M108" s="646">
        <f t="shared" si="132"/>
        <v>0</v>
      </c>
      <c r="N108" s="646">
        <f t="shared" si="132"/>
        <v>0</v>
      </c>
      <c r="O108" s="646">
        <f t="shared" si="132"/>
        <v>0</v>
      </c>
      <c r="P108" s="646">
        <f t="shared" si="132"/>
        <v>0</v>
      </c>
      <c r="Q108" s="646">
        <f t="shared" si="132"/>
        <v>0</v>
      </c>
      <c r="R108" s="646">
        <f t="shared" si="132"/>
        <v>0</v>
      </c>
      <c r="S108" s="646">
        <f t="shared" si="132"/>
        <v>0</v>
      </c>
      <c r="T108" s="646">
        <f t="shared" si="132"/>
        <v>0</v>
      </c>
      <c r="U108" s="646">
        <f t="shared" si="132"/>
        <v>0</v>
      </c>
      <c r="V108" s="646">
        <f t="shared" si="132"/>
        <v>0</v>
      </c>
      <c r="W108" s="646">
        <f t="shared" si="132"/>
        <v>0</v>
      </c>
      <c r="X108" s="646">
        <f t="shared" si="132"/>
        <v>0</v>
      </c>
      <c r="Y108" s="646">
        <f t="shared" si="132"/>
        <v>0</v>
      </c>
      <c r="Z108" s="646">
        <f t="shared" si="132"/>
        <v>0</v>
      </c>
      <c r="AA108" s="646">
        <f t="shared" si="132"/>
        <v>0</v>
      </c>
      <c r="AB108" s="646">
        <f t="shared" si="132"/>
        <v>0</v>
      </c>
      <c r="AC108" s="646">
        <f t="shared" si="132"/>
        <v>0</v>
      </c>
      <c r="AD108" s="646">
        <f t="shared" si="132"/>
        <v>0</v>
      </c>
      <c r="AE108" s="646">
        <f t="shared" si="132"/>
        <v>0</v>
      </c>
      <c r="AF108" s="646">
        <f t="shared" si="132"/>
        <v>0</v>
      </c>
      <c r="AG108" s="646">
        <f t="shared" si="132"/>
        <v>0</v>
      </c>
      <c r="AH108" s="646">
        <f t="shared" si="132"/>
        <v>0</v>
      </c>
      <c r="AI108" s="646">
        <f t="shared" si="132"/>
        <v>0</v>
      </c>
      <c r="AJ108" s="646">
        <f t="shared" si="132"/>
        <v>0</v>
      </c>
      <c r="AK108" s="646">
        <f t="shared" si="132"/>
        <v>0</v>
      </c>
      <c r="AL108" s="646">
        <f t="shared" si="132"/>
        <v>0</v>
      </c>
      <c r="AM108" s="646">
        <f t="shared" si="132"/>
        <v>0</v>
      </c>
      <c r="AN108" s="646">
        <f t="shared" si="132"/>
        <v>0</v>
      </c>
      <c r="AO108" s="646">
        <f t="shared" si="132"/>
        <v>0</v>
      </c>
      <c r="AP108" s="646">
        <f t="shared" si="132"/>
        <v>0</v>
      </c>
      <c r="AQ108" s="646">
        <f t="shared" si="132"/>
        <v>0</v>
      </c>
      <c r="AR108" s="646">
        <f t="shared" si="132"/>
        <v>0</v>
      </c>
      <c r="AS108" s="646">
        <f t="shared" si="132"/>
        <v>0</v>
      </c>
      <c r="AT108" s="646">
        <f t="shared" si="132"/>
        <v>0</v>
      </c>
      <c r="AU108" s="646">
        <f t="shared" si="132"/>
        <v>0</v>
      </c>
      <c r="AV108" s="646">
        <f t="shared" si="132"/>
        <v>0</v>
      </c>
      <c r="AW108" s="646">
        <f t="shared" si="132"/>
        <v>0</v>
      </c>
      <c r="AX108" s="646">
        <f t="shared" si="132"/>
        <v>0</v>
      </c>
      <c r="AY108" s="646">
        <f t="shared" si="132"/>
        <v>0</v>
      </c>
      <c r="AZ108" s="646">
        <f t="shared" si="132"/>
        <v>0</v>
      </c>
      <c r="BA108" s="646">
        <f t="shared" si="132"/>
        <v>0</v>
      </c>
      <c r="BB108" s="646">
        <f t="shared" si="132"/>
        <v>0</v>
      </c>
      <c r="BC108" s="646">
        <f t="shared" si="132"/>
        <v>0</v>
      </c>
      <c r="BD108" s="646">
        <f t="shared" si="132"/>
        <v>0</v>
      </c>
      <c r="BE108" s="646">
        <f t="shared" si="132"/>
        <v>0</v>
      </c>
      <c r="BF108" s="646">
        <f t="shared" si="132"/>
        <v>0</v>
      </c>
      <c r="BG108" s="646">
        <f t="shared" si="132"/>
        <v>0.03</v>
      </c>
      <c r="BH108" s="646">
        <f t="shared" si="132"/>
        <v>0</v>
      </c>
      <c r="BI108" s="646">
        <f t="shared" si="132"/>
        <v>0.03</v>
      </c>
      <c r="BJ108" s="646">
        <f t="shared" si="132"/>
        <v>0</v>
      </c>
      <c r="BK108" s="646">
        <f t="shared" si="132"/>
        <v>0</v>
      </c>
      <c r="BL108" s="629"/>
      <c r="BM108" s="649"/>
      <c r="BN108" s="648"/>
      <c r="BO108" s="650"/>
      <c r="BP108" s="651"/>
      <c r="BQ108" s="651"/>
      <c r="BR108" s="627"/>
      <c r="BS108" s="627"/>
      <c r="BT108" s="627"/>
      <c r="BW108" s="653"/>
      <c r="BX108" s="653"/>
    </row>
    <row r="109" spans="1:91" s="669" customFormat="1" ht="75">
      <c r="A109" s="689">
        <v>1</v>
      </c>
      <c r="B109" s="667" t="s">
        <v>665</v>
      </c>
      <c r="C109" s="658">
        <f t="shared" si="90"/>
        <v>0.2</v>
      </c>
      <c r="D109" s="663">
        <v>0.17</v>
      </c>
      <c r="E109" s="661">
        <f>F109+U109+BG109</f>
        <v>0.03</v>
      </c>
      <c r="F109" s="661">
        <f t="shared" ref="F109" si="133">G109+K109+L109+M109+R109+S109+T109</f>
        <v>0</v>
      </c>
      <c r="G109" s="661">
        <f>H109+I109+J109</f>
        <v>0</v>
      </c>
      <c r="H109" s="661"/>
      <c r="I109" s="661"/>
      <c r="J109" s="661"/>
      <c r="K109" s="712"/>
      <c r="L109" s="712"/>
      <c r="M109" s="661">
        <f>+N109+O109+P109</f>
        <v>0</v>
      </c>
      <c r="N109" s="712"/>
      <c r="O109" s="661"/>
      <c r="P109" s="712"/>
      <c r="Q109" s="661"/>
      <c r="R109" s="661"/>
      <c r="S109" s="661"/>
      <c r="T109" s="661"/>
      <c r="U109" s="661">
        <f>V109+W109+X109+Y109+Z109+AA109+AB109+AC109+AD109+AU109+AV109+AW109+AX109+AY109+AZ109+BA109+BB109+BC109+BD109+BE109+BF109</f>
        <v>0</v>
      </c>
      <c r="V109" s="661"/>
      <c r="W109" s="661"/>
      <c r="X109" s="661"/>
      <c r="Y109" s="661"/>
      <c r="Z109" s="661"/>
      <c r="AA109" s="661"/>
      <c r="AB109" s="661"/>
      <c r="AC109" s="661"/>
      <c r="AD109" s="661">
        <f t="shared" ref="AD109" si="134">SUM(AE109:AT109)</f>
        <v>0</v>
      </c>
      <c r="AE109" s="712"/>
      <c r="AF109" s="661"/>
      <c r="AG109" s="661"/>
      <c r="AH109" s="661"/>
      <c r="AI109" s="712"/>
      <c r="AJ109" s="661"/>
      <c r="AK109" s="661"/>
      <c r="AL109" s="661"/>
      <c r="AM109" s="661"/>
      <c r="AN109" s="661"/>
      <c r="AO109" s="661"/>
      <c r="AP109" s="661"/>
      <c r="AQ109" s="661"/>
      <c r="AR109" s="661"/>
      <c r="AS109" s="661">
        <v>0</v>
      </c>
      <c r="AT109" s="661"/>
      <c r="AU109" s="661"/>
      <c r="AV109" s="661"/>
      <c r="AW109" s="661"/>
      <c r="AX109" s="712"/>
      <c r="AY109" s="661"/>
      <c r="AZ109" s="661"/>
      <c r="BA109" s="661"/>
      <c r="BB109" s="661"/>
      <c r="BC109" s="661"/>
      <c r="BD109" s="712"/>
      <c r="BE109" s="661"/>
      <c r="BF109" s="661"/>
      <c r="BG109" s="661">
        <f>BH109+BI109+BJ109</f>
        <v>0.03</v>
      </c>
      <c r="BH109" s="661"/>
      <c r="BI109" s="661">
        <v>0.03</v>
      </c>
      <c r="BJ109" s="661"/>
      <c r="BK109" s="639" t="s">
        <v>130</v>
      </c>
      <c r="BL109" s="661" t="s">
        <v>400</v>
      </c>
      <c r="BM109" s="639" t="s">
        <v>739</v>
      </c>
      <c r="BN109" s="639" t="s">
        <v>94</v>
      </c>
      <c r="BO109" s="663" t="s">
        <v>503</v>
      </c>
      <c r="BP109" s="639" t="s">
        <v>502</v>
      </c>
      <c r="BQ109" s="735" t="s">
        <v>503</v>
      </c>
      <c r="BR109" s="664"/>
      <c r="BS109" s="627" t="s">
        <v>834</v>
      </c>
      <c r="BT109" s="627"/>
      <c r="BW109" s="668"/>
      <c r="BX109" s="668"/>
    </row>
    <row r="110" spans="1:91" s="652" customFormat="1" ht="19.5">
      <c r="A110" s="648" t="s">
        <v>653</v>
      </c>
      <c r="B110" s="693" t="s">
        <v>17</v>
      </c>
      <c r="C110" s="645">
        <f t="shared" si="90"/>
        <v>306.58</v>
      </c>
      <c r="D110" s="646">
        <f t="shared" ref="D110:T110" si="135">SUM(D111:D121)</f>
        <v>306.58</v>
      </c>
      <c r="E110" s="646">
        <f>SUM(E111:E121)</f>
        <v>0</v>
      </c>
      <c r="F110" s="646">
        <f t="shared" si="135"/>
        <v>0</v>
      </c>
      <c r="G110" s="646">
        <f t="shared" si="135"/>
        <v>0</v>
      </c>
      <c r="H110" s="646">
        <f t="shared" si="135"/>
        <v>0</v>
      </c>
      <c r="I110" s="646">
        <f t="shared" si="135"/>
        <v>0</v>
      </c>
      <c r="J110" s="646">
        <f t="shared" si="135"/>
        <v>0</v>
      </c>
      <c r="K110" s="646">
        <f t="shared" si="135"/>
        <v>0</v>
      </c>
      <c r="L110" s="646">
        <f t="shared" si="135"/>
        <v>0</v>
      </c>
      <c r="M110" s="646">
        <f t="shared" si="135"/>
        <v>0</v>
      </c>
      <c r="N110" s="646">
        <f t="shared" si="135"/>
        <v>0</v>
      </c>
      <c r="O110" s="646">
        <f t="shared" si="135"/>
        <v>0</v>
      </c>
      <c r="P110" s="646">
        <f t="shared" si="135"/>
        <v>0</v>
      </c>
      <c r="Q110" s="646">
        <f t="shared" si="135"/>
        <v>0</v>
      </c>
      <c r="R110" s="646">
        <f t="shared" si="135"/>
        <v>0</v>
      </c>
      <c r="S110" s="646">
        <f t="shared" si="135"/>
        <v>0</v>
      </c>
      <c r="T110" s="646">
        <f t="shared" si="135"/>
        <v>0</v>
      </c>
      <c r="U110" s="647">
        <f t="shared" si="75"/>
        <v>0</v>
      </c>
      <c r="V110" s="646">
        <f t="shared" ref="V110:BJ110" si="136">SUM(V111:V121)</f>
        <v>0</v>
      </c>
      <c r="W110" s="646">
        <f t="shared" si="136"/>
        <v>0</v>
      </c>
      <c r="X110" s="646">
        <f t="shared" si="136"/>
        <v>0</v>
      </c>
      <c r="Y110" s="646">
        <f t="shared" si="136"/>
        <v>0</v>
      </c>
      <c r="Z110" s="646">
        <f t="shared" si="136"/>
        <v>0</v>
      </c>
      <c r="AA110" s="646">
        <f t="shared" si="136"/>
        <v>0</v>
      </c>
      <c r="AB110" s="646">
        <f t="shared" si="136"/>
        <v>0</v>
      </c>
      <c r="AC110" s="646">
        <f t="shared" si="136"/>
        <v>0</v>
      </c>
      <c r="AD110" s="646">
        <f t="shared" si="136"/>
        <v>0</v>
      </c>
      <c r="AE110" s="646">
        <f t="shared" si="136"/>
        <v>0</v>
      </c>
      <c r="AF110" s="646">
        <f t="shared" si="136"/>
        <v>0</v>
      </c>
      <c r="AG110" s="646">
        <f t="shared" si="136"/>
        <v>0</v>
      </c>
      <c r="AH110" s="646">
        <f t="shared" si="136"/>
        <v>0</v>
      </c>
      <c r="AI110" s="646">
        <f t="shared" si="136"/>
        <v>0</v>
      </c>
      <c r="AJ110" s="646">
        <f t="shared" si="136"/>
        <v>0</v>
      </c>
      <c r="AK110" s="646">
        <f t="shared" si="136"/>
        <v>0</v>
      </c>
      <c r="AL110" s="646">
        <f t="shared" si="136"/>
        <v>0</v>
      </c>
      <c r="AM110" s="646">
        <f t="shared" si="136"/>
        <v>0</v>
      </c>
      <c r="AN110" s="646">
        <f t="shared" si="136"/>
        <v>0</v>
      </c>
      <c r="AO110" s="646">
        <f t="shared" si="136"/>
        <v>0</v>
      </c>
      <c r="AP110" s="646">
        <f t="shared" si="136"/>
        <v>0</v>
      </c>
      <c r="AQ110" s="646">
        <f t="shared" si="136"/>
        <v>0</v>
      </c>
      <c r="AR110" s="646">
        <f t="shared" si="136"/>
        <v>0</v>
      </c>
      <c r="AS110" s="646">
        <f t="shared" si="136"/>
        <v>0</v>
      </c>
      <c r="AT110" s="646">
        <f t="shared" si="136"/>
        <v>0</v>
      </c>
      <c r="AU110" s="646">
        <f t="shared" si="136"/>
        <v>0</v>
      </c>
      <c r="AV110" s="646">
        <f t="shared" si="136"/>
        <v>0</v>
      </c>
      <c r="AW110" s="646">
        <f t="shared" si="136"/>
        <v>0</v>
      </c>
      <c r="AX110" s="646">
        <f t="shared" si="136"/>
        <v>0</v>
      </c>
      <c r="AY110" s="646">
        <f t="shared" si="136"/>
        <v>0</v>
      </c>
      <c r="AZ110" s="646">
        <f t="shared" si="136"/>
        <v>0</v>
      </c>
      <c r="BA110" s="646">
        <f t="shared" si="136"/>
        <v>0</v>
      </c>
      <c r="BB110" s="646">
        <f t="shared" si="136"/>
        <v>0</v>
      </c>
      <c r="BC110" s="646">
        <f t="shared" si="136"/>
        <v>0</v>
      </c>
      <c r="BD110" s="646">
        <f t="shared" si="136"/>
        <v>0</v>
      </c>
      <c r="BE110" s="646">
        <f t="shared" si="136"/>
        <v>0</v>
      </c>
      <c r="BF110" s="646">
        <f t="shared" si="136"/>
        <v>0</v>
      </c>
      <c r="BG110" s="646">
        <f t="shared" si="136"/>
        <v>0</v>
      </c>
      <c r="BH110" s="646">
        <f t="shared" si="136"/>
        <v>0</v>
      </c>
      <c r="BI110" s="646">
        <f t="shared" si="136"/>
        <v>0</v>
      </c>
      <c r="BJ110" s="646">
        <f t="shared" si="136"/>
        <v>0</v>
      </c>
      <c r="BK110" s="629"/>
      <c r="BL110" s="629"/>
      <c r="BM110" s="649"/>
      <c r="BN110" s="648"/>
      <c r="BO110" s="650"/>
      <c r="BP110" s="651"/>
      <c r="BQ110" s="651"/>
      <c r="BR110" s="627"/>
      <c r="BS110" s="627"/>
      <c r="BT110" s="627"/>
      <c r="BW110" s="653"/>
      <c r="BX110" s="653"/>
    </row>
    <row r="111" spans="1:91" s="680" customFormat="1" ht="56.25">
      <c r="A111" s="639">
        <v>1</v>
      </c>
      <c r="B111" s="742" t="s">
        <v>292</v>
      </c>
      <c r="C111" s="658">
        <f t="shared" si="90"/>
        <v>20</v>
      </c>
      <c r="D111" s="663">
        <v>20</v>
      </c>
      <c r="E111" s="661">
        <f t="shared" ref="E111:E116" si="137">F111+U111+BG111</f>
        <v>0</v>
      </c>
      <c r="F111" s="661">
        <f t="shared" ref="F111:F116" si="138">G111+K111+L111+M111+R111+S111+T111</f>
        <v>0</v>
      </c>
      <c r="G111" s="661">
        <f t="shared" ref="G111:G116" si="139">H111+I111+J111</f>
        <v>0</v>
      </c>
      <c r="H111" s="712"/>
      <c r="I111" s="661"/>
      <c r="J111" s="661"/>
      <c r="K111" s="712"/>
      <c r="L111" s="712"/>
      <c r="M111" s="661">
        <f t="shared" ref="M111:M116" si="140">+N111+O111+P111</f>
        <v>0</v>
      </c>
      <c r="N111" s="712"/>
      <c r="O111" s="661"/>
      <c r="P111" s="712"/>
      <c r="Q111" s="661"/>
      <c r="R111" s="661"/>
      <c r="S111" s="661"/>
      <c r="T111" s="661"/>
      <c r="U111" s="661">
        <f t="shared" si="75"/>
        <v>0</v>
      </c>
      <c r="V111" s="661"/>
      <c r="W111" s="661"/>
      <c r="X111" s="661"/>
      <c r="Y111" s="661"/>
      <c r="Z111" s="661"/>
      <c r="AA111" s="661"/>
      <c r="AB111" s="661"/>
      <c r="AC111" s="661"/>
      <c r="AD111" s="661">
        <f>SUM(AE111:AT111)</f>
        <v>0</v>
      </c>
      <c r="AE111" s="712"/>
      <c r="AF111" s="712"/>
      <c r="AG111" s="661"/>
      <c r="AH111" s="661"/>
      <c r="AI111" s="661"/>
      <c r="AJ111" s="661"/>
      <c r="AK111" s="661"/>
      <c r="AL111" s="661"/>
      <c r="AM111" s="661"/>
      <c r="AN111" s="661"/>
      <c r="AO111" s="661"/>
      <c r="AP111" s="661"/>
      <c r="AQ111" s="661"/>
      <c r="AR111" s="661"/>
      <c r="AS111" s="661">
        <v>0</v>
      </c>
      <c r="AT111" s="661"/>
      <c r="AU111" s="661"/>
      <c r="AV111" s="661"/>
      <c r="AW111" s="661"/>
      <c r="AX111" s="661"/>
      <c r="AY111" s="661"/>
      <c r="AZ111" s="661"/>
      <c r="BA111" s="661"/>
      <c r="BB111" s="661"/>
      <c r="BC111" s="661"/>
      <c r="BD111" s="712"/>
      <c r="BE111" s="661"/>
      <c r="BF111" s="661"/>
      <c r="BG111" s="661">
        <f>BH111+BI111+BJ111</f>
        <v>0</v>
      </c>
      <c r="BH111" s="661"/>
      <c r="BI111" s="712"/>
      <c r="BJ111" s="661"/>
      <c r="BK111" s="639" t="s">
        <v>130</v>
      </c>
      <c r="BL111" s="661" t="s">
        <v>400</v>
      </c>
      <c r="BM111" s="639"/>
      <c r="BN111" s="639" t="s">
        <v>78</v>
      </c>
      <c r="BO111" s="639" t="s">
        <v>866</v>
      </c>
      <c r="BP111" s="640" t="s">
        <v>934</v>
      </c>
      <c r="BQ111" s="663" t="s">
        <v>503</v>
      </c>
      <c r="BW111" s="664" t="s">
        <v>936</v>
      </c>
      <c r="BX111" s="664"/>
      <c r="CM111" s="680" t="s">
        <v>956</v>
      </c>
    </row>
    <row r="112" spans="1:91" s="680" customFormat="1" ht="56.25">
      <c r="A112" s="639">
        <v>2</v>
      </c>
      <c r="B112" s="742" t="s">
        <v>292</v>
      </c>
      <c r="C112" s="658">
        <f t="shared" si="90"/>
        <v>15</v>
      </c>
      <c r="D112" s="663">
        <v>15</v>
      </c>
      <c r="E112" s="661">
        <f t="shared" si="137"/>
        <v>0</v>
      </c>
      <c r="F112" s="661">
        <f t="shared" si="138"/>
        <v>0</v>
      </c>
      <c r="G112" s="661">
        <f t="shared" si="139"/>
        <v>0</v>
      </c>
      <c r="H112" s="712"/>
      <c r="I112" s="661"/>
      <c r="J112" s="661"/>
      <c r="K112" s="712"/>
      <c r="L112" s="712"/>
      <c r="M112" s="661">
        <f t="shared" si="140"/>
        <v>0</v>
      </c>
      <c r="N112" s="712"/>
      <c r="O112" s="661"/>
      <c r="P112" s="712"/>
      <c r="Q112" s="661"/>
      <c r="R112" s="661"/>
      <c r="S112" s="661"/>
      <c r="T112" s="661"/>
      <c r="U112" s="661">
        <f t="shared" si="75"/>
        <v>0</v>
      </c>
      <c r="V112" s="661"/>
      <c r="W112" s="661"/>
      <c r="X112" s="661"/>
      <c r="Y112" s="661"/>
      <c r="Z112" s="661"/>
      <c r="AA112" s="661"/>
      <c r="AB112" s="661"/>
      <c r="AC112" s="661"/>
      <c r="AD112" s="661">
        <f t="shared" ref="AD112:AD116" si="141">SUM(AE112:AT112)</f>
        <v>0</v>
      </c>
      <c r="AE112" s="712"/>
      <c r="AF112" s="712"/>
      <c r="AG112" s="661"/>
      <c r="AH112" s="661"/>
      <c r="AI112" s="661"/>
      <c r="AJ112" s="661"/>
      <c r="AK112" s="661"/>
      <c r="AL112" s="661"/>
      <c r="AM112" s="661"/>
      <c r="AN112" s="661"/>
      <c r="AO112" s="661"/>
      <c r="AP112" s="661"/>
      <c r="AQ112" s="661"/>
      <c r="AR112" s="661"/>
      <c r="AS112" s="661">
        <v>0</v>
      </c>
      <c r="AT112" s="661"/>
      <c r="AU112" s="661"/>
      <c r="AV112" s="661"/>
      <c r="AW112" s="661"/>
      <c r="AX112" s="661"/>
      <c r="AY112" s="661"/>
      <c r="AZ112" s="661"/>
      <c r="BA112" s="661"/>
      <c r="BB112" s="661"/>
      <c r="BC112" s="661"/>
      <c r="BD112" s="712"/>
      <c r="BE112" s="661"/>
      <c r="BF112" s="661"/>
      <c r="BG112" s="661">
        <f>BH112+BI112+BJ112</f>
        <v>0</v>
      </c>
      <c r="BH112" s="661"/>
      <c r="BI112" s="712"/>
      <c r="BJ112" s="661"/>
      <c r="BK112" s="639" t="s">
        <v>130</v>
      </c>
      <c r="BL112" s="640" t="s">
        <v>396</v>
      </c>
      <c r="BM112" s="639"/>
      <c r="BN112" s="639" t="s">
        <v>78</v>
      </c>
      <c r="BO112" s="639" t="s">
        <v>866</v>
      </c>
      <c r="BP112" s="640" t="s">
        <v>934</v>
      </c>
      <c r="BQ112" s="663" t="s">
        <v>503</v>
      </c>
      <c r="BW112" s="664" t="s">
        <v>937</v>
      </c>
      <c r="BX112" s="664"/>
      <c r="CM112" s="680" t="s">
        <v>956</v>
      </c>
    </row>
    <row r="113" spans="1:91" s="680" customFormat="1" ht="56.25">
      <c r="A113" s="639">
        <v>3</v>
      </c>
      <c r="B113" s="742" t="s">
        <v>292</v>
      </c>
      <c r="C113" s="658">
        <f t="shared" si="90"/>
        <v>22</v>
      </c>
      <c r="D113" s="663">
        <v>22</v>
      </c>
      <c r="E113" s="661">
        <f t="shared" si="137"/>
        <v>0</v>
      </c>
      <c r="F113" s="661">
        <f t="shared" si="138"/>
        <v>0</v>
      </c>
      <c r="G113" s="661">
        <f t="shared" si="139"/>
        <v>0</v>
      </c>
      <c r="H113" s="712"/>
      <c r="I113" s="661"/>
      <c r="J113" s="661"/>
      <c r="K113" s="712"/>
      <c r="L113" s="712"/>
      <c r="M113" s="661">
        <f t="shared" si="140"/>
        <v>0</v>
      </c>
      <c r="N113" s="712"/>
      <c r="O113" s="661"/>
      <c r="P113" s="712"/>
      <c r="Q113" s="661"/>
      <c r="R113" s="661"/>
      <c r="S113" s="661"/>
      <c r="T113" s="661"/>
      <c r="U113" s="661">
        <f t="shared" si="75"/>
        <v>0</v>
      </c>
      <c r="V113" s="661"/>
      <c r="W113" s="661"/>
      <c r="X113" s="661"/>
      <c r="Y113" s="661"/>
      <c r="Z113" s="661"/>
      <c r="AA113" s="661"/>
      <c r="AB113" s="661"/>
      <c r="AC113" s="661"/>
      <c r="AD113" s="661">
        <f t="shared" si="141"/>
        <v>0</v>
      </c>
      <c r="AE113" s="712"/>
      <c r="AF113" s="712"/>
      <c r="AG113" s="661"/>
      <c r="AH113" s="661"/>
      <c r="AI113" s="661"/>
      <c r="AJ113" s="661"/>
      <c r="AK113" s="661"/>
      <c r="AL113" s="661"/>
      <c r="AM113" s="661"/>
      <c r="AN113" s="661"/>
      <c r="AO113" s="661"/>
      <c r="AP113" s="661"/>
      <c r="AQ113" s="661"/>
      <c r="AR113" s="661"/>
      <c r="AS113" s="661">
        <v>0</v>
      </c>
      <c r="AT113" s="661"/>
      <c r="AU113" s="661"/>
      <c r="AV113" s="661"/>
      <c r="AW113" s="661"/>
      <c r="AX113" s="661"/>
      <c r="AY113" s="661"/>
      <c r="AZ113" s="661"/>
      <c r="BA113" s="661"/>
      <c r="BB113" s="661"/>
      <c r="BC113" s="661"/>
      <c r="BD113" s="712"/>
      <c r="BE113" s="661"/>
      <c r="BF113" s="661"/>
      <c r="BG113" s="661">
        <f>BH113+BI113+BJ113</f>
        <v>0</v>
      </c>
      <c r="BH113" s="661"/>
      <c r="BI113" s="712"/>
      <c r="BJ113" s="661"/>
      <c r="BK113" s="639" t="s">
        <v>130</v>
      </c>
      <c r="BL113" s="640" t="s">
        <v>131</v>
      </c>
      <c r="BM113" s="639"/>
      <c r="BN113" s="639" t="s">
        <v>78</v>
      </c>
      <c r="BO113" s="639" t="s">
        <v>866</v>
      </c>
      <c r="BP113" s="640" t="s">
        <v>934</v>
      </c>
      <c r="BQ113" s="663" t="s">
        <v>503</v>
      </c>
      <c r="BW113" s="664" t="s">
        <v>938</v>
      </c>
      <c r="BX113" s="664"/>
      <c r="CM113" s="680" t="s">
        <v>956</v>
      </c>
    </row>
    <row r="114" spans="1:91" s="680" customFormat="1" ht="56.25">
      <c r="A114" s="639">
        <v>4</v>
      </c>
      <c r="B114" s="742" t="s">
        <v>292</v>
      </c>
      <c r="C114" s="658">
        <f t="shared" si="90"/>
        <v>15</v>
      </c>
      <c r="D114" s="663">
        <v>15</v>
      </c>
      <c r="E114" s="661">
        <f t="shared" si="137"/>
        <v>0</v>
      </c>
      <c r="F114" s="661">
        <f t="shared" si="138"/>
        <v>0</v>
      </c>
      <c r="G114" s="661">
        <f t="shared" si="139"/>
        <v>0</v>
      </c>
      <c r="H114" s="712"/>
      <c r="I114" s="661"/>
      <c r="J114" s="661"/>
      <c r="K114" s="712"/>
      <c r="L114" s="712"/>
      <c r="M114" s="661">
        <f t="shared" si="140"/>
        <v>0</v>
      </c>
      <c r="N114" s="712"/>
      <c r="O114" s="661"/>
      <c r="P114" s="712"/>
      <c r="Q114" s="661"/>
      <c r="R114" s="661"/>
      <c r="S114" s="661"/>
      <c r="T114" s="661"/>
      <c r="U114" s="661">
        <f t="shared" si="75"/>
        <v>0</v>
      </c>
      <c r="V114" s="661"/>
      <c r="W114" s="661"/>
      <c r="X114" s="661"/>
      <c r="Y114" s="661"/>
      <c r="Z114" s="661"/>
      <c r="AA114" s="661"/>
      <c r="AB114" s="661"/>
      <c r="AC114" s="661"/>
      <c r="AD114" s="661">
        <f t="shared" si="141"/>
        <v>0</v>
      </c>
      <c r="AE114" s="712"/>
      <c r="AF114" s="712"/>
      <c r="AG114" s="661"/>
      <c r="AH114" s="661"/>
      <c r="AI114" s="661"/>
      <c r="AJ114" s="661"/>
      <c r="AK114" s="661"/>
      <c r="AL114" s="661"/>
      <c r="AM114" s="661"/>
      <c r="AN114" s="661"/>
      <c r="AO114" s="661"/>
      <c r="AP114" s="661"/>
      <c r="AQ114" s="661"/>
      <c r="AR114" s="661"/>
      <c r="AS114" s="661">
        <v>0</v>
      </c>
      <c r="AT114" s="661"/>
      <c r="AU114" s="661"/>
      <c r="AV114" s="661"/>
      <c r="AW114" s="661"/>
      <c r="AX114" s="661"/>
      <c r="AY114" s="661"/>
      <c r="AZ114" s="661"/>
      <c r="BA114" s="661"/>
      <c r="BB114" s="661"/>
      <c r="BC114" s="661"/>
      <c r="BD114" s="712"/>
      <c r="BE114" s="661"/>
      <c r="BF114" s="661"/>
      <c r="BG114" s="661">
        <f t="shared" ref="BG114:BG115" si="142">BH114+BI114+BJ114</f>
        <v>0</v>
      </c>
      <c r="BH114" s="661"/>
      <c r="BI114" s="712"/>
      <c r="BJ114" s="661"/>
      <c r="BK114" s="639" t="s">
        <v>130</v>
      </c>
      <c r="BL114" s="670" t="s">
        <v>677</v>
      </c>
      <c r="BM114" s="639"/>
      <c r="BN114" s="639" t="s">
        <v>78</v>
      </c>
      <c r="BO114" s="639" t="s">
        <v>866</v>
      </c>
      <c r="BP114" s="640" t="s">
        <v>934</v>
      </c>
      <c r="BQ114" s="663" t="s">
        <v>503</v>
      </c>
      <c r="BW114" s="664"/>
      <c r="BX114" s="664"/>
      <c r="CM114" s="680" t="s">
        <v>956</v>
      </c>
    </row>
    <row r="115" spans="1:91" s="680" customFormat="1" ht="56.25">
      <c r="A115" s="639">
        <v>5</v>
      </c>
      <c r="B115" s="742" t="s">
        <v>292</v>
      </c>
      <c r="C115" s="658">
        <f t="shared" si="90"/>
        <v>20</v>
      </c>
      <c r="D115" s="663">
        <v>20</v>
      </c>
      <c r="E115" s="661">
        <f t="shared" si="137"/>
        <v>0</v>
      </c>
      <c r="F115" s="661">
        <f>G115+K115+L115+M115+R115+S115+T115</f>
        <v>0</v>
      </c>
      <c r="G115" s="661">
        <f t="shared" si="139"/>
        <v>0</v>
      </c>
      <c r="H115" s="712"/>
      <c r="I115" s="661"/>
      <c r="J115" s="661"/>
      <c r="K115" s="712"/>
      <c r="L115" s="712"/>
      <c r="M115" s="661">
        <f t="shared" si="140"/>
        <v>0</v>
      </c>
      <c r="N115" s="712"/>
      <c r="O115" s="661"/>
      <c r="P115" s="712"/>
      <c r="Q115" s="661"/>
      <c r="R115" s="661"/>
      <c r="S115" s="661"/>
      <c r="T115" s="661"/>
      <c r="U115" s="661">
        <f t="shared" si="75"/>
        <v>0</v>
      </c>
      <c r="V115" s="661"/>
      <c r="W115" s="661"/>
      <c r="X115" s="661"/>
      <c r="Y115" s="661"/>
      <c r="Z115" s="661"/>
      <c r="AA115" s="661"/>
      <c r="AB115" s="661"/>
      <c r="AC115" s="661"/>
      <c r="AD115" s="661">
        <f t="shared" si="141"/>
        <v>0</v>
      </c>
      <c r="AE115" s="712"/>
      <c r="AF115" s="712"/>
      <c r="AG115" s="661"/>
      <c r="AH115" s="661"/>
      <c r="AI115" s="661"/>
      <c r="AJ115" s="661"/>
      <c r="AK115" s="661"/>
      <c r="AL115" s="661"/>
      <c r="AM115" s="661"/>
      <c r="AN115" s="661"/>
      <c r="AO115" s="661"/>
      <c r="AP115" s="661"/>
      <c r="AQ115" s="661"/>
      <c r="AR115" s="661"/>
      <c r="AS115" s="661">
        <v>0</v>
      </c>
      <c r="AT115" s="661"/>
      <c r="AU115" s="661"/>
      <c r="AV115" s="661"/>
      <c r="AW115" s="661"/>
      <c r="AX115" s="661"/>
      <c r="AY115" s="661"/>
      <c r="AZ115" s="661"/>
      <c r="BA115" s="661"/>
      <c r="BB115" s="661"/>
      <c r="BC115" s="661"/>
      <c r="BD115" s="712"/>
      <c r="BE115" s="661"/>
      <c r="BF115" s="661"/>
      <c r="BG115" s="661">
        <f t="shared" si="142"/>
        <v>0</v>
      </c>
      <c r="BH115" s="661"/>
      <c r="BI115" s="712"/>
      <c r="BJ115" s="661"/>
      <c r="BK115" s="639" t="s">
        <v>130</v>
      </c>
      <c r="BL115" s="670" t="s">
        <v>398</v>
      </c>
      <c r="BM115" s="639"/>
      <c r="BN115" s="639" t="s">
        <v>78</v>
      </c>
      <c r="BO115" s="639" t="s">
        <v>866</v>
      </c>
      <c r="BP115" s="640" t="s">
        <v>934</v>
      </c>
      <c r="BQ115" s="663" t="s">
        <v>503</v>
      </c>
      <c r="BW115" s="731" t="s">
        <v>936</v>
      </c>
      <c r="BX115" s="664"/>
      <c r="CM115" s="680" t="s">
        <v>956</v>
      </c>
    </row>
    <row r="116" spans="1:91" s="680" customFormat="1" ht="56.25">
      <c r="A116" s="639">
        <v>6</v>
      </c>
      <c r="B116" s="742" t="s">
        <v>292</v>
      </c>
      <c r="C116" s="658">
        <f t="shared" si="90"/>
        <v>15</v>
      </c>
      <c r="D116" s="663">
        <v>15</v>
      </c>
      <c r="E116" s="661">
        <f t="shared" si="137"/>
        <v>0</v>
      </c>
      <c r="F116" s="661">
        <f t="shared" si="138"/>
        <v>0</v>
      </c>
      <c r="G116" s="661">
        <f t="shared" si="139"/>
        <v>0</v>
      </c>
      <c r="H116" s="712"/>
      <c r="I116" s="661"/>
      <c r="J116" s="661"/>
      <c r="K116" s="712"/>
      <c r="L116" s="712"/>
      <c r="M116" s="661">
        <f t="shared" si="140"/>
        <v>0</v>
      </c>
      <c r="N116" s="712"/>
      <c r="O116" s="661"/>
      <c r="P116" s="712"/>
      <c r="Q116" s="661"/>
      <c r="R116" s="661"/>
      <c r="S116" s="661"/>
      <c r="T116" s="661"/>
      <c r="U116" s="661">
        <f t="shared" si="75"/>
        <v>0</v>
      </c>
      <c r="V116" s="661"/>
      <c r="W116" s="661"/>
      <c r="X116" s="661"/>
      <c r="Y116" s="661"/>
      <c r="Z116" s="661"/>
      <c r="AA116" s="661"/>
      <c r="AB116" s="661"/>
      <c r="AC116" s="661"/>
      <c r="AD116" s="661">
        <f t="shared" si="141"/>
        <v>0</v>
      </c>
      <c r="AE116" s="712"/>
      <c r="AF116" s="712"/>
      <c r="AG116" s="661"/>
      <c r="AH116" s="661"/>
      <c r="AI116" s="661"/>
      <c r="AJ116" s="661"/>
      <c r="AK116" s="661"/>
      <c r="AL116" s="661"/>
      <c r="AM116" s="661"/>
      <c r="AN116" s="661"/>
      <c r="AO116" s="661"/>
      <c r="AP116" s="661"/>
      <c r="AQ116" s="661"/>
      <c r="AR116" s="661"/>
      <c r="AS116" s="661">
        <v>0</v>
      </c>
      <c r="AT116" s="661"/>
      <c r="AU116" s="661"/>
      <c r="AV116" s="661"/>
      <c r="AW116" s="661"/>
      <c r="AX116" s="661"/>
      <c r="AY116" s="661"/>
      <c r="AZ116" s="661"/>
      <c r="BA116" s="661"/>
      <c r="BB116" s="661"/>
      <c r="BC116" s="661"/>
      <c r="BD116" s="712"/>
      <c r="BE116" s="661"/>
      <c r="BF116" s="661"/>
      <c r="BG116" s="661">
        <f>BH116+BI116+BJ116</f>
        <v>0</v>
      </c>
      <c r="BH116" s="661"/>
      <c r="BI116" s="712"/>
      <c r="BJ116" s="661"/>
      <c r="BK116" s="639" t="s">
        <v>130</v>
      </c>
      <c r="BL116" s="640" t="s">
        <v>399</v>
      </c>
      <c r="BM116" s="639"/>
      <c r="BN116" s="639" t="s">
        <v>78</v>
      </c>
      <c r="BO116" s="639" t="s">
        <v>866</v>
      </c>
      <c r="BP116" s="640" t="s">
        <v>934</v>
      </c>
      <c r="BQ116" s="663" t="s">
        <v>503</v>
      </c>
      <c r="BW116" s="664"/>
      <c r="BX116" s="664"/>
      <c r="CM116" s="680" t="s">
        <v>956</v>
      </c>
    </row>
    <row r="117" spans="1:91" s="680" customFormat="1" ht="56.25">
      <c r="A117" s="639">
        <v>7</v>
      </c>
      <c r="B117" s="742" t="s">
        <v>292</v>
      </c>
      <c r="C117" s="658">
        <f t="shared" si="90"/>
        <v>23</v>
      </c>
      <c r="D117" s="663">
        <v>23</v>
      </c>
      <c r="E117" s="661">
        <f>F117+U117+BG117</f>
        <v>0</v>
      </c>
      <c r="F117" s="661">
        <f>G117+K117+L117+M117+R117+S117+T117</f>
        <v>0</v>
      </c>
      <c r="G117" s="661">
        <f>H117+I117+J117</f>
        <v>0</v>
      </c>
      <c r="H117" s="712"/>
      <c r="I117" s="661"/>
      <c r="J117" s="661"/>
      <c r="K117" s="712"/>
      <c r="L117" s="712"/>
      <c r="M117" s="661">
        <f>+N117+O117+P117</f>
        <v>0</v>
      </c>
      <c r="N117" s="712"/>
      <c r="O117" s="661"/>
      <c r="P117" s="712"/>
      <c r="Q117" s="661"/>
      <c r="R117" s="661"/>
      <c r="S117" s="661"/>
      <c r="T117" s="661"/>
      <c r="U117" s="661">
        <f>V117+W117+X117+Y117+Z117+AA117+AB117+AC117+AD117+AU117+AV117+AW117+AX117+AY117+AZ117+BA117+BB117+BC117+BD117+BE117+BF117</f>
        <v>0</v>
      </c>
      <c r="V117" s="661"/>
      <c r="W117" s="661"/>
      <c r="X117" s="661"/>
      <c r="Y117" s="661"/>
      <c r="Z117" s="661"/>
      <c r="AA117" s="661"/>
      <c r="AB117" s="661"/>
      <c r="AC117" s="661"/>
      <c r="AD117" s="661">
        <f>SUM(AE117:AT117)</f>
        <v>0</v>
      </c>
      <c r="AE117" s="712"/>
      <c r="AF117" s="712"/>
      <c r="AG117" s="661"/>
      <c r="AH117" s="661"/>
      <c r="AI117" s="661"/>
      <c r="AJ117" s="661"/>
      <c r="AK117" s="661"/>
      <c r="AL117" s="661"/>
      <c r="AM117" s="661"/>
      <c r="AN117" s="661"/>
      <c r="AO117" s="661"/>
      <c r="AP117" s="661"/>
      <c r="AQ117" s="661"/>
      <c r="AR117" s="661"/>
      <c r="AS117" s="661">
        <v>0</v>
      </c>
      <c r="AT117" s="661"/>
      <c r="AU117" s="661"/>
      <c r="AV117" s="661"/>
      <c r="AW117" s="661"/>
      <c r="AX117" s="661"/>
      <c r="AY117" s="661"/>
      <c r="AZ117" s="661"/>
      <c r="BA117" s="661"/>
      <c r="BB117" s="661"/>
      <c r="BC117" s="661"/>
      <c r="BD117" s="712"/>
      <c r="BE117" s="661"/>
      <c r="BF117" s="661"/>
      <c r="BG117" s="661">
        <f>BH117+BI117+BJ117</f>
        <v>0</v>
      </c>
      <c r="BH117" s="661"/>
      <c r="BI117" s="712">
        <v>0</v>
      </c>
      <c r="BJ117" s="661"/>
      <c r="BK117" s="639" t="s">
        <v>130</v>
      </c>
      <c r="BL117" s="640" t="s">
        <v>397</v>
      </c>
      <c r="BM117" s="639"/>
      <c r="BN117" s="639" t="s">
        <v>78</v>
      </c>
      <c r="BO117" s="639" t="s">
        <v>866</v>
      </c>
      <c r="BP117" s="640" t="s">
        <v>934</v>
      </c>
      <c r="BQ117" s="663" t="s">
        <v>503</v>
      </c>
      <c r="BW117" s="664" t="s">
        <v>940</v>
      </c>
      <c r="BX117" s="664"/>
      <c r="CM117" s="680" t="s">
        <v>956</v>
      </c>
    </row>
    <row r="118" spans="1:91" s="680" customFormat="1" ht="56.25">
      <c r="A118" s="639">
        <v>8</v>
      </c>
      <c r="B118" s="742" t="s">
        <v>648</v>
      </c>
      <c r="C118" s="658">
        <f t="shared" si="90"/>
        <v>15</v>
      </c>
      <c r="D118" s="663">
        <v>15</v>
      </c>
      <c r="E118" s="661">
        <f>F118+U118+BG118</f>
        <v>0</v>
      </c>
      <c r="F118" s="661">
        <f>G118+K118+L118+M118+R118+S118+T118</f>
        <v>0</v>
      </c>
      <c r="G118" s="661">
        <f>H118+I118+J118</f>
        <v>0</v>
      </c>
      <c r="H118" s="712"/>
      <c r="I118" s="661"/>
      <c r="J118" s="661"/>
      <c r="K118" s="712"/>
      <c r="L118" s="712"/>
      <c r="M118" s="661">
        <f>+N118+O118+P118</f>
        <v>0</v>
      </c>
      <c r="N118" s="712"/>
      <c r="O118" s="661"/>
      <c r="P118" s="712"/>
      <c r="Q118" s="661"/>
      <c r="R118" s="661"/>
      <c r="S118" s="661"/>
      <c r="T118" s="661"/>
      <c r="U118" s="661">
        <f>V118+W118+X118+Y118+Z118+AA118+AB118+AC118+AD118+AU118+AV118+AW118+AX118+AY118+AZ118+BA118+BB118+BC118+BD118+BE118+BF118</f>
        <v>0</v>
      </c>
      <c r="V118" s="661"/>
      <c r="W118" s="661"/>
      <c r="X118" s="661"/>
      <c r="Y118" s="661"/>
      <c r="Z118" s="661"/>
      <c r="AA118" s="661"/>
      <c r="AB118" s="661"/>
      <c r="AC118" s="661"/>
      <c r="AD118" s="661">
        <f>SUM(AE118:AT118)</f>
        <v>0</v>
      </c>
      <c r="AE118" s="712"/>
      <c r="AF118" s="712"/>
      <c r="AG118" s="661"/>
      <c r="AH118" s="661"/>
      <c r="AI118" s="661"/>
      <c r="AJ118" s="661"/>
      <c r="AK118" s="661"/>
      <c r="AL118" s="661"/>
      <c r="AM118" s="661"/>
      <c r="AN118" s="661"/>
      <c r="AO118" s="661"/>
      <c r="AP118" s="661"/>
      <c r="AQ118" s="661"/>
      <c r="AR118" s="661"/>
      <c r="AS118" s="661">
        <v>0</v>
      </c>
      <c r="AT118" s="661"/>
      <c r="AU118" s="661"/>
      <c r="AV118" s="661"/>
      <c r="AW118" s="661"/>
      <c r="AX118" s="661"/>
      <c r="AY118" s="661"/>
      <c r="AZ118" s="661"/>
      <c r="BA118" s="661"/>
      <c r="BB118" s="661"/>
      <c r="BC118" s="661"/>
      <c r="BD118" s="712"/>
      <c r="BE118" s="661"/>
      <c r="BF118" s="661"/>
      <c r="BG118" s="661">
        <f>BH118+BI118+BJ118</f>
        <v>0</v>
      </c>
      <c r="BH118" s="661"/>
      <c r="BI118" s="712"/>
      <c r="BJ118" s="661"/>
      <c r="BK118" s="639" t="s">
        <v>130</v>
      </c>
      <c r="BL118" s="661" t="s">
        <v>400</v>
      </c>
      <c r="BM118" s="639"/>
      <c r="BN118" s="639" t="s">
        <v>78</v>
      </c>
      <c r="BO118" s="639" t="s">
        <v>866</v>
      </c>
      <c r="BP118" s="640" t="s">
        <v>934</v>
      </c>
      <c r="BQ118" s="663" t="s">
        <v>503</v>
      </c>
      <c r="BW118" s="664"/>
      <c r="BX118" s="664"/>
      <c r="CM118" s="680" t="s">
        <v>956</v>
      </c>
    </row>
    <row r="119" spans="1:91" s="680" customFormat="1" ht="56.25">
      <c r="A119" s="639">
        <v>9</v>
      </c>
      <c r="B119" s="742" t="s">
        <v>932</v>
      </c>
      <c r="C119" s="658">
        <f t="shared" si="90"/>
        <v>30</v>
      </c>
      <c r="D119" s="663">
        <v>30</v>
      </c>
      <c r="E119" s="661">
        <f>F119+U119+BG119</f>
        <v>0</v>
      </c>
      <c r="F119" s="661">
        <f>G119+K119+L119+M119+R119+S119+T119</f>
        <v>0</v>
      </c>
      <c r="G119" s="661">
        <f>H119+I119+J119</f>
        <v>0</v>
      </c>
      <c r="H119" s="712"/>
      <c r="I119" s="661"/>
      <c r="J119" s="661"/>
      <c r="K119" s="712"/>
      <c r="L119" s="712"/>
      <c r="M119" s="661">
        <f>+N119+O119+P119</f>
        <v>0</v>
      </c>
      <c r="N119" s="712"/>
      <c r="O119" s="661"/>
      <c r="P119" s="712"/>
      <c r="Q119" s="661"/>
      <c r="R119" s="661"/>
      <c r="S119" s="661"/>
      <c r="T119" s="661"/>
      <c r="U119" s="661">
        <f>V119+W119+X119+Y119+Z119+AA119+AB119+AC119+AD119+AU119+AV119+AW119+AX119+AY119+AZ119+BA119+BB119+BC119+BD119+BE119+BF119</f>
        <v>0</v>
      </c>
      <c r="V119" s="661"/>
      <c r="W119" s="661"/>
      <c r="X119" s="661"/>
      <c r="Y119" s="661"/>
      <c r="Z119" s="661"/>
      <c r="AA119" s="661"/>
      <c r="AB119" s="661"/>
      <c r="AC119" s="661"/>
      <c r="AD119" s="661">
        <f>SUM(AE119:AT119)</f>
        <v>0</v>
      </c>
      <c r="AE119" s="712"/>
      <c r="AF119" s="712"/>
      <c r="AG119" s="661"/>
      <c r="AH119" s="661"/>
      <c r="AI119" s="661"/>
      <c r="AJ119" s="661"/>
      <c r="AK119" s="661"/>
      <c r="AL119" s="661"/>
      <c r="AM119" s="661"/>
      <c r="AN119" s="661"/>
      <c r="AO119" s="661"/>
      <c r="AP119" s="661"/>
      <c r="AQ119" s="661"/>
      <c r="AR119" s="661"/>
      <c r="AS119" s="661">
        <v>0</v>
      </c>
      <c r="AT119" s="661"/>
      <c r="AU119" s="661"/>
      <c r="AV119" s="661"/>
      <c r="AW119" s="661"/>
      <c r="AX119" s="661"/>
      <c r="AY119" s="661"/>
      <c r="AZ119" s="661"/>
      <c r="BA119" s="661"/>
      <c r="BB119" s="661"/>
      <c r="BC119" s="661"/>
      <c r="BD119" s="712"/>
      <c r="BE119" s="661"/>
      <c r="BF119" s="661"/>
      <c r="BG119" s="661">
        <f>BH119+BI119+BJ119</f>
        <v>0</v>
      </c>
      <c r="BH119" s="661"/>
      <c r="BI119" s="712"/>
      <c r="BJ119" s="661"/>
      <c r="BK119" s="639" t="s">
        <v>130</v>
      </c>
      <c r="BL119" s="661" t="s">
        <v>400</v>
      </c>
      <c r="BM119" s="639"/>
      <c r="BN119" s="639" t="s">
        <v>76</v>
      </c>
      <c r="BO119" s="639" t="s">
        <v>866</v>
      </c>
      <c r="BP119" s="640" t="s">
        <v>934</v>
      </c>
      <c r="BQ119" s="663" t="s">
        <v>503</v>
      </c>
      <c r="BW119" s="664" t="s">
        <v>939</v>
      </c>
      <c r="BX119" s="664" t="s">
        <v>935</v>
      </c>
      <c r="CM119" s="680" t="s">
        <v>956</v>
      </c>
    </row>
    <row r="120" spans="1:91" s="719" customFormat="1" ht="56.25">
      <c r="A120" s="639">
        <v>10</v>
      </c>
      <c r="B120" s="743" t="s">
        <v>804</v>
      </c>
      <c r="C120" s="658">
        <f t="shared" si="90"/>
        <v>20</v>
      </c>
      <c r="D120" s="717">
        <v>20</v>
      </c>
      <c r="E120" s="691">
        <f t="shared" ref="E120:E121" si="143">F120+U120+BG120</f>
        <v>0</v>
      </c>
      <c r="F120" s="691">
        <f t="shared" ref="F120:F121" si="144">G120+K120+L120+M120+R120+S120+T120</f>
        <v>0</v>
      </c>
      <c r="G120" s="691">
        <f t="shared" ref="G120:G121" si="145">H120+I120+J120</f>
        <v>0</v>
      </c>
      <c r="H120" s="744"/>
      <c r="I120" s="691"/>
      <c r="J120" s="691"/>
      <c r="K120" s="744"/>
      <c r="L120" s="744"/>
      <c r="M120" s="691">
        <f t="shared" ref="M120:M121" si="146">+N120+O120+P120</f>
        <v>0</v>
      </c>
      <c r="N120" s="744"/>
      <c r="O120" s="691"/>
      <c r="P120" s="744"/>
      <c r="Q120" s="691"/>
      <c r="R120" s="691"/>
      <c r="S120" s="691"/>
      <c r="T120" s="691"/>
      <c r="U120" s="691">
        <f t="shared" ref="U120" si="147">V120+W120+X120+Y120+Z120+AA120+AB120+AC120+AD120+AU120+AV120+AW120+AX120+AY120+AZ120+BA120+BB120+BC120+BD120+BE120+BF120</f>
        <v>0</v>
      </c>
      <c r="V120" s="691"/>
      <c r="W120" s="691"/>
      <c r="X120" s="691"/>
      <c r="Y120" s="691"/>
      <c r="Z120" s="691"/>
      <c r="AA120" s="691"/>
      <c r="AB120" s="691"/>
      <c r="AC120" s="691"/>
      <c r="AD120" s="691">
        <f t="shared" ref="AD120:AD121" si="148">SUM(AE120:AT120)</f>
        <v>0</v>
      </c>
      <c r="AE120" s="744"/>
      <c r="AF120" s="744"/>
      <c r="AG120" s="691"/>
      <c r="AH120" s="691"/>
      <c r="AI120" s="691"/>
      <c r="AJ120" s="691"/>
      <c r="AK120" s="691"/>
      <c r="AL120" s="691"/>
      <c r="AM120" s="691"/>
      <c r="AN120" s="691"/>
      <c r="AO120" s="691"/>
      <c r="AP120" s="691"/>
      <c r="AQ120" s="691"/>
      <c r="AR120" s="691"/>
      <c r="AS120" s="691">
        <v>0</v>
      </c>
      <c r="AT120" s="691"/>
      <c r="AU120" s="691"/>
      <c r="AV120" s="691"/>
      <c r="AW120" s="691"/>
      <c r="AX120" s="691"/>
      <c r="AY120" s="691"/>
      <c r="AZ120" s="691"/>
      <c r="BA120" s="691"/>
      <c r="BB120" s="691"/>
      <c r="BC120" s="691"/>
      <c r="BD120" s="744"/>
      <c r="BE120" s="691"/>
      <c r="BF120" s="691"/>
      <c r="BG120" s="691">
        <f t="shared" ref="BG120:BG121" si="149">BH120+BI120+BJ120</f>
        <v>0</v>
      </c>
      <c r="BH120" s="691"/>
      <c r="BI120" s="744"/>
      <c r="BJ120" s="691"/>
      <c r="BK120" s="689" t="s">
        <v>130</v>
      </c>
      <c r="BL120" s="661" t="s">
        <v>400</v>
      </c>
      <c r="BM120" s="689"/>
      <c r="BN120" s="689" t="s">
        <v>78</v>
      </c>
      <c r="BO120" s="663" t="s">
        <v>503</v>
      </c>
      <c r="BP120" s="679" t="s">
        <v>361</v>
      </c>
      <c r="BQ120" s="717" t="s">
        <v>503</v>
      </c>
      <c r="BR120" s="720"/>
      <c r="BS120" s="720" t="s">
        <v>834</v>
      </c>
      <c r="BT120" s="720"/>
      <c r="BW120" s="720"/>
      <c r="BX120" s="720"/>
    </row>
    <row r="121" spans="1:91" s="719" customFormat="1" ht="93.75">
      <c r="A121" s="639">
        <v>11</v>
      </c>
      <c r="B121" s="743" t="s">
        <v>796</v>
      </c>
      <c r="C121" s="658">
        <f t="shared" si="90"/>
        <v>111.58</v>
      </c>
      <c r="D121" s="717">
        <v>111.58</v>
      </c>
      <c r="E121" s="691">
        <f t="shared" si="143"/>
        <v>0</v>
      </c>
      <c r="F121" s="691">
        <f t="shared" si="144"/>
        <v>0</v>
      </c>
      <c r="G121" s="691">
        <f t="shared" si="145"/>
        <v>0</v>
      </c>
      <c r="H121" s="744"/>
      <c r="I121" s="691"/>
      <c r="J121" s="691"/>
      <c r="K121" s="744"/>
      <c r="L121" s="744"/>
      <c r="M121" s="691">
        <f t="shared" si="146"/>
        <v>0</v>
      </c>
      <c r="N121" s="744"/>
      <c r="O121" s="691"/>
      <c r="P121" s="744"/>
      <c r="Q121" s="691"/>
      <c r="R121" s="691"/>
      <c r="S121" s="691"/>
      <c r="T121" s="691"/>
      <c r="U121" s="691">
        <f t="shared" si="75"/>
        <v>0</v>
      </c>
      <c r="V121" s="691"/>
      <c r="W121" s="691"/>
      <c r="X121" s="691"/>
      <c r="Y121" s="691"/>
      <c r="Z121" s="691"/>
      <c r="AA121" s="691"/>
      <c r="AB121" s="691"/>
      <c r="AC121" s="691"/>
      <c r="AD121" s="691">
        <f t="shared" si="148"/>
        <v>0</v>
      </c>
      <c r="AE121" s="744"/>
      <c r="AF121" s="744"/>
      <c r="AG121" s="691"/>
      <c r="AH121" s="691"/>
      <c r="AI121" s="691"/>
      <c r="AJ121" s="691"/>
      <c r="AK121" s="691"/>
      <c r="AL121" s="691"/>
      <c r="AM121" s="691"/>
      <c r="AN121" s="691"/>
      <c r="AO121" s="691"/>
      <c r="AP121" s="691"/>
      <c r="AQ121" s="691"/>
      <c r="AR121" s="691"/>
      <c r="AS121" s="691">
        <v>0</v>
      </c>
      <c r="AT121" s="691"/>
      <c r="AU121" s="691"/>
      <c r="AV121" s="691"/>
      <c r="AW121" s="691"/>
      <c r="AX121" s="691"/>
      <c r="AY121" s="691"/>
      <c r="AZ121" s="691"/>
      <c r="BA121" s="691"/>
      <c r="BB121" s="691"/>
      <c r="BC121" s="691"/>
      <c r="BD121" s="744"/>
      <c r="BE121" s="691"/>
      <c r="BF121" s="691"/>
      <c r="BG121" s="691">
        <f t="shared" si="149"/>
        <v>0</v>
      </c>
      <c r="BH121" s="691"/>
      <c r="BI121" s="744"/>
      <c r="BJ121" s="691"/>
      <c r="BK121" s="689" t="s">
        <v>130</v>
      </c>
      <c r="BL121" s="745" t="s">
        <v>792</v>
      </c>
      <c r="BM121" s="689"/>
      <c r="BN121" s="689" t="s">
        <v>78</v>
      </c>
      <c r="BO121" s="663" t="s">
        <v>503</v>
      </c>
      <c r="BP121" s="679" t="s">
        <v>793</v>
      </c>
      <c r="BQ121" s="717" t="s">
        <v>503</v>
      </c>
      <c r="BR121" s="720"/>
      <c r="BS121" s="720" t="s">
        <v>834</v>
      </c>
      <c r="BT121" s="720"/>
      <c r="BW121" s="720"/>
      <c r="BX121" s="720"/>
    </row>
    <row r="122" spans="1:91" s="652" customFormat="1" ht="18.75">
      <c r="A122" s="746"/>
      <c r="B122" s="629" t="s">
        <v>225</v>
      </c>
      <c r="C122" s="645">
        <f t="shared" si="90"/>
        <v>1069.4591</v>
      </c>
      <c r="D122" s="645">
        <f t="shared" ref="D122:BJ122" si="150">D10+D24</f>
        <v>343.36</v>
      </c>
      <c r="E122" s="645">
        <f t="shared" si="150"/>
        <v>726.09910000000002</v>
      </c>
      <c r="F122" s="645">
        <f t="shared" si="150"/>
        <v>696.57719999999995</v>
      </c>
      <c r="G122" s="645">
        <f t="shared" si="150"/>
        <v>7.1672999999999991</v>
      </c>
      <c r="H122" s="645">
        <f t="shared" si="150"/>
        <v>2.4500000000000002</v>
      </c>
      <c r="I122" s="645">
        <f t="shared" si="150"/>
        <v>4.7172999999999998</v>
      </c>
      <c r="J122" s="645">
        <f t="shared" si="150"/>
        <v>0</v>
      </c>
      <c r="K122" s="645">
        <f t="shared" si="150"/>
        <v>513.82720000000006</v>
      </c>
      <c r="L122" s="645">
        <f t="shared" si="150"/>
        <v>151.98000000000002</v>
      </c>
      <c r="M122" s="645">
        <f t="shared" si="150"/>
        <v>23.61</v>
      </c>
      <c r="N122" s="645">
        <f t="shared" si="150"/>
        <v>1.4</v>
      </c>
      <c r="O122" s="645">
        <f t="shared" si="150"/>
        <v>0</v>
      </c>
      <c r="P122" s="645">
        <f t="shared" si="150"/>
        <v>22.21</v>
      </c>
      <c r="Q122" s="645">
        <f t="shared" si="150"/>
        <v>0</v>
      </c>
      <c r="R122" s="645">
        <f t="shared" si="150"/>
        <v>0</v>
      </c>
      <c r="S122" s="645">
        <f t="shared" si="150"/>
        <v>0</v>
      </c>
      <c r="T122" s="645">
        <f t="shared" si="150"/>
        <v>0</v>
      </c>
      <c r="U122" s="645">
        <f t="shared" si="150"/>
        <v>21.061900000000001</v>
      </c>
      <c r="V122" s="645">
        <f t="shared" si="150"/>
        <v>0</v>
      </c>
      <c r="W122" s="645">
        <f t="shared" si="150"/>
        <v>0</v>
      </c>
      <c r="X122" s="645">
        <f t="shared" si="150"/>
        <v>0</v>
      </c>
      <c r="Y122" s="645">
        <f t="shared" si="150"/>
        <v>0</v>
      </c>
      <c r="Z122" s="645">
        <f t="shared" si="150"/>
        <v>0</v>
      </c>
      <c r="AA122" s="645">
        <f t="shared" si="150"/>
        <v>0</v>
      </c>
      <c r="AB122" s="645">
        <f t="shared" si="150"/>
        <v>0</v>
      </c>
      <c r="AC122" s="645">
        <f t="shared" si="150"/>
        <v>0</v>
      </c>
      <c r="AD122" s="645">
        <f t="shared" si="150"/>
        <v>4.91</v>
      </c>
      <c r="AE122" s="645">
        <f t="shared" si="150"/>
        <v>4.7699999999999996</v>
      </c>
      <c r="AF122" s="645">
        <f t="shared" si="150"/>
        <v>0.14000000000000001</v>
      </c>
      <c r="AG122" s="645">
        <f t="shared" si="150"/>
        <v>0</v>
      </c>
      <c r="AH122" s="645">
        <f t="shared" si="150"/>
        <v>0</v>
      </c>
      <c r="AI122" s="645">
        <f t="shared" si="150"/>
        <v>0</v>
      </c>
      <c r="AJ122" s="645">
        <f t="shared" si="150"/>
        <v>0</v>
      </c>
      <c r="AK122" s="645">
        <f t="shared" si="150"/>
        <v>0</v>
      </c>
      <c r="AL122" s="645">
        <f t="shared" si="150"/>
        <v>0</v>
      </c>
      <c r="AM122" s="645">
        <f t="shared" si="150"/>
        <v>0</v>
      </c>
      <c r="AN122" s="645">
        <f t="shared" si="150"/>
        <v>0</v>
      </c>
      <c r="AO122" s="645">
        <f t="shared" si="150"/>
        <v>0</v>
      </c>
      <c r="AP122" s="645">
        <f t="shared" si="150"/>
        <v>0</v>
      </c>
      <c r="AQ122" s="645">
        <f t="shared" si="150"/>
        <v>0</v>
      </c>
      <c r="AR122" s="645">
        <f t="shared" si="150"/>
        <v>0</v>
      </c>
      <c r="AS122" s="645">
        <f t="shared" si="150"/>
        <v>0</v>
      </c>
      <c r="AT122" s="645">
        <f t="shared" si="150"/>
        <v>0</v>
      </c>
      <c r="AU122" s="645">
        <f t="shared" si="150"/>
        <v>0</v>
      </c>
      <c r="AV122" s="645">
        <f t="shared" si="150"/>
        <v>0</v>
      </c>
      <c r="AW122" s="645">
        <f t="shared" si="150"/>
        <v>0</v>
      </c>
      <c r="AX122" s="645">
        <f t="shared" si="150"/>
        <v>1.7300000000000002</v>
      </c>
      <c r="AY122" s="645">
        <f t="shared" si="150"/>
        <v>0</v>
      </c>
      <c r="AZ122" s="645">
        <f t="shared" si="150"/>
        <v>0.40190000000000003</v>
      </c>
      <c r="BA122" s="645">
        <f t="shared" si="150"/>
        <v>0</v>
      </c>
      <c r="BB122" s="645">
        <f t="shared" si="150"/>
        <v>0</v>
      </c>
      <c r="BC122" s="645">
        <f t="shared" si="150"/>
        <v>0</v>
      </c>
      <c r="BD122" s="645">
        <f t="shared" si="150"/>
        <v>14.02</v>
      </c>
      <c r="BE122" s="645">
        <f t="shared" si="150"/>
        <v>0</v>
      </c>
      <c r="BF122" s="645">
        <f t="shared" si="150"/>
        <v>0</v>
      </c>
      <c r="BG122" s="645">
        <f t="shared" si="150"/>
        <v>8.4600000000000009</v>
      </c>
      <c r="BH122" s="645">
        <f t="shared" si="150"/>
        <v>0</v>
      </c>
      <c r="BI122" s="645">
        <f t="shared" si="150"/>
        <v>28.260000000000005</v>
      </c>
      <c r="BJ122" s="645">
        <f t="shared" si="150"/>
        <v>0</v>
      </c>
      <c r="BK122" s="629"/>
      <c r="BL122" s="629"/>
      <c r="BM122" s="629"/>
      <c r="BN122" s="629">
        <f>BN10+BN24</f>
        <v>0</v>
      </c>
      <c r="BO122" s="641"/>
      <c r="BP122" s="651"/>
      <c r="BQ122" s="651"/>
      <c r="BR122" s="627"/>
      <c r="BS122" s="627"/>
      <c r="BT122" s="627"/>
      <c r="BW122" s="653"/>
      <c r="BX122" s="653"/>
    </row>
  </sheetData>
  <autoFilter ref="A9:CL122"/>
  <mergeCells count="75">
    <mergeCell ref="BQ5:BQ8"/>
    <mergeCell ref="A1:BO1"/>
    <mergeCell ref="A2:BT2"/>
    <mergeCell ref="A3:BT3"/>
    <mergeCell ref="A4:BT4"/>
    <mergeCell ref="A5:A8"/>
    <mergeCell ref="B5:B8"/>
    <mergeCell ref="C5:C8"/>
    <mergeCell ref="D5:D8"/>
    <mergeCell ref="E5:E8"/>
    <mergeCell ref="F5:BJ5"/>
    <mergeCell ref="W7:W8"/>
    <mergeCell ref="BR5:BT5"/>
    <mergeCell ref="T7:T8"/>
    <mergeCell ref="U7:U8"/>
    <mergeCell ref="V7:V8"/>
    <mergeCell ref="BW5:BW8"/>
    <mergeCell ref="F6:T6"/>
    <mergeCell ref="U6:BF6"/>
    <mergeCell ref="BG6:BJ6"/>
    <mergeCell ref="F7:F8"/>
    <mergeCell ref="G7:J7"/>
    <mergeCell ref="K7:K8"/>
    <mergeCell ref="L7:L8"/>
    <mergeCell ref="M7:Q7"/>
    <mergeCell ref="BK5:BK8"/>
    <mergeCell ref="BL5:BL8"/>
    <mergeCell ref="BM5:BM8"/>
    <mergeCell ref="BN5:BN8"/>
    <mergeCell ref="BP5:BP8"/>
    <mergeCell ref="R7:R8"/>
    <mergeCell ref="S7:S8"/>
    <mergeCell ref="AX7:AX8"/>
    <mergeCell ref="X7:X8"/>
    <mergeCell ref="Y7:Y8"/>
    <mergeCell ref="Z7:Z8"/>
    <mergeCell ref="AA7:AA8"/>
    <mergeCell ref="AB7:AB8"/>
    <mergeCell ref="AC7:AC8"/>
    <mergeCell ref="AD7:AD8"/>
    <mergeCell ref="AE7:AT7"/>
    <mergeCell ref="AU7:AU8"/>
    <mergeCell ref="AV7:AV8"/>
    <mergeCell ref="AW7:AW8"/>
    <mergeCell ref="BJ7:BJ8"/>
    <mergeCell ref="AY7:AY8"/>
    <mergeCell ref="AZ7:AZ8"/>
    <mergeCell ref="BA7:BA8"/>
    <mergeCell ref="BB7:BB8"/>
    <mergeCell ref="BC7:BC8"/>
    <mergeCell ref="BD7:BD8"/>
    <mergeCell ref="BE7:BE8"/>
    <mergeCell ref="BF7:BF8"/>
    <mergeCell ref="BG7:BG8"/>
    <mergeCell ref="BH7:BH8"/>
    <mergeCell ref="BI7:BI8"/>
    <mergeCell ref="A22:A23"/>
    <mergeCell ref="B22:B23"/>
    <mergeCell ref="BP22:BP23"/>
    <mergeCell ref="BQ22:BQ23"/>
    <mergeCell ref="A28:A29"/>
    <mergeCell ref="B28:B29"/>
    <mergeCell ref="BP28:BP29"/>
    <mergeCell ref="BQ28:BQ29"/>
    <mergeCell ref="BU77:BU78"/>
    <mergeCell ref="BV77:BV78"/>
    <mergeCell ref="A37:A38"/>
    <mergeCell ref="B37:B38"/>
    <mergeCell ref="BP37:BP38"/>
    <mergeCell ref="BQ37:BQ38"/>
    <mergeCell ref="BQ72:BQ74"/>
    <mergeCell ref="A77:A78"/>
    <mergeCell ref="B77:B78"/>
    <mergeCell ref="BP77:BP78"/>
    <mergeCell ref="BQ77:BQ78"/>
  </mergeCells>
  <conditionalFormatting sqref="B40">
    <cfRule type="duplicateValues" dxfId="63" priority="4" stopIfTrue="1"/>
  </conditionalFormatting>
  <conditionalFormatting sqref="D40 B40">
    <cfRule type="duplicateValues" dxfId="62" priority="5" stopIfTrue="1"/>
  </conditionalFormatting>
  <conditionalFormatting sqref="K56">
    <cfRule type="duplicateValues" dxfId="61" priority="6" stopIfTrue="1"/>
  </conditionalFormatting>
  <conditionalFormatting sqref="K40:L40">
    <cfRule type="duplicateValues" dxfId="60" priority="3" stopIfTrue="1"/>
  </conditionalFormatting>
  <conditionalFormatting sqref="N40">
    <cfRule type="duplicateValues" dxfId="59" priority="2" stopIfTrue="1"/>
  </conditionalFormatting>
  <conditionalFormatting sqref="AE40:BF40 V40:AC40 BH40:BJ40 H40 N40:T40 J40:L40">
    <cfRule type="duplicateValues" dxfId="58" priority="1" stopIfTrue="1"/>
  </conditionalFormatting>
  <pageMargins left="0.6" right="0.2" top="0.43307086614173201" bottom="0.35433070866141703" header="0.31496062992126" footer="0.31496062992126"/>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66"/>
  <sheetViews>
    <sheetView showZeros="0" zoomScale="70" zoomScaleNormal="70" zoomScaleSheetLayoutView="70" workbookViewId="0">
      <pane xSplit="5" ySplit="9" topLeftCell="BK37" activePane="bottomRight" state="frozen"/>
      <selection pane="topRight" activeCell="F1" sqref="F1"/>
      <selection pane="bottomLeft" activeCell="A10" sqref="A10"/>
      <selection pane="bottomRight" activeCell="CV24" sqref="CV24"/>
    </sheetView>
  </sheetViews>
  <sheetFormatPr defaultColWidth="8.88671875" defaultRowHeight="18.75"/>
  <cols>
    <col min="1" max="1" width="7.33203125" style="624" customWidth="1"/>
    <col min="2" max="2" width="32.44140625" style="951" customWidth="1"/>
    <col min="3" max="3" width="7.88671875" style="624" customWidth="1"/>
    <col min="4" max="5" width="8.88671875" style="624" customWidth="1"/>
    <col min="6" max="6" width="10.77734375" style="624" hidden="1" customWidth="1"/>
    <col min="7" max="7" width="7.6640625" style="624" hidden="1" customWidth="1"/>
    <col min="8" max="8" width="9.5546875" style="624" hidden="1" customWidth="1"/>
    <col min="9" max="9" width="9.88671875" style="624" hidden="1" customWidth="1"/>
    <col min="10" max="10" width="9.109375" style="624" hidden="1" customWidth="1"/>
    <col min="11" max="11" width="10.33203125" style="624" hidden="1" customWidth="1"/>
    <col min="12" max="12" width="9.33203125" style="624" hidden="1" customWidth="1"/>
    <col min="13" max="16" width="7.6640625" style="624" hidden="1" customWidth="1"/>
    <col min="17" max="17" width="13.77734375" style="624" hidden="1" customWidth="1"/>
    <col min="18" max="20" width="7.6640625" style="624" hidden="1" customWidth="1"/>
    <col min="21" max="21" width="9.21875" style="624" hidden="1" customWidth="1"/>
    <col min="22" max="26" width="9" style="624" hidden="1" customWidth="1"/>
    <col min="27" max="27" width="10.109375" style="624" hidden="1" customWidth="1"/>
    <col min="28" max="28" width="11.21875" style="624" hidden="1" customWidth="1"/>
    <col min="29" max="29" width="12" style="624" hidden="1" customWidth="1"/>
    <col min="30" max="30" width="9.21875" style="624" hidden="1" customWidth="1"/>
    <col min="31" max="32" width="8.33203125" style="624" hidden="1" customWidth="1"/>
    <col min="33" max="37" width="9" style="624" hidden="1" customWidth="1"/>
    <col min="38" max="38" width="10.44140625" style="624" hidden="1" customWidth="1"/>
    <col min="39" max="42" width="9" style="624" hidden="1" customWidth="1"/>
    <col min="43" max="43" width="14.6640625" style="624" hidden="1" customWidth="1"/>
    <col min="44" max="44" width="10.44140625" style="624" hidden="1" customWidth="1"/>
    <col min="45" max="45" width="9" style="624" hidden="1" customWidth="1"/>
    <col min="46" max="46" width="7.44140625" style="624" hidden="1" customWidth="1"/>
    <col min="47" max="48" width="9" style="624" hidden="1" customWidth="1"/>
    <col min="49" max="49" width="10.109375" style="624" hidden="1" customWidth="1"/>
    <col min="50" max="50" width="8.6640625" style="624" hidden="1" customWidth="1"/>
    <col min="51" max="51" width="9" style="624" hidden="1" customWidth="1"/>
    <col min="52" max="52" width="8.44140625" style="624" hidden="1" customWidth="1"/>
    <col min="53" max="53" width="8.88671875" style="624" hidden="1" customWidth="1"/>
    <col min="54" max="54" width="10.6640625" style="624" hidden="1" customWidth="1"/>
    <col min="55" max="55" width="9.33203125" style="624" hidden="1" customWidth="1"/>
    <col min="56" max="56" width="10.6640625" style="624" hidden="1" customWidth="1"/>
    <col min="57" max="57" width="9.21875" style="624" hidden="1" customWidth="1"/>
    <col min="58" max="58" width="11" style="624" hidden="1" customWidth="1"/>
    <col min="59" max="59" width="8.44140625" style="624" hidden="1" customWidth="1"/>
    <col min="60" max="60" width="9.5546875" style="624" hidden="1" customWidth="1"/>
    <col min="61" max="61" width="8.6640625" style="624" hidden="1" customWidth="1"/>
    <col min="62" max="62" width="8.5546875" style="624" hidden="1" customWidth="1"/>
    <col min="63" max="63" width="0.109375" style="624" customWidth="1"/>
    <col min="64" max="64" width="17.88671875" style="624" customWidth="1"/>
    <col min="65" max="65" width="15.5546875" style="624" hidden="1" customWidth="1"/>
    <col min="66" max="66" width="7.6640625" style="624" hidden="1" customWidth="1"/>
    <col min="67" max="67" width="19.21875" style="747" hidden="1" customWidth="1"/>
    <col min="68" max="68" width="64.5546875" style="623" hidden="1" customWidth="1"/>
    <col min="69" max="69" width="28.33203125" style="624" hidden="1" customWidth="1"/>
    <col min="70" max="70" width="16.21875" style="624" hidden="1" customWidth="1"/>
    <col min="71" max="71" width="14" style="624" hidden="1" customWidth="1"/>
    <col min="72" max="72" width="21.21875" style="624" hidden="1" customWidth="1"/>
    <col min="73" max="73" width="60.77734375" style="624" hidden="1" customWidth="1"/>
    <col min="74" max="74" width="37.21875" style="624" hidden="1" customWidth="1"/>
    <col min="75" max="83" width="8.88671875" style="624" hidden="1" customWidth="1"/>
    <col min="84" max="84" width="19.77734375" style="624" hidden="1" customWidth="1"/>
    <col min="85" max="89" width="8.88671875" style="624" hidden="1" customWidth="1"/>
    <col min="90" max="90" width="20.77734375" style="624" hidden="1" customWidth="1"/>
    <col min="91" max="91" width="21.88671875" style="624" hidden="1" customWidth="1"/>
    <col min="92" max="92" width="8.88671875" style="624" hidden="1" customWidth="1"/>
    <col min="93" max="97" width="0" style="624" hidden="1" customWidth="1"/>
    <col min="98" max="16384" width="8.88671875" style="624"/>
  </cols>
  <sheetData>
    <row r="1" spans="1:78" ht="19.5" customHeight="1">
      <c r="A1" s="823" t="s">
        <v>832</v>
      </c>
      <c r="B1" s="823"/>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823"/>
      <c r="AN1" s="823"/>
      <c r="AO1" s="823"/>
      <c r="AP1" s="823"/>
      <c r="AQ1" s="823"/>
      <c r="AR1" s="823"/>
      <c r="AS1" s="823"/>
      <c r="AT1" s="823"/>
      <c r="AU1" s="823"/>
      <c r="AV1" s="823"/>
      <c r="AW1" s="823"/>
      <c r="AX1" s="823"/>
      <c r="AY1" s="823"/>
      <c r="AZ1" s="823"/>
      <c r="BA1" s="823"/>
      <c r="BB1" s="823"/>
      <c r="BC1" s="823"/>
      <c r="BD1" s="823"/>
      <c r="BE1" s="823"/>
      <c r="BF1" s="823"/>
      <c r="BG1" s="823"/>
      <c r="BH1" s="823"/>
      <c r="BI1" s="823"/>
      <c r="BJ1" s="823"/>
      <c r="BK1" s="823"/>
      <c r="BL1" s="823"/>
      <c r="BM1" s="823"/>
      <c r="BN1" s="823"/>
      <c r="BO1" s="824"/>
      <c r="BP1" s="749"/>
      <c r="BQ1" s="749"/>
      <c r="BR1" s="749"/>
      <c r="BS1" s="623"/>
    </row>
    <row r="2" spans="1:78" ht="27.75" customHeight="1">
      <c r="A2" s="825" t="s">
        <v>874</v>
      </c>
      <c r="B2" s="825"/>
      <c r="C2" s="825"/>
      <c r="D2" s="825"/>
      <c r="E2" s="825"/>
      <c r="F2" s="825"/>
      <c r="G2" s="825"/>
      <c r="H2" s="825"/>
      <c r="I2" s="825"/>
      <c r="J2" s="825"/>
      <c r="K2" s="825"/>
      <c r="L2" s="825"/>
      <c r="M2" s="825"/>
      <c r="N2" s="825"/>
      <c r="O2" s="825"/>
      <c r="P2" s="825"/>
      <c r="Q2" s="825"/>
      <c r="R2" s="825"/>
      <c r="S2" s="825"/>
      <c r="T2" s="825"/>
      <c r="U2" s="825"/>
      <c r="V2" s="825"/>
      <c r="W2" s="825"/>
      <c r="X2" s="825"/>
      <c r="Y2" s="825"/>
      <c r="Z2" s="825"/>
      <c r="AA2" s="825"/>
      <c r="AB2" s="825"/>
      <c r="AC2" s="825"/>
      <c r="AD2" s="825"/>
      <c r="AE2" s="825"/>
      <c r="AF2" s="825"/>
      <c r="AG2" s="825"/>
      <c r="AH2" s="825"/>
      <c r="AI2" s="825"/>
      <c r="AJ2" s="825"/>
      <c r="AK2" s="825"/>
      <c r="AL2" s="825"/>
      <c r="AM2" s="825"/>
      <c r="AN2" s="825"/>
      <c r="AO2" s="825"/>
      <c r="AP2" s="825"/>
      <c r="AQ2" s="825"/>
      <c r="AR2" s="825"/>
      <c r="AS2" s="825"/>
      <c r="AT2" s="825"/>
      <c r="AU2" s="825"/>
      <c r="AV2" s="825"/>
      <c r="AW2" s="825"/>
      <c r="AX2" s="825"/>
      <c r="AY2" s="825"/>
      <c r="AZ2" s="825"/>
      <c r="BA2" s="825"/>
      <c r="BB2" s="825"/>
      <c r="BC2" s="825"/>
      <c r="BD2" s="825"/>
      <c r="BE2" s="825"/>
      <c r="BF2" s="825"/>
      <c r="BG2" s="825"/>
      <c r="BH2" s="825"/>
      <c r="BI2" s="825"/>
      <c r="BJ2" s="825"/>
      <c r="BK2" s="825"/>
      <c r="BL2" s="825"/>
      <c r="BM2" s="825"/>
      <c r="BN2" s="825"/>
      <c r="BO2" s="825"/>
      <c r="BP2" s="825"/>
      <c r="BQ2" s="825"/>
      <c r="BR2" s="825"/>
      <c r="BS2" s="825"/>
      <c r="BT2" s="825"/>
    </row>
    <row r="3" spans="1:78" ht="24.75" customHeight="1">
      <c r="A3" s="826" t="s">
        <v>0</v>
      </c>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c r="AK3" s="826"/>
      <c r="AL3" s="826"/>
      <c r="AM3" s="826"/>
      <c r="AN3" s="826"/>
      <c r="AO3" s="826"/>
      <c r="AP3" s="826"/>
      <c r="AQ3" s="826"/>
      <c r="AR3" s="826"/>
      <c r="AS3" s="826"/>
      <c r="AT3" s="826"/>
      <c r="AU3" s="826"/>
      <c r="AV3" s="826"/>
      <c r="AW3" s="826"/>
      <c r="AX3" s="826"/>
      <c r="AY3" s="826"/>
      <c r="AZ3" s="826"/>
      <c r="BA3" s="826"/>
      <c r="BB3" s="826"/>
      <c r="BC3" s="826"/>
      <c r="BD3" s="826"/>
      <c r="BE3" s="826"/>
      <c r="BF3" s="826"/>
      <c r="BG3" s="826"/>
      <c r="BH3" s="826"/>
      <c r="BI3" s="826"/>
      <c r="BJ3" s="826"/>
      <c r="BK3" s="826"/>
      <c r="BL3" s="826"/>
      <c r="BM3" s="826"/>
      <c r="BN3" s="826"/>
      <c r="BO3" s="826"/>
      <c r="BP3" s="826"/>
      <c r="BQ3" s="826"/>
      <c r="BR3" s="826"/>
      <c r="BS3" s="826"/>
      <c r="BT3" s="826"/>
    </row>
    <row r="4" spans="1:78" ht="19.5" customHeight="1">
      <c r="A4" s="827" t="s">
        <v>330</v>
      </c>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827"/>
      <c r="BA4" s="827"/>
      <c r="BB4" s="827"/>
      <c r="BC4" s="827"/>
      <c r="BD4" s="827"/>
      <c r="BE4" s="827"/>
      <c r="BF4" s="827"/>
      <c r="BG4" s="827"/>
      <c r="BH4" s="827"/>
      <c r="BI4" s="827"/>
      <c r="BJ4" s="827"/>
      <c r="BK4" s="827"/>
      <c r="BL4" s="827"/>
      <c r="BM4" s="827"/>
      <c r="BN4" s="827"/>
      <c r="BO4" s="827"/>
      <c r="BP4" s="827"/>
      <c r="BQ4" s="827"/>
      <c r="BR4" s="827"/>
      <c r="BS4" s="827"/>
      <c r="BT4" s="827"/>
    </row>
    <row r="5" spans="1:78" ht="26.25" customHeight="1">
      <c r="A5" s="820" t="s">
        <v>1</v>
      </c>
      <c r="B5" s="828" t="s">
        <v>2</v>
      </c>
      <c r="C5" s="820" t="s">
        <v>408</v>
      </c>
      <c r="D5" s="820" t="s">
        <v>4</v>
      </c>
      <c r="E5" s="820" t="s">
        <v>5</v>
      </c>
      <c r="F5" s="820" t="s">
        <v>6</v>
      </c>
      <c r="G5" s="822"/>
      <c r="H5" s="822"/>
      <c r="I5" s="822"/>
      <c r="J5" s="822"/>
      <c r="K5" s="820"/>
      <c r="L5" s="820"/>
      <c r="M5" s="820"/>
      <c r="N5" s="820"/>
      <c r="O5" s="820"/>
      <c r="P5" s="820"/>
      <c r="Q5" s="820"/>
      <c r="R5" s="820"/>
      <c r="S5" s="820"/>
      <c r="T5" s="820"/>
      <c r="U5" s="820"/>
      <c r="V5" s="820"/>
      <c r="W5" s="820"/>
      <c r="X5" s="820"/>
      <c r="Y5" s="820"/>
      <c r="Z5" s="820"/>
      <c r="AA5" s="820"/>
      <c r="AB5" s="820"/>
      <c r="AC5" s="820"/>
      <c r="AD5" s="820"/>
      <c r="AE5" s="820"/>
      <c r="AF5" s="820"/>
      <c r="AG5" s="820"/>
      <c r="AH5" s="820"/>
      <c r="AI5" s="820"/>
      <c r="AJ5" s="820"/>
      <c r="AK5" s="820"/>
      <c r="AL5" s="820"/>
      <c r="AM5" s="820"/>
      <c r="AN5" s="820"/>
      <c r="AO5" s="820"/>
      <c r="AP5" s="820"/>
      <c r="AQ5" s="820"/>
      <c r="AR5" s="820"/>
      <c r="AS5" s="820"/>
      <c r="AT5" s="820"/>
      <c r="AU5" s="820"/>
      <c r="AV5" s="820"/>
      <c r="AW5" s="820"/>
      <c r="AX5" s="820"/>
      <c r="AY5" s="820"/>
      <c r="AZ5" s="820"/>
      <c r="BA5" s="820"/>
      <c r="BB5" s="820"/>
      <c r="BC5" s="820"/>
      <c r="BD5" s="820"/>
      <c r="BE5" s="820"/>
      <c r="BF5" s="820"/>
      <c r="BG5" s="820"/>
      <c r="BH5" s="820"/>
      <c r="BI5" s="820"/>
      <c r="BJ5" s="820"/>
      <c r="BK5" s="820" t="s">
        <v>329</v>
      </c>
      <c r="BL5" s="820" t="s">
        <v>7</v>
      </c>
      <c r="BM5" s="820" t="s">
        <v>9</v>
      </c>
      <c r="BN5" s="820" t="s">
        <v>8</v>
      </c>
      <c r="BO5" s="626"/>
      <c r="BP5" s="820" t="s">
        <v>339</v>
      </c>
      <c r="BQ5" s="820" t="s">
        <v>372</v>
      </c>
      <c r="BR5" s="820" t="s">
        <v>828</v>
      </c>
      <c r="BS5" s="820"/>
      <c r="BT5" s="820"/>
      <c r="BU5" s="623"/>
      <c r="BV5" s="623"/>
    </row>
    <row r="6" spans="1:78" ht="20.100000000000001" hidden="1" customHeight="1">
      <c r="A6" s="820"/>
      <c r="B6" s="828"/>
      <c r="C6" s="820"/>
      <c r="D6" s="820"/>
      <c r="E6" s="820"/>
      <c r="F6" s="820" t="s">
        <v>10</v>
      </c>
      <c r="G6" s="822"/>
      <c r="H6" s="820"/>
      <c r="I6" s="820"/>
      <c r="J6" s="820"/>
      <c r="K6" s="820"/>
      <c r="L6" s="820"/>
      <c r="M6" s="820"/>
      <c r="N6" s="820"/>
      <c r="O6" s="820"/>
      <c r="P6" s="820"/>
      <c r="Q6" s="820"/>
      <c r="R6" s="820"/>
      <c r="S6" s="820"/>
      <c r="T6" s="820"/>
      <c r="U6" s="820" t="s">
        <v>11</v>
      </c>
      <c r="V6" s="820"/>
      <c r="W6" s="820"/>
      <c r="X6" s="820"/>
      <c r="Y6" s="820"/>
      <c r="Z6" s="820"/>
      <c r="AA6" s="820"/>
      <c r="AB6" s="820"/>
      <c r="AC6" s="820"/>
      <c r="AD6" s="820"/>
      <c r="AE6" s="820"/>
      <c r="AF6" s="820"/>
      <c r="AG6" s="820"/>
      <c r="AH6" s="820"/>
      <c r="AI6" s="820"/>
      <c r="AJ6" s="820"/>
      <c r="AK6" s="820"/>
      <c r="AL6" s="820"/>
      <c r="AM6" s="820"/>
      <c r="AN6" s="820"/>
      <c r="AO6" s="820"/>
      <c r="AP6" s="820"/>
      <c r="AQ6" s="820"/>
      <c r="AR6" s="820"/>
      <c r="AS6" s="820"/>
      <c r="AT6" s="820"/>
      <c r="AU6" s="820"/>
      <c r="AV6" s="820"/>
      <c r="AW6" s="820"/>
      <c r="AX6" s="820"/>
      <c r="AY6" s="820"/>
      <c r="AZ6" s="820"/>
      <c r="BA6" s="820"/>
      <c r="BB6" s="820"/>
      <c r="BC6" s="820"/>
      <c r="BD6" s="820"/>
      <c r="BE6" s="820"/>
      <c r="BF6" s="820"/>
      <c r="BG6" s="820" t="s">
        <v>12</v>
      </c>
      <c r="BH6" s="820"/>
      <c r="BI6" s="820"/>
      <c r="BJ6" s="820"/>
      <c r="BK6" s="820"/>
      <c r="BL6" s="820"/>
      <c r="BM6" s="820"/>
      <c r="BN6" s="820"/>
      <c r="BO6" s="626"/>
      <c r="BP6" s="820"/>
      <c r="BQ6" s="820"/>
      <c r="BR6" s="748"/>
      <c r="BS6" s="748"/>
      <c r="BT6" s="642"/>
      <c r="BU6" s="623"/>
      <c r="BV6" s="623"/>
    </row>
    <row r="7" spans="1:78" ht="20.100000000000001" hidden="1" customHeight="1">
      <c r="A7" s="820"/>
      <c r="B7" s="828"/>
      <c r="C7" s="820"/>
      <c r="D7" s="820"/>
      <c r="E7" s="820"/>
      <c r="F7" s="820" t="s">
        <v>10</v>
      </c>
      <c r="G7" s="822" t="s">
        <v>14</v>
      </c>
      <c r="H7" s="820"/>
      <c r="I7" s="820"/>
      <c r="J7" s="820"/>
      <c r="K7" s="820" t="s">
        <v>15</v>
      </c>
      <c r="L7" s="820" t="s">
        <v>16</v>
      </c>
      <c r="M7" s="820" t="s">
        <v>17</v>
      </c>
      <c r="N7" s="820"/>
      <c r="O7" s="820"/>
      <c r="P7" s="820"/>
      <c r="Q7" s="820"/>
      <c r="R7" s="820" t="s">
        <v>18</v>
      </c>
      <c r="S7" s="820" t="s">
        <v>19</v>
      </c>
      <c r="T7" s="820" t="s">
        <v>20</v>
      </c>
      <c r="U7" s="820" t="s">
        <v>11</v>
      </c>
      <c r="V7" s="820" t="s">
        <v>21</v>
      </c>
      <c r="W7" s="820" t="s">
        <v>22</v>
      </c>
      <c r="X7" s="820" t="s">
        <v>23</v>
      </c>
      <c r="Y7" s="820" t="s">
        <v>24</v>
      </c>
      <c r="Z7" s="820" t="s">
        <v>25</v>
      </c>
      <c r="AA7" s="820" t="s">
        <v>26</v>
      </c>
      <c r="AB7" s="820" t="s">
        <v>27</v>
      </c>
      <c r="AC7" s="821" t="s">
        <v>28</v>
      </c>
      <c r="AD7" s="820" t="s">
        <v>158</v>
      </c>
      <c r="AE7" s="820" t="s">
        <v>29</v>
      </c>
      <c r="AF7" s="820"/>
      <c r="AG7" s="820"/>
      <c r="AH7" s="820"/>
      <c r="AI7" s="820"/>
      <c r="AJ7" s="820"/>
      <c r="AK7" s="820"/>
      <c r="AL7" s="820"/>
      <c r="AM7" s="820"/>
      <c r="AN7" s="820"/>
      <c r="AO7" s="820"/>
      <c r="AP7" s="820"/>
      <c r="AQ7" s="820"/>
      <c r="AR7" s="820"/>
      <c r="AS7" s="820"/>
      <c r="AT7" s="820"/>
      <c r="AU7" s="821" t="s">
        <v>30</v>
      </c>
      <c r="AV7" s="820" t="s">
        <v>31</v>
      </c>
      <c r="AW7" s="820" t="s">
        <v>32</v>
      </c>
      <c r="AX7" s="820" t="s">
        <v>33</v>
      </c>
      <c r="AY7" s="820" t="s">
        <v>34</v>
      </c>
      <c r="AZ7" s="820" t="s">
        <v>35</v>
      </c>
      <c r="BA7" s="820" t="s">
        <v>36</v>
      </c>
      <c r="BB7" s="820" t="s">
        <v>37</v>
      </c>
      <c r="BC7" s="820" t="s">
        <v>38</v>
      </c>
      <c r="BD7" s="820" t="s">
        <v>39</v>
      </c>
      <c r="BE7" s="820" t="s">
        <v>40</v>
      </c>
      <c r="BF7" s="820" t="s">
        <v>41</v>
      </c>
      <c r="BG7" s="820" t="s">
        <v>12</v>
      </c>
      <c r="BH7" s="820" t="s">
        <v>42</v>
      </c>
      <c r="BI7" s="820" t="s">
        <v>43</v>
      </c>
      <c r="BJ7" s="820" t="s">
        <v>44</v>
      </c>
      <c r="BK7" s="820"/>
      <c r="BL7" s="820"/>
      <c r="BM7" s="820"/>
      <c r="BN7" s="820"/>
      <c r="BO7" s="626"/>
      <c r="BP7" s="820"/>
      <c r="BQ7" s="820"/>
      <c r="BR7" s="748"/>
      <c r="BS7" s="748"/>
      <c r="BT7" s="642"/>
      <c r="BU7" s="623"/>
      <c r="BV7" s="623"/>
    </row>
    <row r="8" spans="1:78" ht="78.599999999999994" customHeight="1">
      <c r="A8" s="820"/>
      <c r="B8" s="828"/>
      <c r="C8" s="820"/>
      <c r="D8" s="820"/>
      <c r="E8" s="820"/>
      <c r="F8" s="820"/>
      <c r="G8" s="751" t="s">
        <v>14</v>
      </c>
      <c r="H8" s="751" t="s">
        <v>45</v>
      </c>
      <c r="I8" s="751" t="s">
        <v>46</v>
      </c>
      <c r="J8" s="751" t="s">
        <v>47</v>
      </c>
      <c r="K8" s="820"/>
      <c r="L8" s="820"/>
      <c r="M8" s="748" t="s">
        <v>13</v>
      </c>
      <c r="N8" s="748" t="s">
        <v>48</v>
      </c>
      <c r="O8" s="748" t="s">
        <v>49</v>
      </c>
      <c r="P8" s="748" t="s">
        <v>50</v>
      </c>
      <c r="Q8" s="752" t="s">
        <v>51</v>
      </c>
      <c r="R8" s="820"/>
      <c r="S8" s="820"/>
      <c r="T8" s="820"/>
      <c r="U8" s="820"/>
      <c r="V8" s="820"/>
      <c r="W8" s="820"/>
      <c r="X8" s="820"/>
      <c r="Y8" s="820"/>
      <c r="Z8" s="820"/>
      <c r="AA8" s="820"/>
      <c r="AB8" s="820"/>
      <c r="AC8" s="821"/>
      <c r="AD8" s="820"/>
      <c r="AE8" s="748" t="s">
        <v>52</v>
      </c>
      <c r="AF8" s="748" t="s">
        <v>53</v>
      </c>
      <c r="AG8" s="748" t="s">
        <v>54</v>
      </c>
      <c r="AH8" s="748" t="s">
        <v>55</v>
      </c>
      <c r="AI8" s="748" t="s">
        <v>56</v>
      </c>
      <c r="AJ8" s="748" t="s">
        <v>57</v>
      </c>
      <c r="AK8" s="748" t="s">
        <v>58</v>
      </c>
      <c r="AL8" s="748" t="s">
        <v>59</v>
      </c>
      <c r="AM8" s="752" t="s">
        <v>60</v>
      </c>
      <c r="AN8" s="748" t="s">
        <v>61</v>
      </c>
      <c r="AO8" s="748" t="s">
        <v>62</v>
      </c>
      <c r="AP8" s="748" t="s">
        <v>63</v>
      </c>
      <c r="AQ8" s="748" t="s">
        <v>64</v>
      </c>
      <c r="AR8" s="748" t="s">
        <v>65</v>
      </c>
      <c r="AS8" s="748" t="s">
        <v>66</v>
      </c>
      <c r="AT8" s="748" t="s">
        <v>67</v>
      </c>
      <c r="AU8" s="821"/>
      <c r="AV8" s="820"/>
      <c r="AW8" s="820"/>
      <c r="AX8" s="820"/>
      <c r="AY8" s="820"/>
      <c r="AZ8" s="820"/>
      <c r="BA8" s="820"/>
      <c r="BB8" s="820"/>
      <c r="BC8" s="820"/>
      <c r="BD8" s="820"/>
      <c r="BE8" s="820"/>
      <c r="BF8" s="820"/>
      <c r="BG8" s="820"/>
      <c r="BH8" s="820"/>
      <c r="BI8" s="820"/>
      <c r="BJ8" s="820"/>
      <c r="BK8" s="820"/>
      <c r="BL8" s="820"/>
      <c r="BM8" s="820"/>
      <c r="BN8" s="820"/>
      <c r="BO8" s="626"/>
      <c r="BP8" s="820"/>
      <c r="BQ8" s="820"/>
      <c r="BR8" s="748" t="s">
        <v>829</v>
      </c>
      <c r="BS8" s="748" t="s">
        <v>830</v>
      </c>
      <c r="BT8" s="748" t="s">
        <v>831</v>
      </c>
      <c r="BU8" s="623"/>
      <c r="BV8" s="623"/>
    </row>
    <row r="9" spans="1:78" ht="39" hidden="1" customHeight="1">
      <c r="A9" s="748"/>
      <c r="B9" s="750"/>
      <c r="C9" s="748"/>
      <c r="D9" s="748"/>
      <c r="E9" s="748"/>
      <c r="F9" s="634" t="s">
        <v>68</v>
      </c>
      <c r="G9" s="635" t="s">
        <v>69</v>
      </c>
      <c r="H9" s="748" t="s">
        <v>70</v>
      </c>
      <c r="I9" s="748" t="s">
        <v>71</v>
      </c>
      <c r="J9" s="748" t="s">
        <v>72</v>
      </c>
      <c r="K9" s="748" t="s">
        <v>73</v>
      </c>
      <c r="L9" s="748" t="s">
        <v>74</v>
      </c>
      <c r="M9" s="748" t="s">
        <v>75</v>
      </c>
      <c r="N9" s="748" t="s">
        <v>76</v>
      </c>
      <c r="O9" s="748" t="s">
        <v>77</v>
      </c>
      <c r="P9" s="748" t="s">
        <v>78</v>
      </c>
      <c r="Q9" s="748" t="s">
        <v>79</v>
      </c>
      <c r="R9" s="748" t="s">
        <v>80</v>
      </c>
      <c r="S9" s="748" t="s">
        <v>81</v>
      </c>
      <c r="T9" s="748" t="s">
        <v>82</v>
      </c>
      <c r="U9" s="636" t="s">
        <v>83</v>
      </c>
      <c r="V9" s="636" t="s">
        <v>84</v>
      </c>
      <c r="W9" s="636" t="s">
        <v>85</v>
      </c>
      <c r="X9" s="748" t="s">
        <v>86</v>
      </c>
      <c r="Y9" s="748" t="s">
        <v>87</v>
      </c>
      <c r="Z9" s="748" t="s">
        <v>88</v>
      </c>
      <c r="AA9" s="748" t="s">
        <v>89</v>
      </c>
      <c r="AB9" s="748" t="s">
        <v>90</v>
      </c>
      <c r="AC9" s="748" t="s">
        <v>91</v>
      </c>
      <c r="AD9" s="748" t="s">
        <v>92</v>
      </c>
      <c r="AE9" s="637" t="s">
        <v>93</v>
      </c>
      <c r="AF9" s="637" t="s">
        <v>94</v>
      </c>
      <c r="AG9" s="637" t="s">
        <v>95</v>
      </c>
      <c r="AH9" s="637" t="s">
        <v>96</v>
      </c>
      <c r="AI9" s="637" t="s">
        <v>97</v>
      </c>
      <c r="AJ9" s="637" t="s">
        <v>98</v>
      </c>
      <c r="AK9" s="637" t="s">
        <v>99</v>
      </c>
      <c r="AL9" s="637" t="s">
        <v>100</v>
      </c>
      <c r="AM9" s="637" t="s">
        <v>101</v>
      </c>
      <c r="AN9" s="637" t="s">
        <v>102</v>
      </c>
      <c r="AO9" s="637" t="s">
        <v>103</v>
      </c>
      <c r="AP9" s="637" t="s">
        <v>104</v>
      </c>
      <c r="AQ9" s="637" t="s">
        <v>105</v>
      </c>
      <c r="AR9" s="637" t="s">
        <v>106</v>
      </c>
      <c r="AS9" s="637" t="s">
        <v>107</v>
      </c>
      <c r="AT9" s="637" t="s">
        <v>108</v>
      </c>
      <c r="AU9" s="637" t="s">
        <v>109</v>
      </c>
      <c r="AV9" s="637" t="s">
        <v>110</v>
      </c>
      <c r="AW9" s="637" t="s">
        <v>111</v>
      </c>
      <c r="AX9" s="637" t="s">
        <v>112</v>
      </c>
      <c r="AY9" s="637" t="s">
        <v>113</v>
      </c>
      <c r="AZ9" s="637" t="s">
        <v>114</v>
      </c>
      <c r="BA9" s="637" t="s">
        <v>115</v>
      </c>
      <c r="BB9" s="637" t="s">
        <v>116</v>
      </c>
      <c r="BC9" s="637" t="s">
        <v>117</v>
      </c>
      <c r="BD9" s="637" t="s">
        <v>118</v>
      </c>
      <c r="BE9" s="637" t="s">
        <v>119</v>
      </c>
      <c r="BF9" s="637" t="s">
        <v>120</v>
      </c>
      <c r="BG9" s="634" t="s">
        <v>121</v>
      </c>
      <c r="BH9" s="638" t="s">
        <v>122</v>
      </c>
      <c r="BI9" s="638" t="s">
        <v>123</v>
      </c>
      <c r="BJ9" s="638" t="s">
        <v>124</v>
      </c>
      <c r="BK9" s="753" t="s">
        <v>130</v>
      </c>
      <c r="BL9" s="755"/>
      <c r="BM9" s="748"/>
      <c r="BN9" s="748"/>
      <c r="BO9" s="626"/>
      <c r="BP9" s="626"/>
      <c r="BQ9" s="626"/>
      <c r="BR9" s="642" t="s">
        <v>496</v>
      </c>
      <c r="BS9" s="642" t="s">
        <v>497</v>
      </c>
      <c r="BT9" s="642" t="s">
        <v>498</v>
      </c>
      <c r="BU9" s="623"/>
      <c r="BV9" s="623"/>
    </row>
    <row r="10" spans="1:78" s="674" customFormat="1" ht="27" customHeight="1">
      <c r="A10" s="656">
        <v>1</v>
      </c>
      <c r="B10" s="667" t="s">
        <v>699</v>
      </c>
      <c r="C10" s="658">
        <f t="shared" ref="C10:C31" si="0">D10+E10</f>
        <v>0.12</v>
      </c>
      <c r="D10" s="756"/>
      <c r="E10" s="661">
        <f t="shared" ref="E10:E11" si="1">F10+U10+BG10</f>
        <v>0.12</v>
      </c>
      <c r="F10" s="661">
        <f t="shared" ref="F10:F11" si="2">G10+K10+L10+M10+R10+S10+T10</f>
        <v>0.12</v>
      </c>
      <c r="G10" s="661">
        <f t="shared" ref="G10:G11" si="3">H10+I10+J10</f>
        <v>0</v>
      </c>
      <c r="H10" s="661"/>
      <c r="I10" s="661"/>
      <c r="J10" s="661"/>
      <c r="K10" s="661"/>
      <c r="L10" s="661">
        <v>0.12</v>
      </c>
      <c r="M10" s="661">
        <f t="shared" ref="M10:M11" si="4">+N10+O10+P10</f>
        <v>0</v>
      </c>
      <c r="N10" s="661"/>
      <c r="O10" s="661"/>
      <c r="P10" s="661"/>
      <c r="Q10" s="661"/>
      <c r="R10" s="661"/>
      <c r="S10" s="661"/>
      <c r="T10" s="661"/>
      <c r="U10" s="661">
        <f t="shared" ref="U10:U31" si="5">V10+W10+X10+Y10+Z10+AA10+AB10+AC10+AD10+AU10+AV10+AW10+AX10+AY10+AZ10+BA10+BB10+BC10+BD10+BE10+BF10</f>
        <v>0</v>
      </c>
      <c r="V10" s="661"/>
      <c r="W10" s="661"/>
      <c r="X10" s="661"/>
      <c r="Y10" s="661"/>
      <c r="Z10" s="661"/>
      <c r="AA10" s="661"/>
      <c r="AB10" s="661"/>
      <c r="AC10" s="661"/>
      <c r="AD10" s="661">
        <f t="shared" ref="AD10:AD11" si="6">SUM(AE10:AT10)</f>
        <v>0</v>
      </c>
      <c r="AE10" s="661"/>
      <c r="AF10" s="661"/>
      <c r="AG10" s="661"/>
      <c r="AH10" s="661"/>
      <c r="AI10" s="661"/>
      <c r="AJ10" s="661"/>
      <c r="AK10" s="661"/>
      <c r="AL10" s="661"/>
      <c r="AM10" s="661"/>
      <c r="AN10" s="661"/>
      <c r="AO10" s="661"/>
      <c r="AP10" s="661"/>
      <c r="AQ10" s="661"/>
      <c r="AR10" s="661"/>
      <c r="AS10" s="661">
        <v>0</v>
      </c>
      <c r="AT10" s="661"/>
      <c r="AU10" s="661"/>
      <c r="AV10" s="661"/>
      <c r="AW10" s="661"/>
      <c r="AX10" s="661"/>
      <c r="AY10" s="661"/>
      <c r="AZ10" s="661"/>
      <c r="BA10" s="661"/>
      <c r="BB10" s="661"/>
      <c r="BC10" s="661"/>
      <c r="BD10" s="661"/>
      <c r="BE10" s="661"/>
      <c r="BF10" s="661"/>
      <c r="BG10" s="661">
        <f t="shared" ref="BG10:BG11" si="7">BH10+BI10+BJ10</f>
        <v>0</v>
      </c>
      <c r="BH10" s="661"/>
      <c r="BI10" s="661"/>
      <c r="BJ10" s="661"/>
      <c r="BK10" s="756" t="s">
        <v>130</v>
      </c>
      <c r="BL10" s="670" t="s">
        <v>677</v>
      </c>
      <c r="BM10" s="753" t="s">
        <v>723</v>
      </c>
      <c r="BN10" s="931" t="s">
        <v>84</v>
      </c>
      <c r="BO10" s="753"/>
      <c r="BP10" s="755" t="s">
        <v>502</v>
      </c>
      <c r="BQ10" s="755" t="s">
        <v>503</v>
      </c>
      <c r="BR10" s="932" t="s">
        <v>834</v>
      </c>
      <c r="BS10" s="932"/>
      <c r="BT10" s="932"/>
      <c r="BU10" s="676"/>
      <c r="BV10" s="676"/>
    </row>
    <row r="11" spans="1:78" s="669" customFormat="1" ht="36.6" customHeight="1">
      <c r="A11" s="656">
        <v>2</v>
      </c>
      <c r="B11" s="667" t="s">
        <v>698</v>
      </c>
      <c r="C11" s="658">
        <f t="shared" si="0"/>
        <v>0.12</v>
      </c>
      <c r="D11" s="756"/>
      <c r="E11" s="661">
        <f t="shared" si="1"/>
        <v>0.12</v>
      </c>
      <c r="F11" s="661">
        <f t="shared" si="2"/>
        <v>0.12</v>
      </c>
      <c r="G11" s="661">
        <f t="shared" si="3"/>
        <v>0</v>
      </c>
      <c r="H11" s="661"/>
      <c r="I11" s="661"/>
      <c r="J11" s="661"/>
      <c r="K11" s="661"/>
      <c r="L11" s="661">
        <v>0.12</v>
      </c>
      <c r="M11" s="661">
        <f t="shared" si="4"/>
        <v>0</v>
      </c>
      <c r="N11" s="661"/>
      <c r="O11" s="661"/>
      <c r="P11" s="661"/>
      <c r="Q11" s="661"/>
      <c r="R11" s="661"/>
      <c r="S11" s="661"/>
      <c r="T11" s="661"/>
      <c r="U11" s="661">
        <f t="shared" si="5"/>
        <v>0</v>
      </c>
      <c r="V11" s="661"/>
      <c r="W11" s="661"/>
      <c r="X11" s="661"/>
      <c r="Y11" s="661"/>
      <c r="Z11" s="661"/>
      <c r="AA11" s="661"/>
      <c r="AB11" s="661"/>
      <c r="AC11" s="661"/>
      <c r="AD11" s="661">
        <f t="shared" si="6"/>
        <v>0</v>
      </c>
      <c r="AE11" s="661"/>
      <c r="AF11" s="661"/>
      <c r="AG11" s="661"/>
      <c r="AH11" s="661"/>
      <c r="AI11" s="661"/>
      <c r="AJ11" s="661"/>
      <c r="AK11" s="661"/>
      <c r="AL11" s="661"/>
      <c r="AM11" s="661"/>
      <c r="AN11" s="661"/>
      <c r="AO11" s="661"/>
      <c r="AP11" s="661"/>
      <c r="AQ11" s="661"/>
      <c r="AR11" s="661"/>
      <c r="AS11" s="661">
        <v>0</v>
      </c>
      <c r="AT11" s="661"/>
      <c r="AU11" s="661"/>
      <c r="AV11" s="661"/>
      <c r="AW11" s="661"/>
      <c r="AX11" s="661"/>
      <c r="AY11" s="661"/>
      <c r="AZ11" s="661"/>
      <c r="BA11" s="661"/>
      <c r="BB11" s="661"/>
      <c r="BC11" s="661"/>
      <c r="BD11" s="661"/>
      <c r="BE11" s="661"/>
      <c r="BF11" s="661"/>
      <c r="BG11" s="661">
        <f t="shared" si="7"/>
        <v>0</v>
      </c>
      <c r="BH11" s="661"/>
      <c r="BI11" s="661"/>
      <c r="BJ11" s="661"/>
      <c r="BK11" s="756" t="s">
        <v>130</v>
      </c>
      <c r="BL11" s="661" t="s">
        <v>400</v>
      </c>
      <c r="BM11" s="753" t="s">
        <v>724</v>
      </c>
      <c r="BN11" s="756" t="s">
        <v>84</v>
      </c>
      <c r="BO11" s="753"/>
      <c r="BP11" s="753" t="s">
        <v>502</v>
      </c>
      <c r="BQ11" s="735" t="s">
        <v>503</v>
      </c>
      <c r="BR11" s="675" t="s">
        <v>834</v>
      </c>
      <c r="BS11" s="933"/>
      <c r="BT11" s="933"/>
      <c r="BU11" s="934"/>
      <c r="BV11" s="934"/>
    </row>
    <row r="12" spans="1:78" s="669" customFormat="1" ht="42.6" customHeight="1">
      <c r="A12" s="656">
        <v>3</v>
      </c>
      <c r="B12" s="667" t="s">
        <v>673</v>
      </c>
      <c r="C12" s="658">
        <f t="shared" si="0"/>
        <v>0.11</v>
      </c>
      <c r="D12" s="756"/>
      <c r="E12" s="661">
        <f t="shared" ref="E12:E17" si="8">F12+U12+BG12</f>
        <v>0.11</v>
      </c>
      <c r="F12" s="661">
        <f t="shared" ref="F12:F17" si="9">G12+K12+L12+M12+R12+S12+T12</f>
        <v>0.11</v>
      </c>
      <c r="G12" s="661">
        <f t="shared" ref="G12:G17" si="10">H12+I12+J12</f>
        <v>0</v>
      </c>
      <c r="H12" s="661"/>
      <c r="I12" s="661"/>
      <c r="J12" s="661"/>
      <c r="K12" s="661"/>
      <c r="L12" s="661">
        <v>0.11</v>
      </c>
      <c r="M12" s="661">
        <f t="shared" ref="M12:M17" si="11">+N12+O12+P12</f>
        <v>0</v>
      </c>
      <c r="N12" s="661"/>
      <c r="O12" s="661"/>
      <c r="P12" s="661"/>
      <c r="Q12" s="661"/>
      <c r="R12" s="661"/>
      <c r="S12" s="661"/>
      <c r="T12" s="661"/>
      <c r="U12" s="661">
        <f t="shared" si="5"/>
        <v>0</v>
      </c>
      <c r="V12" s="661"/>
      <c r="W12" s="661"/>
      <c r="X12" s="661"/>
      <c r="Y12" s="661"/>
      <c r="Z12" s="661"/>
      <c r="AA12" s="661"/>
      <c r="AB12" s="661"/>
      <c r="AC12" s="661"/>
      <c r="AD12" s="661">
        <f t="shared" ref="AD12:AD17" si="12">SUM(AE12:AT12)</f>
        <v>0</v>
      </c>
      <c r="AE12" s="661"/>
      <c r="AF12" s="661"/>
      <c r="AG12" s="661"/>
      <c r="AH12" s="661"/>
      <c r="AI12" s="661"/>
      <c r="AJ12" s="661"/>
      <c r="AK12" s="661"/>
      <c r="AL12" s="661"/>
      <c r="AM12" s="661"/>
      <c r="AN12" s="661"/>
      <c r="AO12" s="661"/>
      <c r="AP12" s="661"/>
      <c r="AQ12" s="661"/>
      <c r="AR12" s="661"/>
      <c r="AS12" s="661">
        <v>0</v>
      </c>
      <c r="AT12" s="661"/>
      <c r="AU12" s="661"/>
      <c r="AV12" s="661"/>
      <c r="AW12" s="661"/>
      <c r="AX12" s="661"/>
      <c r="AY12" s="661"/>
      <c r="AZ12" s="661"/>
      <c r="BA12" s="661"/>
      <c r="BB12" s="661"/>
      <c r="BC12" s="661"/>
      <c r="BD12" s="661"/>
      <c r="BE12" s="661"/>
      <c r="BF12" s="661"/>
      <c r="BG12" s="661">
        <f t="shared" ref="BG12:BG17" si="13">BH12+BI12+BJ12</f>
        <v>0</v>
      </c>
      <c r="BH12" s="661"/>
      <c r="BI12" s="661"/>
      <c r="BJ12" s="661"/>
      <c r="BK12" s="756" t="s">
        <v>130</v>
      </c>
      <c r="BL12" s="661" t="s">
        <v>400</v>
      </c>
      <c r="BM12" s="753" t="s">
        <v>501</v>
      </c>
      <c r="BN12" s="756" t="s">
        <v>85</v>
      </c>
      <c r="BO12" s="753"/>
      <c r="BP12" s="753" t="s">
        <v>835</v>
      </c>
      <c r="BQ12" s="756" t="s">
        <v>503</v>
      </c>
      <c r="BR12" s="675" t="s">
        <v>834</v>
      </c>
      <c r="BS12" s="735"/>
      <c r="BT12" s="735"/>
      <c r="BU12" s="934"/>
      <c r="BV12" s="934"/>
    </row>
    <row r="13" spans="1:78" s="954" customFormat="1" ht="168.75">
      <c r="A13" s="656">
        <v>4</v>
      </c>
      <c r="B13" s="657" t="s">
        <v>696</v>
      </c>
      <c r="C13" s="658">
        <f t="shared" si="0"/>
        <v>10</v>
      </c>
      <c r="D13" s="717"/>
      <c r="E13" s="691">
        <f t="shared" si="8"/>
        <v>10</v>
      </c>
      <c r="F13" s="691">
        <f t="shared" si="9"/>
        <v>9.84</v>
      </c>
      <c r="G13" s="691">
        <f t="shared" si="10"/>
        <v>0.29000000000000004</v>
      </c>
      <c r="H13" s="691">
        <v>0.23</v>
      </c>
      <c r="I13" s="691">
        <v>0.06</v>
      </c>
      <c r="J13" s="691"/>
      <c r="K13" s="691">
        <v>8.07</v>
      </c>
      <c r="L13" s="691">
        <v>1.1399999999999999</v>
      </c>
      <c r="M13" s="691">
        <f t="shared" si="11"/>
        <v>0.3</v>
      </c>
      <c r="N13" s="691"/>
      <c r="O13" s="691"/>
      <c r="P13" s="691">
        <v>0.3</v>
      </c>
      <c r="Q13" s="691"/>
      <c r="R13" s="691">
        <v>0.04</v>
      </c>
      <c r="S13" s="691"/>
      <c r="T13" s="691"/>
      <c r="U13" s="661">
        <f t="shared" si="5"/>
        <v>0.16</v>
      </c>
      <c r="V13" s="691"/>
      <c r="W13" s="691"/>
      <c r="X13" s="691"/>
      <c r="Y13" s="691"/>
      <c r="Z13" s="691"/>
      <c r="AA13" s="691"/>
      <c r="AB13" s="691"/>
      <c r="AC13" s="691"/>
      <c r="AD13" s="691">
        <f t="shared" si="12"/>
        <v>0</v>
      </c>
      <c r="AE13" s="691"/>
      <c r="AF13" s="691"/>
      <c r="AG13" s="691"/>
      <c r="AH13" s="691"/>
      <c r="AI13" s="691"/>
      <c r="AJ13" s="691"/>
      <c r="AK13" s="691"/>
      <c r="AL13" s="691"/>
      <c r="AM13" s="691"/>
      <c r="AN13" s="691"/>
      <c r="AO13" s="691"/>
      <c r="AP13" s="691"/>
      <c r="AQ13" s="691"/>
      <c r="AR13" s="691"/>
      <c r="AS13" s="691">
        <v>0</v>
      </c>
      <c r="AT13" s="691"/>
      <c r="AU13" s="691"/>
      <c r="AV13" s="691"/>
      <c r="AW13" s="691"/>
      <c r="AX13" s="691"/>
      <c r="AY13" s="691"/>
      <c r="AZ13" s="691"/>
      <c r="BA13" s="691"/>
      <c r="BB13" s="691"/>
      <c r="BC13" s="691"/>
      <c r="BD13" s="691">
        <v>0.16</v>
      </c>
      <c r="BE13" s="691"/>
      <c r="BF13" s="691"/>
      <c r="BG13" s="691">
        <f t="shared" si="13"/>
        <v>0</v>
      </c>
      <c r="BH13" s="691"/>
      <c r="BI13" s="691"/>
      <c r="BJ13" s="691"/>
      <c r="BK13" s="753" t="s">
        <v>130</v>
      </c>
      <c r="BL13" s="670" t="s">
        <v>677</v>
      </c>
      <c r="BM13" s="755" t="s">
        <v>722</v>
      </c>
      <c r="BN13" s="931" t="s">
        <v>84</v>
      </c>
      <c r="BO13" s="697" t="s">
        <v>369</v>
      </c>
      <c r="BP13" s="952" t="s">
        <v>695</v>
      </c>
      <c r="BQ13" s="756" t="s">
        <v>576</v>
      </c>
      <c r="BR13" s="953"/>
      <c r="BS13" s="735" t="s">
        <v>834</v>
      </c>
      <c r="BT13" s="735"/>
      <c r="BU13" s="680" t="s">
        <v>928</v>
      </c>
      <c r="BW13" s="955"/>
      <c r="BX13" s="955"/>
      <c r="BZ13" s="669" t="s">
        <v>944</v>
      </c>
    </row>
    <row r="14" spans="1:78" s="669" customFormat="1" ht="44.25" customHeight="1">
      <c r="A14" s="656">
        <v>5</v>
      </c>
      <c r="B14" s="667" t="s">
        <v>674</v>
      </c>
      <c r="C14" s="658">
        <f t="shared" si="0"/>
        <v>0.1</v>
      </c>
      <c r="D14" s="756"/>
      <c r="E14" s="661">
        <f t="shared" si="8"/>
        <v>0.1</v>
      </c>
      <c r="F14" s="661">
        <f t="shared" si="9"/>
        <v>0.1</v>
      </c>
      <c r="G14" s="661">
        <f t="shared" si="10"/>
        <v>0</v>
      </c>
      <c r="H14" s="661"/>
      <c r="I14" s="661"/>
      <c r="J14" s="661"/>
      <c r="K14" s="661"/>
      <c r="L14" s="661">
        <v>0.1</v>
      </c>
      <c r="M14" s="661">
        <f t="shared" si="11"/>
        <v>0</v>
      </c>
      <c r="N14" s="661"/>
      <c r="O14" s="661"/>
      <c r="P14" s="661"/>
      <c r="Q14" s="661"/>
      <c r="R14" s="661"/>
      <c r="S14" s="661"/>
      <c r="T14" s="661"/>
      <c r="U14" s="661">
        <f t="shared" si="5"/>
        <v>0</v>
      </c>
      <c r="V14" s="661"/>
      <c r="W14" s="661"/>
      <c r="X14" s="661"/>
      <c r="Y14" s="661"/>
      <c r="Z14" s="661"/>
      <c r="AA14" s="661"/>
      <c r="AB14" s="661"/>
      <c r="AC14" s="661"/>
      <c r="AD14" s="661">
        <f t="shared" si="12"/>
        <v>0</v>
      </c>
      <c r="AE14" s="661"/>
      <c r="AF14" s="661"/>
      <c r="AG14" s="661"/>
      <c r="AH14" s="661"/>
      <c r="AI14" s="661"/>
      <c r="AJ14" s="661"/>
      <c r="AK14" s="661"/>
      <c r="AL14" s="661"/>
      <c r="AM14" s="661"/>
      <c r="AN14" s="661"/>
      <c r="AO14" s="661"/>
      <c r="AP14" s="661"/>
      <c r="AQ14" s="661"/>
      <c r="AR14" s="661"/>
      <c r="AS14" s="661">
        <v>0</v>
      </c>
      <c r="AT14" s="661"/>
      <c r="AU14" s="661"/>
      <c r="AV14" s="661"/>
      <c r="AW14" s="661"/>
      <c r="AX14" s="661"/>
      <c r="AY14" s="661"/>
      <c r="AZ14" s="661"/>
      <c r="BA14" s="661"/>
      <c r="BB14" s="661"/>
      <c r="BC14" s="661"/>
      <c r="BD14" s="661"/>
      <c r="BE14" s="661"/>
      <c r="BF14" s="661"/>
      <c r="BG14" s="661">
        <f t="shared" si="13"/>
        <v>0</v>
      </c>
      <c r="BH14" s="661"/>
      <c r="BI14" s="661"/>
      <c r="BJ14" s="661"/>
      <c r="BK14" s="756" t="s">
        <v>130</v>
      </c>
      <c r="BL14" s="670" t="s">
        <v>398</v>
      </c>
      <c r="BM14" s="753" t="s">
        <v>726</v>
      </c>
      <c r="BN14" s="756" t="s">
        <v>85</v>
      </c>
      <c r="BO14" s="753"/>
      <c r="BP14" s="753" t="s">
        <v>844</v>
      </c>
      <c r="BQ14" s="756" t="s">
        <v>503</v>
      </c>
      <c r="BR14" s="664"/>
      <c r="BS14" s="668" t="s">
        <v>834</v>
      </c>
      <c r="BT14" s="668"/>
      <c r="BW14" s="668"/>
      <c r="BX14" s="668"/>
      <c r="BZ14" s="669" t="s">
        <v>944</v>
      </c>
    </row>
    <row r="15" spans="1:78" s="669" customFormat="1" ht="44.25" customHeight="1">
      <c r="A15" s="656">
        <v>6</v>
      </c>
      <c r="B15" s="667" t="s">
        <v>675</v>
      </c>
      <c r="C15" s="658">
        <f t="shared" si="0"/>
        <v>0.11</v>
      </c>
      <c r="D15" s="756"/>
      <c r="E15" s="661">
        <f t="shared" si="8"/>
        <v>0.11</v>
      </c>
      <c r="F15" s="661">
        <f t="shared" si="9"/>
        <v>0.11</v>
      </c>
      <c r="G15" s="661">
        <f t="shared" si="10"/>
        <v>0</v>
      </c>
      <c r="H15" s="661"/>
      <c r="I15" s="661"/>
      <c r="J15" s="661"/>
      <c r="K15" s="661"/>
      <c r="L15" s="661">
        <v>0.11</v>
      </c>
      <c r="M15" s="661">
        <f t="shared" si="11"/>
        <v>0</v>
      </c>
      <c r="N15" s="661"/>
      <c r="O15" s="661"/>
      <c r="P15" s="661"/>
      <c r="Q15" s="661"/>
      <c r="R15" s="661"/>
      <c r="S15" s="661"/>
      <c r="T15" s="661"/>
      <c r="U15" s="661">
        <f t="shared" si="5"/>
        <v>0</v>
      </c>
      <c r="V15" s="661"/>
      <c r="W15" s="661"/>
      <c r="X15" s="661"/>
      <c r="Y15" s="661"/>
      <c r="Z15" s="661"/>
      <c r="AA15" s="661"/>
      <c r="AB15" s="661"/>
      <c r="AC15" s="661"/>
      <c r="AD15" s="661">
        <f t="shared" si="12"/>
        <v>0</v>
      </c>
      <c r="AE15" s="661"/>
      <c r="AF15" s="661"/>
      <c r="AG15" s="661"/>
      <c r="AH15" s="661"/>
      <c r="AI15" s="661"/>
      <c r="AJ15" s="661"/>
      <c r="AK15" s="661"/>
      <c r="AL15" s="661"/>
      <c r="AM15" s="661"/>
      <c r="AN15" s="661"/>
      <c r="AO15" s="661"/>
      <c r="AP15" s="661"/>
      <c r="AQ15" s="661"/>
      <c r="AR15" s="661"/>
      <c r="AS15" s="661">
        <v>0</v>
      </c>
      <c r="AT15" s="661"/>
      <c r="AU15" s="661"/>
      <c r="AV15" s="661"/>
      <c r="AW15" s="661"/>
      <c r="AX15" s="661"/>
      <c r="AY15" s="661"/>
      <c r="AZ15" s="661"/>
      <c r="BA15" s="661"/>
      <c r="BB15" s="661"/>
      <c r="BC15" s="661"/>
      <c r="BD15" s="661"/>
      <c r="BE15" s="661"/>
      <c r="BF15" s="661"/>
      <c r="BG15" s="661">
        <f t="shared" si="13"/>
        <v>0</v>
      </c>
      <c r="BH15" s="661"/>
      <c r="BI15" s="661"/>
      <c r="BJ15" s="661"/>
      <c r="BK15" s="756" t="s">
        <v>130</v>
      </c>
      <c r="BL15" s="670" t="s">
        <v>677</v>
      </c>
      <c r="BM15" s="753" t="s">
        <v>562</v>
      </c>
      <c r="BN15" s="756" t="s">
        <v>85</v>
      </c>
      <c r="BO15" s="753"/>
      <c r="BP15" s="753" t="s">
        <v>844</v>
      </c>
      <c r="BQ15" s="756" t="s">
        <v>503</v>
      </c>
      <c r="BR15" s="664"/>
      <c r="BS15" s="668" t="s">
        <v>834</v>
      </c>
      <c r="BT15" s="668"/>
      <c r="BW15" s="668"/>
      <c r="BX15" s="668"/>
      <c r="BZ15" s="669" t="s">
        <v>944</v>
      </c>
    </row>
    <row r="16" spans="1:78" s="669" customFormat="1" ht="44.25" customHeight="1">
      <c r="A16" s="656">
        <v>7</v>
      </c>
      <c r="B16" s="667" t="s">
        <v>511</v>
      </c>
      <c r="C16" s="658">
        <f t="shared" si="0"/>
        <v>0.13</v>
      </c>
      <c r="D16" s="756"/>
      <c r="E16" s="661">
        <f t="shared" si="8"/>
        <v>0.13</v>
      </c>
      <c r="F16" s="661">
        <f t="shared" si="9"/>
        <v>0.13</v>
      </c>
      <c r="G16" s="661">
        <f t="shared" si="10"/>
        <v>0</v>
      </c>
      <c r="H16" s="661"/>
      <c r="I16" s="661"/>
      <c r="J16" s="661"/>
      <c r="K16" s="661"/>
      <c r="L16" s="661">
        <v>0.13</v>
      </c>
      <c r="M16" s="661">
        <f t="shared" si="11"/>
        <v>0</v>
      </c>
      <c r="N16" s="661"/>
      <c r="O16" s="661"/>
      <c r="P16" s="661"/>
      <c r="Q16" s="661"/>
      <c r="R16" s="661"/>
      <c r="S16" s="661"/>
      <c r="T16" s="661"/>
      <c r="U16" s="661">
        <f t="shared" si="5"/>
        <v>0</v>
      </c>
      <c r="V16" s="661"/>
      <c r="W16" s="661"/>
      <c r="X16" s="661"/>
      <c r="Y16" s="661"/>
      <c r="Z16" s="661"/>
      <c r="AA16" s="661"/>
      <c r="AB16" s="661"/>
      <c r="AC16" s="661"/>
      <c r="AD16" s="661">
        <f t="shared" si="12"/>
        <v>0</v>
      </c>
      <c r="AE16" s="661"/>
      <c r="AF16" s="661"/>
      <c r="AG16" s="661"/>
      <c r="AH16" s="661"/>
      <c r="AI16" s="661"/>
      <c r="AJ16" s="661"/>
      <c r="AK16" s="661"/>
      <c r="AL16" s="661"/>
      <c r="AM16" s="661"/>
      <c r="AN16" s="661"/>
      <c r="AO16" s="661"/>
      <c r="AP16" s="661"/>
      <c r="AQ16" s="661"/>
      <c r="AR16" s="661"/>
      <c r="AS16" s="661">
        <v>0</v>
      </c>
      <c r="AT16" s="661"/>
      <c r="AU16" s="661"/>
      <c r="AV16" s="661"/>
      <c r="AW16" s="661"/>
      <c r="AX16" s="661"/>
      <c r="AY16" s="661"/>
      <c r="AZ16" s="661"/>
      <c r="BA16" s="661"/>
      <c r="BB16" s="661"/>
      <c r="BC16" s="661"/>
      <c r="BD16" s="661"/>
      <c r="BE16" s="661"/>
      <c r="BF16" s="661"/>
      <c r="BG16" s="661">
        <f t="shared" si="13"/>
        <v>0</v>
      </c>
      <c r="BH16" s="661"/>
      <c r="BI16" s="661"/>
      <c r="BJ16" s="661"/>
      <c r="BK16" s="756" t="s">
        <v>130</v>
      </c>
      <c r="BL16" s="755" t="s">
        <v>397</v>
      </c>
      <c r="BM16" s="753" t="s">
        <v>512</v>
      </c>
      <c r="BN16" s="756" t="s">
        <v>85</v>
      </c>
      <c r="BO16" s="753"/>
      <c r="BP16" s="753" t="s">
        <v>844</v>
      </c>
      <c r="BQ16" s="756" t="s">
        <v>503</v>
      </c>
      <c r="BR16" s="664"/>
      <c r="BS16" s="668" t="s">
        <v>834</v>
      </c>
      <c r="BT16" s="668"/>
      <c r="BW16" s="668"/>
      <c r="BX16" s="668"/>
      <c r="BZ16" s="669" t="s">
        <v>944</v>
      </c>
    </row>
    <row r="17" spans="1:103" s="669" customFormat="1" ht="31.15" customHeight="1">
      <c r="A17" s="656">
        <v>8</v>
      </c>
      <c r="B17" s="667" t="s">
        <v>676</v>
      </c>
      <c r="C17" s="658">
        <f>D17+E17</f>
        <v>0.1</v>
      </c>
      <c r="D17" s="756"/>
      <c r="E17" s="661">
        <f t="shared" si="8"/>
        <v>0.1</v>
      </c>
      <c r="F17" s="661">
        <f t="shared" si="9"/>
        <v>0.1</v>
      </c>
      <c r="G17" s="661">
        <f t="shared" si="10"/>
        <v>0</v>
      </c>
      <c r="H17" s="661"/>
      <c r="I17" s="661"/>
      <c r="J17" s="661"/>
      <c r="K17" s="661"/>
      <c r="L17" s="661">
        <v>0.1</v>
      </c>
      <c r="M17" s="661">
        <f t="shared" si="11"/>
        <v>0</v>
      </c>
      <c r="N17" s="661"/>
      <c r="O17" s="661"/>
      <c r="P17" s="661"/>
      <c r="Q17" s="661"/>
      <c r="R17" s="661"/>
      <c r="S17" s="661"/>
      <c r="T17" s="661"/>
      <c r="U17" s="661">
        <f t="shared" si="5"/>
        <v>0</v>
      </c>
      <c r="V17" s="661"/>
      <c r="W17" s="661"/>
      <c r="X17" s="661"/>
      <c r="Y17" s="661"/>
      <c r="Z17" s="661"/>
      <c r="AA17" s="661"/>
      <c r="AB17" s="661"/>
      <c r="AC17" s="661"/>
      <c r="AD17" s="661">
        <f t="shared" si="12"/>
        <v>0</v>
      </c>
      <c r="AE17" s="661"/>
      <c r="AF17" s="661"/>
      <c r="AG17" s="661"/>
      <c r="AH17" s="661"/>
      <c r="AI17" s="661"/>
      <c r="AJ17" s="661"/>
      <c r="AK17" s="661"/>
      <c r="AL17" s="661"/>
      <c r="AM17" s="661"/>
      <c r="AN17" s="661"/>
      <c r="AO17" s="661"/>
      <c r="AP17" s="661"/>
      <c r="AQ17" s="661"/>
      <c r="AR17" s="661"/>
      <c r="AS17" s="661">
        <v>0</v>
      </c>
      <c r="AT17" s="661"/>
      <c r="AU17" s="661"/>
      <c r="AV17" s="661"/>
      <c r="AW17" s="661"/>
      <c r="AX17" s="661"/>
      <c r="AY17" s="661"/>
      <c r="AZ17" s="661"/>
      <c r="BA17" s="661"/>
      <c r="BB17" s="661"/>
      <c r="BC17" s="661"/>
      <c r="BD17" s="661"/>
      <c r="BE17" s="661"/>
      <c r="BF17" s="661"/>
      <c r="BG17" s="661">
        <f t="shared" si="13"/>
        <v>0</v>
      </c>
      <c r="BH17" s="661"/>
      <c r="BI17" s="661"/>
      <c r="BJ17" s="661"/>
      <c r="BK17" s="756" t="s">
        <v>130</v>
      </c>
      <c r="BL17" s="689" t="s">
        <v>131</v>
      </c>
      <c r="BM17" s="753" t="s">
        <v>727</v>
      </c>
      <c r="BN17" s="756" t="s">
        <v>85</v>
      </c>
      <c r="BO17" s="753"/>
      <c r="BP17" s="753" t="s">
        <v>844</v>
      </c>
      <c r="BQ17" s="756" t="s">
        <v>503</v>
      </c>
      <c r="BR17" s="675" t="s">
        <v>834</v>
      </c>
      <c r="BS17" s="735"/>
      <c r="BT17" s="735"/>
      <c r="BU17" s="934"/>
      <c r="BV17" s="934"/>
    </row>
    <row r="18" spans="1:103" s="719" customFormat="1" ht="34.9" customHeight="1">
      <c r="A18" s="935">
        <v>9</v>
      </c>
      <c r="B18" s="936" t="s">
        <v>390</v>
      </c>
      <c r="C18" s="658">
        <f t="shared" si="0"/>
        <v>11.3</v>
      </c>
      <c r="D18" s="661">
        <v>0.03</v>
      </c>
      <c r="E18" s="691">
        <f t="shared" ref="E18:E20" si="14">F18+U18+BG18</f>
        <v>11.270000000000001</v>
      </c>
      <c r="F18" s="691">
        <f>G18+K18+L18+M18+R18+S18+T18</f>
        <v>10.49</v>
      </c>
      <c r="G18" s="661">
        <f t="shared" ref="G18:G20" si="15">H18+I18+J18</f>
        <v>1</v>
      </c>
      <c r="H18" s="661">
        <v>1</v>
      </c>
      <c r="I18" s="661"/>
      <c r="J18" s="661"/>
      <c r="K18" s="661">
        <v>7.55</v>
      </c>
      <c r="L18" s="661">
        <v>1.94</v>
      </c>
      <c r="M18" s="661">
        <f t="shared" ref="M18:M20" si="16">+N18+O18+P18</f>
        <v>0</v>
      </c>
      <c r="N18" s="661"/>
      <c r="O18" s="661"/>
      <c r="P18" s="661"/>
      <c r="Q18" s="661"/>
      <c r="R18" s="661"/>
      <c r="S18" s="661"/>
      <c r="T18" s="661"/>
      <c r="U18" s="661">
        <f t="shared" ref="U18:U20" si="17">V18+W18+X18+Y18+Z18+AA18+AB18+AC18+AD18+AU18+AV18+AW18+AX18+AY18+AZ18+BA18+BB18+BC18+BD18+BE18+BF18</f>
        <v>0.64</v>
      </c>
      <c r="V18" s="661"/>
      <c r="W18" s="661"/>
      <c r="X18" s="661"/>
      <c r="Y18" s="661"/>
      <c r="Z18" s="661"/>
      <c r="AA18" s="661"/>
      <c r="AB18" s="661"/>
      <c r="AC18" s="661"/>
      <c r="AD18" s="661">
        <f t="shared" ref="AD18:AD20" si="18">SUM(AE18:AT18)</f>
        <v>0.06</v>
      </c>
      <c r="AE18" s="661">
        <v>0.06</v>
      </c>
      <c r="AF18" s="661"/>
      <c r="AG18" s="661"/>
      <c r="AH18" s="661"/>
      <c r="AI18" s="661"/>
      <c r="AJ18" s="661"/>
      <c r="AK18" s="661"/>
      <c r="AL18" s="661"/>
      <c r="AM18" s="661"/>
      <c r="AN18" s="661"/>
      <c r="AO18" s="661"/>
      <c r="AP18" s="661"/>
      <c r="AQ18" s="661"/>
      <c r="AR18" s="661"/>
      <c r="AS18" s="661"/>
      <c r="AT18" s="661"/>
      <c r="AU18" s="661"/>
      <c r="AV18" s="661"/>
      <c r="AW18" s="661"/>
      <c r="AX18" s="661">
        <v>0.27</v>
      </c>
      <c r="AY18" s="661"/>
      <c r="AZ18" s="661"/>
      <c r="BA18" s="661"/>
      <c r="BB18" s="661"/>
      <c r="BC18" s="661"/>
      <c r="BD18" s="661">
        <v>0.31</v>
      </c>
      <c r="BE18" s="661"/>
      <c r="BF18" s="661"/>
      <c r="BG18" s="661">
        <f t="shared" ref="BG18:BG20" si="19">BH18+BI18+BJ18</f>
        <v>0.14000000000000001</v>
      </c>
      <c r="BH18" s="661"/>
      <c r="BI18" s="661">
        <v>0.14000000000000001</v>
      </c>
      <c r="BJ18" s="661"/>
      <c r="BK18" s="753" t="s">
        <v>130</v>
      </c>
      <c r="BL18" s="755" t="s">
        <v>396</v>
      </c>
      <c r="BM18" s="689" t="s">
        <v>317</v>
      </c>
      <c r="BN18" s="689" t="s">
        <v>94</v>
      </c>
      <c r="BO18" s="697" t="s">
        <v>370</v>
      </c>
      <c r="BP18" s="937" t="s">
        <v>344</v>
      </c>
      <c r="BQ18" s="815" t="s">
        <v>576</v>
      </c>
      <c r="BR18" s="675" t="s">
        <v>834</v>
      </c>
      <c r="BS18" s="675"/>
      <c r="BT18" s="675"/>
      <c r="BU18" s="938" t="s">
        <v>861</v>
      </c>
      <c r="BV18" s="938"/>
    </row>
    <row r="19" spans="1:103" s="680" customFormat="1" ht="26.45" customHeight="1">
      <c r="A19" s="935"/>
      <c r="B19" s="939"/>
      <c r="C19" s="658">
        <f t="shared" si="0"/>
        <v>53.189999999999991</v>
      </c>
      <c r="D19" s="661">
        <v>0.1</v>
      </c>
      <c r="E19" s="691">
        <f t="shared" si="14"/>
        <v>53.089999999999989</v>
      </c>
      <c r="F19" s="691">
        <f>G19+K19+L19+M19+R19+S19+T19</f>
        <v>48.779999999999994</v>
      </c>
      <c r="G19" s="661">
        <f t="shared" si="15"/>
        <v>1</v>
      </c>
      <c r="H19" s="661">
        <v>1</v>
      </c>
      <c r="I19" s="661"/>
      <c r="J19" s="661"/>
      <c r="K19" s="661">
        <v>45.48</v>
      </c>
      <c r="L19" s="661">
        <v>2.2599999999999998</v>
      </c>
      <c r="M19" s="661">
        <f t="shared" si="16"/>
        <v>0</v>
      </c>
      <c r="N19" s="661"/>
      <c r="O19" s="661"/>
      <c r="P19" s="661"/>
      <c r="Q19" s="661"/>
      <c r="R19" s="661">
        <v>0.04</v>
      </c>
      <c r="S19" s="661"/>
      <c r="T19" s="661"/>
      <c r="U19" s="661">
        <f t="shared" si="17"/>
        <v>3.9000000000000004</v>
      </c>
      <c r="V19" s="661"/>
      <c r="W19" s="661"/>
      <c r="X19" s="661"/>
      <c r="Y19" s="661"/>
      <c r="Z19" s="661"/>
      <c r="AA19" s="661"/>
      <c r="AB19" s="661"/>
      <c r="AC19" s="661"/>
      <c r="AD19" s="661">
        <f t="shared" si="18"/>
        <v>0.45</v>
      </c>
      <c r="AE19" s="661">
        <v>0.45</v>
      </c>
      <c r="AF19" s="661"/>
      <c r="AG19" s="661"/>
      <c r="AH19" s="661"/>
      <c r="AI19" s="661"/>
      <c r="AJ19" s="661"/>
      <c r="AK19" s="661"/>
      <c r="AL19" s="661"/>
      <c r="AM19" s="661"/>
      <c r="AN19" s="661"/>
      <c r="AO19" s="661"/>
      <c r="AP19" s="661"/>
      <c r="AQ19" s="661"/>
      <c r="AR19" s="661"/>
      <c r="AS19" s="661"/>
      <c r="AT19" s="661"/>
      <c r="AU19" s="661"/>
      <c r="AV19" s="661"/>
      <c r="AW19" s="661"/>
      <c r="AX19" s="661"/>
      <c r="AY19" s="661"/>
      <c r="AZ19" s="661"/>
      <c r="BA19" s="661"/>
      <c r="BB19" s="661"/>
      <c r="BC19" s="661"/>
      <c r="BD19" s="661">
        <v>3.45</v>
      </c>
      <c r="BE19" s="661"/>
      <c r="BF19" s="661"/>
      <c r="BG19" s="661">
        <f t="shared" si="19"/>
        <v>0.41</v>
      </c>
      <c r="BH19" s="661"/>
      <c r="BI19" s="661">
        <v>0.41</v>
      </c>
      <c r="BJ19" s="661"/>
      <c r="BK19" s="753" t="s">
        <v>130</v>
      </c>
      <c r="BL19" s="670" t="s">
        <v>677</v>
      </c>
      <c r="BM19" s="689" t="s">
        <v>318</v>
      </c>
      <c r="BN19" s="753" t="s">
        <v>94</v>
      </c>
      <c r="BO19" s="697" t="s">
        <v>370</v>
      </c>
      <c r="BP19" s="937"/>
      <c r="BQ19" s="815"/>
      <c r="BR19" s="675" t="s">
        <v>834</v>
      </c>
      <c r="BS19" s="675"/>
      <c r="BT19" s="675"/>
      <c r="BU19" s="938" t="s">
        <v>861</v>
      </c>
      <c r="BV19" s="676"/>
    </row>
    <row r="20" spans="1:103" s="719" customFormat="1" ht="34.9" customHeight="1">
      <c r="A20" s="935"/>
      <c r="B20" s="936"/>
      <c r="C20" s="658">
        <f t="shared" si="0"/>
        <v>21.28</v>
      </c>
      <c r="D20" s="661">
        <v>1.87</v>
      </c>
      <c r="E20" s="691">
        <f t="shared" si="14"/>
        <v>19.41</v>
      </c>
      <c r="F20" s="691">
        <f>G20+K20+L20+M20+R20+S20+T20</f>
        <v>17.22</v>
      </c>
      <c r="G20" s="661">
        <f t="shared" si="15"/>
        <v>1</v>
      </c>
      <c r="H20" s="661">
        <v>1</v>
      </c>
      <c r="I20" s="661"/>
      <c r="J20" s="661"/>
      <c r="K20" s="661">
        <v>8.1999999999999993</v>
      </c>
      <c r="L20" s="661">
        <v>7.63</v>
      </c>
      <c r="M20" s="661">
        <f t="shared" si="16"/>
        <v>0.39</v>
      </c>
      <c r="N20" s="661"/>
      <c r="O20" s="661"/>
      <c r="P20" s="661">
        <v>0.39</v>
      </c>
      <c r="Q20" s="661"/>
      <c r="R20" s="661"/>
      <c r="S20" s="661"/>
      <c r="T20" s="661"/>
      <c r="U20" s="661">
        <f t="shared" si="17"/>
        <v>2.17</v>
      </c>
      <c r="V20" s="661"/>
      <c r="W20" s="661"/>
      <c r="X20" s="661"/>
      <c r="Y20" s="661"/>
      <c r="Z20" s="661"/>
      <c r="AA20" s="661"/>
      <c r="AB20" s="661"/>
      <c r="AC20" s="661"/>
      <c r="AD20" s="661">
        <f t="shared" si="18"/>
        <v>2</v>
      </c>
      <c r="AE20" s="661">
        <v>2</v>
      </c>
      <c r="AF20" s="661"/>
      <c r="AG20" s="661"/>
      <c r="AH20" s="661"/>
      <c r="AI20" s="661"/>
      <c r="AJ20" s="661"/>
      <c r="AK20" s="661"/>
      <c r="AL20" s="661"/>
      <c r="AM20" s="661"/>
      <c r="AN20" s="661"/>
      <c r="AO20" s="661"/>
      <c r="AP20" s="661"/>
      <c r="AQ20" s="661"/>
      <c r="AR20" s="661"/>
      <c r="AS20" s="661"/>
      <c r="AT20" s="661"/>
      <c r="AU20" s="661"/>
      <c r="AV20" s="661"/>
      <c r="AW20" s="661"/>
      <c r="AX20" s="661"/>
      <c r="AY20" s="661"/>
      <c r="AZ20" s="661"/>
      <c r="BA20" s="661"/>
      <c r="BB20" s="661"/>
      <c r="BC20" s="661"/>
      <c r="BD20" s="661">
        <v>0.17</v>
      </c>
      <c r="BE20" s="661"/>
      <c r="BF20" s="661"/>
      <c r="BG20" s="661">
        <f t="shared" si="19"/>
        <v>0.02</v>
      </c>
      <c r="BH20" s="661"/>
      <c r="BI20" s="661">
        <v>0.02</v>
      </c>
      <c r="BJ20" s="661"/>
      <c r="BK20" s="753" t="s">
        <v>130</v>
      </c>
      <c r="BL20" s="755" t="s">
        <v>397</v>
      </c>
      <c r="BM20" s="689" t="s">
        <v>319</v>
      </c>
      <c r="BN20" s="689" t="s">
        <v>94</v>
      </c>
      <c r="BO20" s="697" t="s">
        <v>370</v>
      </c>
      <c r="BP20" s="937"/>
      <c r="BQ20" s="815"/>
      <c r="BR20" s="675" t="s">
        <v>834</v>
      </c>
      <c r="BS20" s="675"/>
      <c r="BT20" s="675"/>
      <c r="BU20" s="938" t="s">
        <v>861</v>
      </c>
      <c r="BV20" s="938"/>
    </row>
    <row r="21" spans="1:103" s="702" customFormat="1" ht="73.150000000000006" customHeight="1">
      <c r="A21" s="753">
        <v>10</v>
      </c>
      <c r="B21" s="723" t="s">
        <v>599</v>
      </c>
      <c r="C21" s="658">
        <f t="shared" si="0"/>
        <v>0.05</v>
      </c>
      <c r="D21" s="756">
        <v>0.05</v>
      </c>
      <c r="E21" s="691">
        <f t="shared" ref="E21" si="20">F21+U21+BG21</f>
        <v>0</v>
      </c>
      <c r="F21" s="691">
        <f t="shared" ref="F21" si="21">G21+K21+L21+M21+R21+S21+T21</f>
        <v>0</v>
      </c>
      <c r="G21" s="661">
        <f t="shared" ref="G21" si="22">H21+I21+J21</f>
        <v>0</v>
      </c>
      <c r="H21" s="661"/>
      <c r="I21" s="661"/>
      <c r="J21" s="661"/>
      <c r="K21" s="661"/>
      <c r="L21" s="661"/>
      <c r="M21" s="661">
        <f t="shared" ref="M21" si="23">+N21+O21+P21</f>
        <v>0</v>
      </c>
      <c r="N21" s="661"/>
      <c r="O21" s="661"/>
      <c r="P21" s="661"/>
      <c r="Q21" s="661"/>
      <c r="R21" s="661"/>
      <c r="S21" s="661"/>
      <c r="T21" s="661"/>
      <c r="U21" s="661">
        <f t="shared" ref="U21" si="24">V21+W21+X21+Y21+Z21+AA21+AB21+AC21+AD21+AU21+AV21+AW21+AX21+AY21+AZ21+BA21+BB21+BC21+BD21+BE21+BF21</f>
        <v>0</v>
      </c>
      <c r="V21" s="661"/>
      <c r="W21" s="661"/>
      <c r="X21" s="661"/>
      <c r="Y21" s="661"/>
      <c r="Z21" s="661"/>
      <c r="AA21" s="661"/>
      <c r="AB21" s="661"/>
      <c r="AC21" s="661"/>
      <c r="AD21" s="661">
        <f>SUM(AE21:AT21)</f>
        <v>0</v>
      </c>
      <c r="AE21" s="661"/>
      <c r="AF21" s="661"/>
      <c r="AG21" s="661"/>
      <c r="AH21" s="661"/>
      <c r="AI21" s="661"/>
      <c r="AJ21" s="661"/>
      <c r="AK21" s="661"/>
      <c r="AL21" s="661"/>
      <c r="AM21" s="661"/>
      <c r="AN21" s="661"/>
      <c r="AO21" s="661"/>
      <c r="AP21" s="661"/>
      <c r="AQ21" s="661"/>
      <c r="AR21" s="661"/>
      <c r="AS21" s="661">
        <v>0</v>
      </c>
      <c r="AT21" s="661"/>
      <c r="AU21" s="661"/>
      <c r="AV21" s="661"/>
      <c r="AW21" s="661"/>
      <c r="AX21" s="661"/>
      <c r="AY21" s="661"/>
      <c r="AZ21" s="661"/>
      <c r="BA21" s="661"/>
      <c r="BB21" s="661"/>
      <c r="BC21" s="661"/>
      <c r="BD21" s="661"/>
      <c r="BE21" s="661"/>
      <c r="BF21" s="661"/>
      <c r="BG21" s="691">
        <f t="shared" ref="BG21" si="25">BH21+BI21+BJ21</f>
        <v>0</v>
      </c>
      <c r="BH21" s="661"/>
      <c r="BI21" s="661"/>
      <c r="BJ21" s="661"/>
      <c r="BK21" s="753" t="s">
        <v>130</v>
      </c>
      <c r="BL21" s="679" t="s">
        <v>399</v>
      </c>
      <c r="BM21" s="753" t="s">
        <v>752</v>
      </c>
      <c r="BN21" s="753" t="s">
        <v>99</v>
      </c>
      <c r="BO21" s="697" t="s">
        <v>369</v>
      </c>
      <c r="BP21" s="758" t="s">
        <v>770</v>
      </c>
      <c r="BQ21" s="815" t="s">
        <v>503</v>
      </c>
      <c r="BR21" s="940" t="s">
        <v>834</v>
      </c>
      <c r="BS21" s="941"/>
      <c r="BT21" s="940"/>
      <c r="BU21" s="942"/>
      <c r="BV21" s="942"/>
    </row>
    <row r="22" spans="1:103" s="674" customFormat="1" ht="40.15" customHeight="1">
      <c r="A22" s="753">
        <v>11</v>
      </c>
      <c r="B22" s="757" t="s">
        <v>299</v>
      </c>
      <c r="C22" s="658">
        <f t="shared" si="0"/>
        <v>0.12</v>
      </c>
      <c r="D22" s="661"/>
      <c r="E22" s="691">
        <f>F22+U22+BG22</f>
        <v>0.12</v>
      </c>
      <c r="F22" s="691">
        <f>G22+K22+L22+M22+R22+S22+T22</f>
        <v>0.11</v>
      </c>
      <c r="G22" s="661">
        <f t="shared" ref="G22:G31" si="26">H22+I22+J22</f>
        <v>0</v>
      </c>
      <c r="H22" s="714"/>
      <c r="I22" s="714"/>
      <c r="J22" s="714"/>
      <c r="K22" s="661"/>
      <c r="L22" s="661">
        <v>0.11</v>
      </c>
      <c r="M22" s="661">
        <f t="shared" ref="M22:M31" si="27">+N22+O22+P22</f>
        <v>0</v>
      </c>
      <c r="N22" s="661"/>
      <c r="O22" s="714"/>
      <c r="P22" s="661"/>
      <c r="Q22" s="714"/>
      <c r="R22" s="661"/>
      <c r="S22" s="714"/>
      <c r="T22" s="714"/>
      <c r="U22" s="661">
        <f t="shared" si="5"/>
        <v>0</v>
      </c>
      <c r="V22" s="714"/>
      <c r="W22" s="714"/>
      <c r="X22" s="714"/>
      <c r="Y22" s="714"/>
      <c r="Z22" s="714"/>
      <c r="AA22" s="714"/>
      <c r="AB22" s="714"/>
      <c r="AC22" s="714"/>
      <c r="AD22" s="661"/>
      <c r="AE22" s="714"/>
      <c r="AF22" s="714"/>
      <c r="AG22" s="714"/>
      <c r="AH22" s="714"/>
      <c r="AI22" s="714"/>
      <c r="AJ22" s="714"/>
      <c r="AK22" s="714"/>
      <c r="AL22" s="714"/>
      <c r="AM22" s="714"/>
      <c r="AN22" s="714"/>
      <c r="AO22" s="714"/>
      <c r="AP22" s="714"/>
      <c r="AQ22" s="714"/>
      <c r="AR22" s="714"/>
      <c r="AS22" s="714"/>
      <c r="AT22" s="714"/>
      <c r="AU22" s="714"/>
      <c r="AV22" s="714"/>
      <c r="AW22" s="714"/>
      <c r="AX22" s="661"/>
      <c r="AY22" s="714"/>
      <c r="AZ22" s="661"/>
      <c r="BA22" s="661"/>
      <c r="BB22" s="714"/>
      <c r="BC22" s="714"/>
      <c r="BD22" s="661"/>
      <c r="BE22" s="661"/>
      <c r="BF22" s="714"/>
      <c r="BG22" s="691">
        <f t="shared" ref="BG22:BG31" si="28">BH22+BI22+BJ22</f>
        <v>0.01</v>
      </c>
      <c r="BH22" s="714"/>
      <c r="BI22" s="714">
        <v>0.01</v>
      </c>
      <c r="BJ22" s="714"/>
      <c r="BK22" s="753" t="s">
        <v>130</v>
      </c>
      <c r="BL22" s="661" t="s">
        <v>400</v>
      </c>
      <c r="BM22" s="755" t="s">
        <v>320</v>
      </c>
      <c r="BN22" s="753" t="s">
        <v>95</v>
      </c>
      <c r="BO22" s="697"/>
      <c r="BP22" s="758" t="s">
        <v>502</v>
      </c>
      <c r="BQ22" s="815" t="s">
        <v>557</v>
      </c>
      <c r="BR22" s="675" t="s">
        <v>834</v>
      </c>
      <c r="BS22" s="675"/>
      <c r="BT22" s="675"/>
      <c r="BU22" s="676"/>
      <c r="BV22" s="676"/>
    </row>
    <row r="23" spans="1:103" s="680" customFormat="1" ht="75.75" customHeight="1">
      <c r="A23" s="753">
        <v>12</v>
      </c>
      <c r="B23" s="729" t="s">
        <v>328</v>
      </c>
      <c r="C23" s="658">
        <f t="shared" si="0"/>
        <v>1.7000000000000002</v>
      </c>
      <c r="D23" s="756"/>
      <c r="E23" s="661">
        <f>F23+U23+BG23</f>
        <v>1.7000000000000002</v>
      </c>
      <c r="F23" s="661">
        <f t="shared" ref="F23:F31" si="29">G23+K23+L23+M23+R23+S23+T23</f>
        <v>1.7000000000000002</v>
      </c>
      <c r="G23" s="661">
        <f t="shared" si="26"/>
        <v>0</v>
      </c>
      <c r="H23" s="712"/>
      <c r="I23" s="661"/>
      <c r="J23" s="661"/>
      <c r="K23" s="712">
        <v>0.9</v>
      </c>
      <c r="L23" s="712">
        <v>0.8</v>
      </c>
      <c r="M23" s="661">
        <f t="shared" si="27"/>
        <v>0</v>
      </c>
      <c r="N23" s="712"/>
      <c r="O23" s="661"/>
      <c r="P23" s="712"/>
      <c r="Q23" s="661"/>
      <c r="R23" s="661"/>
      <c r="S23" s="661"/>
      <c r="T23" s="661"/>
      <c r="U23" s="661">
        <f t="shared" si="5"/>
        <v>0</v>
      </c>
      <c r="V23" s="661"/>
      <c r="W23" s="661"/>
      <c r="X23" s="661"/>
      <c r="Y23" s="661"/>
      <c r="Z23" s="661"/>
      <c r="AA23" s="661"/>
      <c r="AB23" s="661"/>
      <c r="AC23" s="661"/>
      <c r="AD23" s="661">
        <f>SUM(AE23:AT23)</f>
        <v>0</v>
      </c>
      <c r="AE23" s="712"/>
      <c r="AF23" s="712"/>
      <c r="AG23" s="661"/>
      <c r="AH23" s="661"/>
      <c r="AI23" s="661"/>
      <c r="AJ23" s="661"/>
      <c r="AK23" s="661"/>
      <c r="AL23" s="661"/>
      <c r="AM23" s="661"/>
      <c r="AN23" s="661"/>
      <c r="AO23" s="661"/>
      <c r="AP23" s="661"/>
      <c r="AQ23" s="661"/>
      <c r="AR23" s="661"/>
      <c r="AS23" s="661">
        <v>0</v>
      </c>
      <c r="AT23" s="661"/>
      <c r="AU23" s="661"/>
      <c r="AV23" s="661"/>
      <c r="AW23" s="661"/>
      <c r="AX23" s="661"/>
      <c r="AY23" s="661"/>
      <c r="AZ23" s="661"/>
      <c r="BA23" s="661"/>
      <c r="BB23" s="661"/>
      <c r="BC23" s="661"/>
      <c r="BD23" s="712"/>
      <c r="BE23" s="661"/>
      <c r="BF23" s="661"/>
      <c r="BG23" s="661">
        <f t="shared" si="28"/>
        <v>0</v>
      </c>
      <c r="BH23" s="661"/>
      <c r="BI23" s="712"/>
      <c r="BJ23" s="661"/>
      <c r="BK23" s="753" t="s">
        <v>130</v>
      </c>
      <c r="BL23" s="943" t="s">
        <v>131</v>
      </c>
      <c r="BM23" s="753" t="s">
        <v>199</v>
      </c>
      <c r="BN23" s="753" t="s">
        <v>112</v>
      </c>
      <c r="BO23" s="697"/>
      <c r="BP23" s="755" t="s">
        <v>361</v>
      </c>
      <c r="BQ23" s="756" t="s">
        <v>503</v>
      </c>
      <c r="BR23" s="675" t="s">
        <v>499</v>
      </c>
      <c r="BS23" s="675"/>
      <c r="BT23" s="675"/>
      <c r="BU23" s="676" t="s">
        <v>838</v>
      </c>
      <c r="BV23" s="676"/>
    </row>
    <row r="24" spans="1:103" s="680" customFormat="1" ht="75.75" customHeight="1">
      <c r="A24" s="753">
        <v>13</v>
      </c>
      <c r="B24" s="729" t="s">
        <v>328</v>
      </c>
      <c r="C24" s="658">
        <f t="shared" si="0"/>
        <v>0.25</v>
      </c>
      <c r="D24" s="756"/>
      <c r="E24" s="691">
        <f>F24+U24+BG24</f>
        <v>0.25</v>
      </c>
      <c r="F24" s="691">
        <f t="shared" si="29"/>
        <v>0.25</v>
      </c>
      <c r="G24" s="661">
        <f t="shared" si="26"/>
        <v>0</v>
      </c>
      <c r="H24" s="712"/>
      <c r="I24" s="661"/>
      <c r="J24" s="661"/>
      <c r="K24" s="712">
        <v>0.25</v>
      </c>
      <c r="L24" s="712"/>
      <c r="M24" s="661">
        <f t="shared" si="27"/>
        <v>0</v>
      </c>
      <c r="N24" s="712"/>
      <c r="O24" s="661"/>
      <c r="P24" s="712"/>
      <c r="Q24" s="661"/>
      <c r="R24" s="661"/>
      <c r="S24" s="661"/>
      <c r="T24" s="661"/>
      <c r="U24" s="661">
        <f t="shared" si="5"/>
        <v>0</v>
      </c>
      <c r="V24" s="661"/>
      <c r="W24" s="661"/>
      <c r="X24" s="661"/>
      <c r="Y24" s="661"/>
      <c r="Z24" s="661"/>
      <c r="AA24" s="661"/>
      <c r="AB24" s="661"/>
      <c r="AC24" s="661"/>
      <c r="AD24" s="661">
        <f>SUM(AE24:AT24)</f>
        <v>0</v>
      </c>
      <c r="AE24" s="712"/>
      <c r="AF24" s="712"/>
      <c r="AG24" s="661"/>
      <c r="AH24" s="661"/>
      <c r="AI24" s="661"/>
      <c r="AJ24" s="661"/>
      <c r="AK24" s="661"/>
      <c r="AL24" s="661"/>
      <c r="AM24" s="661"/>
      <c r="AN24" s="661"/>
      <c r="AO24" s="661"/>
      <c r="AP24" s="661"/>
      <c r="AQ24" s="661"/>
      <c r="AR24" s="661"/>
      <c r="AS24" s="661">
        <v>0</v>
      </c>
      <c r="AT24" s="661"/>
      <c r="AU24" s="661"/>
      <c r="AV24" s="661"/>
      <c r="AW24" s="661"/>
      <c r="AX24" s="661"/>
      <c r="AY24" s="661"/>
      <c r="AZ24" s="661"/>
      <c r="BA24" s="661"/>
      <c r="BB24" s="661"/>
      <c r="BC24" s="661"/>
      <c r="BD24" s="712"/>
      <c r="BE24" s="661"/>
      <c r="BF24" s="661"/>
      <c r="BG24" s="691">
        <f t="shared" si="28"/>
        <v>0</v>
      </c>
      <c r="BH24" s="661"/>
      <c r="BI24" s="712"/>
      <c r="BJ24" s="661"/>
      <c r="BK24" s="753" t="s">
        <v>130</v>
      </c>
      <c r="BL24" s="745" t="s">
        <v>247</v>
      </c>
      <c r="BM24" s="753" t="s">
        <v>200</v>
      </c>
      <c r="BN24" s="753" t="s">
        <v>112</v>
      </c>
      <c r="BO24" s="697"/>
      <c r="BP24" s="755" t="s">
        <v>361</v>
      </c>
      <c r="BQ24" s="756" t="s">
        <v>503</v>
      </c>
      <c r="BR24" s="755" t="s">
        <v>499</v>
      </c>
      <c r="BS24" s="675"/>
      <c r="BT24" s="675"/>
      <c r="BU24" s="676" t="s">
        <v>841</v>
      </c>
      <c r="BV24" s="676"/>
    </row>
    <row r="25" spans="1:103" s="680" customFormat="1" ht="75.75" customHeight="1">
      <c r="A25" s="753">
        <v>14</v>
      </c>
      <c r="B25" s="729" t="s">
        <v>328</v>
      </c>
      <c r="C25" s="658">
        <f t="shared" si="0"/>
        <v>0.37</v>
      </c>
      <c r="D25" s="756"/>
      <c r="E25" s="691">
        <f>F25+U25+BG25</f>
        <v>0.37</v>
      </c>
      <c r="F25" s="691">
        <f t="shared" si="29"/>
        <v>0.37</v>
      </c>
      <c r="G25" s="661">
        <f t="shared" si="26"/>
        <v>0</v>
      </c>
      <c r="H25" s="712"/>
      <c r="I25" s="661"/>
      <c r="J25" s="661"/>
      <c r="K25" s="712"/>
      <c r="L25" s="712">
        <v>0.37</v>
      </c>
      <c r="M25" s="661">
        <f t="shared" si="27"/>
        <v>0</v>
      </c>
      <c r="N25" s="712"/>
      <c r="O25" s="661"/>
      <c r="P25" s="712"/>
      <c r="Q25" s="661"/>
      <c r="R25" s="661"/>
      <c r="S25" s="661"/>
      <c r="T25" s="661"/>
      <c r="U25" s="661">
        <f t="shared" si="5"/>
        <v>0</v>
      </c>
      <c r="V25" s="661"/>
      <c r="W25" s="661"/>
      <c r="X25" s="661"/>
      <c r="Y25" s="661"/>
      <c r="Z25" s="661"/>
      <c r="AA25" s="661"/>
      <c r="AB25" s="661"/>
      <c r="AC25" s="661"/>
      <c r="AD25" s="661">
        <f>SUM(AE25:AT25)</f>
        <v>0</v>
      </c>
      <c r="AE25" s="712"/>
      <c r="AF25" s="712"/>
      <c r="AG25" s="661"/>
      <c r="AH25" s="661"/>
      <c r="AI25" s="661"/>
      <c r="AJ25" s="661"/>
      <c r="AK25" s="661"/>
      <c r="AL25" s="661"/>
      <c r="AM25" s="661"/>
      <c r="AN25" s="661"/>
      <c r="AO25" s="661"/>
      <c r="AP25" s="661"/>
      <c r="AQ25" s="661"/>
      <c r="AR25" s="661"/>
      <c r="AS25" s="661">
        <v>0</v>
      </c>
      <c r="AT25" s="661"/>
      <c r="AU25" s="661"/>
      <c r="AV25" s="661"/>
      <c r="AW25" s="661"/>
      <c r="AX25" s="661"/>
      <c r="AY25" s="661"/>
      <c r="AZ25" s="661"/>
      <c r="BA25" s="661"/>
      <c r="BB25" s="661"/>
      <c r="BC25" s="661"/>
      <c r="BD25" s="712"/>
      <c r="BE25" s="661"/>
      <c r="BF25" s="661"/>
      <c r="BG25" s="691">
        <f t="shared" si="28"/>
        <v>0</v>
      </c>
      <c r="BH25" s="661"/>
      <c r="BI25" s="712"/>
      <c r="BJ25" s="661"/>
      <c r="BK25" s="753" t="s">
        <v>130</v>
      </c>
      <c r="BL25" s="745" t="s">
        <v>249</v>
      </c>
      <c r="BM25" s="753" t="s">
        <v>202</v>
      </c>
      <c r="BN25" s="753" t="s">
        <v>112</v>
      </c>
      <c r="BO25" s="697"/>
      <c r="BP25" s="755" t="s">
        <v>361</v>
      </c>
      <c r="BQ25" s="756" t="s">
        <v>503</v>
      </c>
      <c r="BR25" s="756" t="s">
        <v>499</v>
      </c>
      <c r="BS25" s="675"/>
      <c r="BT25" s="675"/>
      <c r="BU25" s="676" t="s">
        <v>840</v>
      </c>
      <c r="BV25" s="676"/>
    </row>
    <row r="26" spans="1:103" s="680" customFormat="1" ht="65.25" customHeight="1">
      <c r="A26" s="753">
        <v>15</v>
      </c>
      <c r="B26" s="729" t="s">
        <v>328</v>
      </c>
      <c r="C26" s="658">
        <f t="shared" si="0"/>
        <v>0.6</v>
      </c>
      <c r="D26" s="756"/>
      <c r="E26" s="691">
        <f t="shared" ref="E26:E27" si="30">F26+U26+BG26</f>
        <v>0.6</v>
      </c>
      <c r="F26" s="691">
        <f t="shared" si="29"/>
        <v>0.6</v>
      </c>
      <c r="G26" s="661">
        <f t="shared" si="26"/>
        <v>0</v>
      </c>
      <c r="H26" s="712"/>
      <c r="I26" s="661"/>
      <c r="J26" s="661"/>
      <c r="K26" s="712">
        <v>0.3</v>
      </c>
      <c r="L26" s="712">
        <v>0.3</v>
      </c>
      <c r="M26" s="661">
        <f t="shared" si="27"/>
        <v>0</v>
      </c>
      <c r="N26" s="712"/>
      <c r="O26" s="661"/>
      <c r="P26" s="712"/>
      <c r="Q26" s="661"/>
      <c r="R26" s="661"/>
      <c r="S26" s="661"/>
      <c r="T26" s="661"/>
      <c r="U26" s="661">
        <f t="shared" si="5"/>
        <v>0</v>
      </c>
      <c r="V26" s="661"/>
      <c r="W26" s="661"/>
      <c r="X26" s="661"/>
      <c r="Y26" s="661"/>
      <c r="Z26" s="661"/>
      <c r="AA26" s="661"/>
      <c r="AB26" s="661"/>
      <c r="AC26" s="661"/>
      <c r="AD26" s="661">
        <f t="shared" ref="AD26:AD27" si="31">SUM(AE26:AT26)</f>
        <v>0</v>
      </c>
      <c r="AE26" s="712"/>
      <c r="AF26" s="712"/>
      <c r="AG26" s="661"/>
      <c r="AH26" s="661"/>
      <c r="AI26" s="661"/>
      <c r="AJ26" s="661"/>
      <c r="AK26" s="661"/>
      <c r="AL26" s="661"/>
      <c r="AM26" s="661"/>
      <c r="AN26" s="661"/>
      <c r="AO26" s="661"/>
      <c r="AP26" s="661"/>
      <c r="AQ26" s="661"/>
      <c r="AR26" s="661"/>
      <c r="AS26" s="661">
        <v>0</v>
      </c>
      <c r="AT26" s="661"/>
      <c r="AU26" s="661"/>
      <c r="AV26" s="661"/>
      <c r="AW26" s="661"/>
      <c r="AX26" s="661"/>
      <c r="AY26" s="661"/>
      <c r="AZ26" s="661"/>
      <c r="BA26" s="661"/>
      <c r="BB26" s="661"/>
      <c r="BC26" s="661"/>
      <c r="BD26" s="712"/>
      <c r="BE26" s="661"/>
      <c r="BF26" s="661"/>
      <c r="BG26" s="691">
        <f t="shared" si="28"/>
        <v>0</v>
      </c>
      <c r="BH26" s="661"/>
      <c r="BI26" s="712"/>
      <c r="BJ26" s="661"/>
      <c r="BK26" s="753" t="s">
        <v>130</v>
      </c>
      <c r="BL26" s="670" t="s">
        <v>398</v>
      </c>
      <c r="BM26" s="753" t="s">
        <v>204</v>
      </c>
      <c r="BN26" s="753" t="s">
        <v>112</v>
      </c>
      <c r="BO26" s="710"/>
      <c r="BP26" s="755" t="s">
        <v>361</v>
      </c>
      <c r="BQ26" s="756" t="s">
        <v>503</v>
      </c>
      <c r="BR26" s="729"/>
      <c r="BS26" s="664" t="s">
        <v>834</v>
      </c>
      <c r="BT26" s="664"/>
      <c r="BZ26" s="680" t="s">
        <v>946</v>
      </c>
      <c r="CY26" s="680">
        <v>2023</v>
      </c>
    </row>
    <row r="27" spans="1:103" s="680" customFormat="1" ht="62.25" customHeight="1">
      <c r="A27" s="753">
        <v>16</v>
      </c>
      <c r="B27" s="729" t="s">
        <v>328</v>
      </c>
      <c r="C27" s="658">
        <f t="shared" si="0"/>
        <v>0.04</v>
      </c>
      <c r="D27" s="756"/>
      <c r="E27" s="691">
        <f t="shared" si="30"/>
        <v>0.04</v>
      </c>
      <c r="F27" s="691">
        <f t="shared" si="29"/>
        <v>0.04</v>
      </c>
      <c r="G27" s="661">
        <f t="shared" si="26"/>
        <v>0</v>
      </c>
      <c r="H27" s="712"/>
      <c r="I27" s="661"/>
      <c r="J27" s="661"/>
      <c r="K27" s="712">
        <v>0.04</v>
      </c>
      <c r="L27" s="712"/>
      <c r="M27" s="661">
        <f t="shared" si="27"/>
        <v>0</v>
      </c>
      <c r="N27" s="712"/>
      <c r="O27" s="661"/>
      <c r="P27" s="712"/>
      <c r="Q27" s="661"/>
      <c r="R27" s="661"/>
      <c r="S27" s="661"/>
      <c r="T27" s="661"/>
      <c r="U27" s="661">
        <f t="shared" si="5"/>
        <v>0</v>
      </c>
      <c r="V27" s="661"/>
      <c r="W27" s="661"/>
      <c r="X27" s="661"/>
      <c r="Y27" s="661"/>
      <c r="Z27" s="661"/>
      <c r="AA27" s="661"/>
      <c r="AB27" s="661"/>
      <c r="AC27" s="661"/>
      <c r="AD27" s="661">
        <f t="shared" si="31"/>
        <v>0</v>
      </c>
      <c r="AE27" s="712"/>
      <c r="AF27" s="712"/>
      <c r="AG27" s="661"/>
      <c r="AH27" s="661"/>
      <c r="AI27" s="661"/>
      <c r="AJ27" s="661"/>
      <c r="AK27" s="661"/>
      <c r="AL27" s="661"/>
      <c r="AM27" s="661"/>
      <c r="AN27" s="661"/>
      <c r="AO27" s="661"/>
      <c r="AP27" s="661"/>
      <c r="AQ27" s="661"/>
      <c r="AR27" s="661"/>
      <c r="AS27" s="661">
        <v>0</v>
      </c>
      <c r="AT27" s="661"/>
      <c r="AU27" s="661"/>
      <c r="AV27" s="661"/>
      <c r="AW27" s="661"/>
      <c r="AX27" s="661"/>
      <c r="AY27" s="661"/>
      <c r="AZ27" s="661"/>
      <c r="BA27" s="661"/>
      <c r="BB27" s="661"/>
      <c r="BC27" s="661"/>
      <c r="BD27" s="712"/>
      <c r="BE27" s="661"/>
      <c r="BF27" s="661"/>
      <c r="BG27" s="691">
        <f t="shared" si="28"/>
        <v>0</v>
      </c>
      <c r="BH27" s="661"/>
      <c r="BI27" s="712"/>
      <c r="BJ27" s="661"/>
      <c r="BK27" s="753" t="s">
        <v>130</v>
      </c>
      <c r="BL27" s="670" t="s">
        <v>677</v>
      </c>
      <c r="BM27" s="753" t="s">
        <v>745</v>
      </c>
      <c r="BN27" s="753" t="s">
        <v>112</v>
      </c>
      <c r="BO27" s="710"/>
      <c r="BP27" s="755" t="s">
        <v>361</v>
      </c>
      <c r="BQ27" s="756" t="s">
        <v>503</v>
      </c>
      <c r="BR27" s="664"/>
      <c r="BS27" s="664" t="s">
        <v>834</v>
      </c>
      <c r="BT27" s="664"/>
      <c r="BZ27" s="680" t="s">
        <v>946</v>
      </c>
      <c r="CY27" s="680">
        <v>2023</v>
      </c>
    </row>
    <row r="28" spans="1:103" s="680" customFormat="1" ht="82.5" customHeight="1">
      <c r="A28" s="753">
        <v>17</v>
      </c>
      <c r="B28" s="729" t="s">
        <v>328</v>
      </c>
      <c r="C28" s="658">
        <f t="shared" si="0"/>
        <v>1.02</v>
      </c>
      <c r="D28" s="756"/>
      <c r="E28" s="661">
        <f>F28+U28+BG28</f>
        <v>1.02</v>
      </c>
      <c r="F28" s="691">
        <f t="shared" si="29"/>
        <v>1.02</v>
      </c>
      <c r="G28" s="661">
        <f t="shared" si="26"/>
        <v>0</v>
      </c>
      <c r="H28" s="712"/>
      <c r="I28" s="661"/>
      <c r="J28" s="661"/>
      <c r="K28" s="712">
        <v>0.52</v>
      </c>
      <c r="L28" s="712">
        <v>0.5</v>
      </c>
      <c r="M28" s="661">
        <f t="shared" si="27"/>
        <v>0</v>
      </c>
      <c r="N28" s="712"/>
      <c r="O28" s="661"/>
      <c r="P28" s="712"/>
      <c r="Q28" s="661"/>
      <c r="R28" s="661"/>
      <c r="S28" s="661"/>
      <c r="T28" s="661"/>
      <c r="U28" s="661">
        <f t="shared" si="5"/>
        <v>0</v>
      </c>
      <c r="V28" s="661"/>
      <c r="W28" s="661"/>
      <c r="X28" s="661"/>
      <c r="Y28" s="661"/>
      <c r="Z28" s="661"/>
      <c r="AA28" s="661"/>
      <c r="AB28" s="661"/>
      <c r="AC28" s="661"/>
      <c r="AD28" s="661">
        <f>SUM(AE28:AT28)</f>
        <v>0</v>
      </c>
      <c r="AE28" s="712"/>
      <c r="AF28" s="712"/>
      <c r="AG28" s="661"/>
      <c r="AH28" s="661"/>
      <c r="AI28" s="661"/>
      <c r="AJ28" s="661"/>
      <c r="AK28" s="661"/>
      <c r="AL28" s="661"/>
      <c r="AM28" s="661"/>
      <c r="AN28" s="661"/>
      <c r="AO28" s="661"/>
      <c r="AP28" s="661"/>
      <c r="AQ28" s="661"/>
      <c r="AR28" s="661"/>
      <c r="AS28" s="661">
        <v>0</v>
      </c>
      <c r="AT28" s="661"/>
      <c r="AU28" s="661"/>
      <c r="AV28" s="661"/>
      <c r="AW28" s="661"/>
      <c r="AX28" s="661"/>
      <c r="AY28" s="661"/>
      <c r="AZ28" s="661"/>
      <c r="BA28" s="661"/>
      <c r="BB28" s="661"/>
      <c r="BC28" s="661"/>
      <c r="BD28" s="712"/>
      <c r="BE28" s="661"/>
      <c r="BF28" s="661"/>
      <c r="BG28" s="691">
        <f t="shared" si="28"/>
        <v>0</v>
      </c>
      <c r="BH28" s="661"/>
      <c r="BI28" s="712"/>
      <c r="BJ28" s="661"/>
      <c r="BK28" s="753" t="s">
        <v>130</v>
      </c>
      <c r="BL28" s="943" t="s">
        <v>248</v>
      </c>
      <c r="BM28" s="753" t="s">
        <v>206</v>
      </c>
      <c r="BN28" s="753" t="s">
        <v>113</v>
      </c>
      <c r="BO28" s="697"/>
      <c r="BP28" s="755" t="s">
        <v>361</v>
      </c>
      <c r="BQ28" s="756" t="s">
        <v>503</v>
      </c>
      <c r="BR28" s="756" t="s">
        <v>499</v>
      </c>
      <c r="BS28" s="675"/>
      <c r="BT28" s="675"/>
      <c r="BU28" s="676" t="s">
        <v>839</v>
      </c>
      <c r="BV28" s="676"/>
    </row>
    <row r="29" spans="1:103" s="680" customFormat="1" ht="82.5" customHeight="1">
      <c r="A29" s="753">
        <v>18</v>
      </c>
      <c r="B29" s="82" t="s">
        <v>686</v>
      </c>
      <c r="C29" s="658">
        <f t="shared" si="0"/>
        <v>0.01</v>
      </c>
      <c r="D29" s="756"/>
      <c r="E29" s="661">
        <f t="shared" ref="E29:E31" si="32">F29+U29+BG29</f>
        <v>0.01</v>
      </c>
      <c r="F29" s="661">
        <f t="shared" si="29"/>
        <v>0</v>
      </c>
      <c r="G29" s="661">
        <f t="shared" si="26"/>
        <v>0</v>
      </c>
      <c r="H29" s="712"/>
      <c r="I29" s="661"/>
      <c r="J29" s="661"/>
      <c r="K29" s="712"/>
      <c r="L29" s="712"/>
      <c r="M29" s="661">
        <f t="shared" si="27"/>
        <v>0</v>
      </c>
      <c r="N29" s="712"/>
      <c r="O29" s="661"/>
      <c r="P29" s="712"/>
      <c r="Q29" s="661"/>
      <c r="R29" s="661"/>
      <c r="S29" s="661"/>
      <c r="T29" s="661"/>
      <c r="U29" s="661">
        <f t="shared" si="5"/>
        <v>0.01</v>
      </c>
      <c r="V29" s="661"/>
      <c r="W29" s="661"/>
      <c r="X29" s="661"/>
      <c r="Y29" s="661"/>
      <c r="Z29" s="661"/>
      <c r="AA29" s="661"/>
      <c r="AB29" s="661"/>
      <c r="AC29" s="661"/>
      <c r="AD29" s="661">
        <f t="shared" ref="AD29:AD31" si="33">SUM(AE29:AT29)</f>
        <v>0</v>
      </c>
      <c r="AE29" s="712"/>
      <c r="AF29" s="712"/>
      <c r="AG29" s="661"/>
      <c r="AH29" s="661"/>
      <c r="AI29" s="661"/>
      <c r="AJ29" s="661"/>
      <c r="AK29" s="661"/>
      <c r="AL29" s="661"/>
      <c r="AM29" s="661"/>
      <c r="AN29" s="661"/>
      <c r="AO29" s="661"/>
      <c r="AP29" s="661"/>
      <c r="AQ29" s="661"/>
      <c r="AR29" s="661"/>
      <c r="AS29" s="661">
        <v>0</v>
      </c>
      <c r="AT29" s="661"/>
      <c r="AU29" s="661"/>
      <c r="AV29" s="661"/>
      <c r="AW29" s="661"/>
      <c r="AX29" s="661"/>
      <c r="AY29" s="661"/>
      <c r="AZ29" s="661">
        <v>0.01</v>
      </c>
      <c r="BA29" s="661"/>
      <c r="BB29" s="661"/>
      <c r="BC29" s="661"/>
      <c r="BD29" s="712"/>
      <c r="BE29" s="661"/>
      <c r="BF29" s="661"/>
      <c r="BG29" s="661">
        <f t="shared" si="28"/>
        <v>0</v>
      </c>
      <c r="BH29" s="661"/>
      <c r="BI29" s="712"/>
      <c r="BJ29" s="661"/>
      <c r="BK29" s="753" t="s">
        <v>130</v>
      </c>
      <c r="BL29" s="943" t="s">
        <v>248</v>
      </c>
      <c r="BM29" s="753" t="s">
        <v>742</v>
      </c>
      <c r="BN29" s="753" t="s">
        <v>113</v>
      </c>
      <c r="BO29" s="697" t="s">
        <v>370</v>
      </c>
      <c r="BP29" s="812" t="s">
        <v>718</v>
      </c>
      <c r="BQ29" s="815" t="s">
        <v>576</v>
      </c>
      <c r="BR29" s="675" t="s">
        <v>834</v>
      </c>
      <c r="BS29" s="675"/>
      <c r="BT29" s="675"/>
      <c r="BU29" s="676"/>
      <c r="BV29" s="676"/>
    </row>
    <row r="30" spans="1:103" s="680" customFormat="1" ht="82.5" customHeight="1">
      <c r="A30" s="753">
        <v>19</v>
      </c>
      <c r="B30" s="82" t="s">
        <v>691</v>
      </c>
      <c r="C30" s="658">
        <f t="shared" si="0"/>
        <v>3.6400000000000002E-2</v>
      </c>
      <c r="D30" s="756"/>
      <c r="E30" s="661">
        <f t="shared" si="32"/>
        <v>3.6400000000000002E-2</v>
      </c>
      <c r="F30" s="661">
        <f t="shared" si="29"/>
        <v>0</v>
      </c>
      <c r="G30" s="661">
        <f t="shared" si="26"/>
        <v>0</v>
      </c>
      <c r="H30" s="712"/>
      <c r="I30" s="661"/>
      <c r="J30" s="661"/>
      <c r="K30" s="712"/>
      <c r="L30" s="712"/>
      <c r="M30" s="661">
        <f t="shared" si="27"/>
        <v>0</v>
      </c>
      <c r="N30" s="712"/>
      <c r="O30" s="661"/>
      <c r="P30" s="712"/>
      <c r="Q30" s="661"/>
      <c r="R30" s="661"/>
      <c r="S30" s="661"/>
      <c r="T30" s="661"/>
      <c r="U30" s="661">
        <f t="shared" si="5"/>
        <v>3.6400000000000002E-2</v>
      </c>
      <c r="V30" s="661"/>
      <c r="W30" s="661"/>
      <c r="X30" s="661"/>
      <c r="Y30" s="661"/>
      <c r="Z30" s="661"/>
      <c r="AA30" s="661"/>
      <c r="AB30" s="661"/>
      <c r="AC30" s="661"/>
      <c r="AD30" s="661">
        <f t="shared" si="33"/>
        <v>0</v>
      </c>
      <c r="AE30" s="712"/>
      <c r="AF30" s="712"/>
      <c r="AG30" s="661"/>
      <c r="AH30" s="661"/>
      <c r="AI30" s="661"/>
      <c r="AJ30" s="661"/>
      <c r="AK30" s="661"/>
      <c r="AL30" s="661"/>
      <c r="AM30" s="661"/>
      <c r="AN30" s="661"/>
      <c r="AO30" s="661"/>
      <c r="AP30" s="661"/>
      <c r="AQ30" s="661"/>
      <c r="AR30" s="661"/>
      <c r="AS30" s="661">
        <v>0</v>
      </c>
      <c r="AT30" s="661"/>
      <c r="AU30" s="661"/>
      <c r="AV30" s="661"/>
      <c r="AW30" s="661"/>
      <c r="AX30" s="661"/>
      <c r="AY30" s="661"/>
      <c r="AZ30" s="661">
        <v>3.6400000000000002E-2</v>
      </c>
      <c r="BA30" s="661"/>
      <c r="BB30" s="661"/>
      <c r="BC30" s="661"/>
      <c r="BD30" s="712"/>
      <c r="BE30" s="661"/>
      <c r="BF30" s="661"/>
      <c r="BG30" s="661">
        <f t="shared" si="28"/>
        <v>0</v>
      </c>
      <c r="BH30" s="661"/>
      <c r="BI30" s="712"/>
      <c r="BJ30" s="661"/>
      <c r="BK30" s="753" t="s">
        <v>130</v>
      </c>
      <c r="BL30" s="943" t="s">
        <v>248</v>
      </c>
      <c r="BM30" s="753" t="s">
        <v>742</v>
      </c>
      <c r="BN30" s="753" t="s">
        <v>113</v>
      </c>
      <c r="BO30" s="697" t="s">
        <v>370</v>
      </c>
      <c r="BP30" s="812"/>
      <c r="BQ30" s="815"/>
      <c r="BR30" s="675" t="s">
        <v>834</v>
      </c>
      <c r="BS30" s="675"/>
      <c r="BT30" s="675"/>
      <c r="BU30" s="676"/>
      <c r="BV30" s="676"/>
    </row>
    <row r="31" spans="1:103" s="680" customFormat="1" ht="82.5" customHeight="1">
      <c r="A31" s="753">
        <v>20</v>
      </c>
      <c r="B31" s="82" t="s">
        <v>687</v>
      </c>
      <c r="C31" s="944">
        <f t="shared" si="0"/>
        <v>4.7000000000000002E-3</v>
      </c>
      <c r="D31" s="734"/>
      <c r="E31" s="734">
        <f t="shared" si="32"/>
        <v>4.7000000000000002E-3</v>
      </c>
      <c r="F31" s="661">
        <f t="shared" si="29"/>
        <v>0</v>
      </c>
      <c r="G31" s="661">
        <f t="shared" si="26"/>
        <v>0</v>
      </c>
      <c r="H31" s="712"/>
      <c r="I31" s="661"/>
      <c r="J31" s="661"/>
      <c r="K31" s="712"/>
      <c r="L31" s="712"/>
      <c r="M31" s="661">
        <f t="shared" si="27"/>
        <v>0</v>
      </c>
      <c r="N31" s="712"/>
      <c r="O31" s="661"/>
      <c r="P31" s="712"/>
      <c r="Q31" s="661"/>
      <c r="R31" s="661"/>
      <c r="S31" s="661"/>
      <c r="T31" s="661"/>
      <c r="U31" s="661">
        <f t="shared" si="5"/>
        <v>4.7000000000000002E-3</v>
      </c>
      <c r="V31" s="661"/>
      <c r="W31" s="661"/>
      <c r="X31" s="661"/>
      <c r="Y31" s="661"/>
      <c r="Z31" s="661"/>
      <c r="AA31" s="661"/>
      <c r="AB31" s="661"/>
      <c r="AC31" s="661"/>
      <c r="AD31" s="661">
        <f t="shared" si="33"/>
        <v>0</v>
      </c>
      <c r="AE31" s="712"/>
      <c r="AF31" s="712"/>
      <c r="AG31" s="661"/>
      <c r="AH31" s="661"/>
      <c r="AI31" s="661"/>
      <c r="AJ31" s="661"/>
      <c r="AK31" s="661"/>
      <c r="AL31" s="661"/>
      <c r="AM31" s="661"/>
      <c r="AN31" s="661"/>
      <c r="AO31" s="661"/>
      <c r="AP31" s="661"/>
      <c r="AQ31" s="661"/>
      <c r="AR31" s="661"/>
      <c r="AS31" s="661">
        <v>0</v>
      </c>
      <c r="AT31" s="661"/>
      <c r="AU31" s="661"/>
      <c r="AV31" s="661"/>
      <c r="AW31" s="661"/>
      <c r="AX31" s="661"/>
      <c r="AY31" s="661"/>
      <c r="AZ31" s="734">
        <v>4.7000000000000002E-3</v>
      </c>
      <c r="BA31" s="661"/>
      <c r="BB31" s="661"/>
      <c r="BC31" s="661"/>
      <c r="BD31" s="945"/>
      <c r="BE31" s="661"/>
      <c r="BF31" s="661"/>
      <c r="BG31" s="661">
        <f t="shared" si="28"/>
        <v>0</v>
      </c>
      <c r="BH31" s="661"/>
      <c r="BI31" s="712"/>
      <c r="BJ31" s="661"/>
      <c r="BK31" s="753" t="s">
        <v>130</v>
      </c>
      <c r="BL31" s="943" t="s">
        <v>248</v>
      </c>
      <c r="BM31" s="753" t="s">
        <v>742</v>
      </c>
      <c r="BN31" s="753" t="s">
        <v>113</v>
      </c>
      <c r="BO31" s="697" t="s">
        <v>370</v>
      </c>
      <c r="BP31" s="812"/>
      <c r="BQ31" s="815"/>
      <c r="BR31" s="675" t="s">
        <v>834</v>
      </c>
      <c r="BS31" s="675"/>
      <c r="BT31" s="675"/>
      <c r="BU31" s="676"/>
      <c r="BV31" s="676"/>
    </row>
    <row r="32" spans="1:103" s="680" customFormat="1" ht="27.6" customHeight="1">
      <c r="A32" s="753">
        <v>21</v>
      </c>
      <c r="B32" s="667" t="s">
        <v>208</v>
      </c>
      <c r="C32" s="658">
        <f>D32+E32</f>
        <v>0.4</v>
      </c>
      <c r="D32" s="756"/>
      <c r="E32" s="661">
        <f>F32+U32+BG32</f>
        <v>0.4</v>
      </c>
      <c r="F32" s="661">
        <f>G32+K32+L32+M32+R32+S32+T32</f>
        <v>0.4</v>
      </c>
      <c r="G32" s="661">
        <f>H32+I32+J32</f>
        <v>0</v>
      </c>
      <c r="H32" s="661"/>
      <c r="I32" s="661"/>
      <c r="J32" s="661"/>
      <c r="K32" s="712">
        <v>0.4</v>
      </c>
      <c r="L32" s="712"/>
      <c r="M32" s="661">
        <f>+N32+O32+P32</f>
        <v>0</v>
      </c>
      <c r="N32" s="661"/>
      <c r="O32" s="661"/>
      <c r="P32" s="753"/>
      <c r="Q32" s="661"/>
      <c r="R32" s="661"/>
      <c r="S32" s="661"/>
      <c r="T32" s="661"/>
      <c r="U32" s="661">
        <f>V32+W32+X32+Y32+Z32+AA32+AB32+AC32+AD32+AU32+AV32+AW32+AX32+AY32+AZ32+BA32+BB32+BC32+BD32+BE32+BF32</f>
        <v>0</v>
      </c>
      <c r="V32" s="661"/>
      <c r="W32" s="661"/>
      <c r="X32" s="661"/>
      <c r="Y32" s="661"/>
      <c r="Z32" s="661"/>
      <c r="AA32" s="661"/>
      <c r="AB32" s="661"/>
      <c r="AC32" s="661"/>
      <c r="AD32" s="661">
        <f>SUM(AE32:AT32)</f>
        <v>0</v>
      </c>
      <c r="AE32" s="712"/>
      <c r="AF32" s="712"/>
      <c r="AG32" s="661"/>
      <c r="AH32" s="661"/>
      <c r="AI32" s="661"/>
      <c r="AJ32" s="661"/>
      <c r="AK32" s="661"/>
      <c r="AL32" s="661"/>
      <c r="AM32" s="661"/>
      <c r="AN32" s="661"/>
      <c r="AO32" s="661"/>
      <c r="AP32" s="661"/>
      <c r="AQ32" s="661"/>
      <c r="AR32" s="661"/>
      <c r="AS32" s="661">
        <v>0</v>
      </c>
      <c r="AT32" s="661"/>
      <c r="AU32" s="661"/>
      <c r="AV32" s="661"/>
      <c r="AW32" s="661"/>
      <c r="AX32" s="712"/>
      <c r="AY32" s="661"/>
      <c r="AZ32" s="661"/>
      <c r="BA32" s="661"/>
      <c r="BB32" s="661"/>
      <c r="BC32" s="661"/>
      <c r="BD32" s="661"/>
      <c r="BE32" s="661"/>
      <c r="BF32" s="661"/>
      <c r="BG32" s="661">
        <f>BH32+BI32+BJ32</f>
        <v>0</v>
      </c>
      <c r="BH32" s="661"/>
      <c r="BI32" s="712"/>
      <c r="BJ32" s="661"/>
      <c r="BK32" s="753" t="s">
        <v>130</v>
      </c>
      <c r="BL32" s="661" t="s">
        <v>400</v>
      </c>
      <c r="BM32" s="753" t="s">
        <v>177</v>
      </c>
      <c r="BN32" s="753" t="s">
        <v>88</v>
      </c>
      <c r="BO32" s="710"/>
      <c r="BP32" s="754" t="s">
        <v>361</v>
      </c>
      <c r="BQ32" s="756" t="s">
        <v>503</v>
      </c>
      <c r="BR32" s="664"/>
      <c r="BS32" s="664" t="s">
        <v>834</v>
      </c>
      <c r="BT32" s="664"/>
      <c r="BU32" s="946" t="s">
        <v>843</v>
      </c>
      <c r="BV32" s="946"/>
      <c r="BW32" s="664"/>
      <c r="BX32" s="664"/>
      <c r="BZ32" s="669" t="s">
        <v>944</v>
      </c>
    </row>
    <row r="33" spans="1:90" s="702" customFormat="1" ht="168.75">
      <c r="A33" s="753">
        <v>22</v>
      </c>
      <c r="B33" s="737" t="s">
        <v>705</v>
      </c>
      <c r="C33" s="658">
        <f t="shared" ref="C33:C35" si="34">D33+E33</f>
        <v>1.9</v>
      </c>
      <c r="D33" s="661">
        <v>1.5</v>
      </c>
      <c r="E33" s="691">
        <f t="shared" ref="E33:E35" si="35">F33+U33+BG33</f>
        <v>0.4</v>
      </c>
      <c r="F33" s="691">
        <f t="shared" ref="F33" si="36">G33+K33+L33+M33+R33+S33+T33</f>
        <v>0.39</v>
      </c>
      <c r="G33" s="661">
        <f t="shared" ref="G33:G35" si="37">H33+I33+J33</f>
        <v>0</v>
      </c>
      <c r="H33" s="661"/>
      <c r="I33" s="661"/>
      <c r="J33" s="661"/>
      <c r="K33" s="661">
        <v>0.2</v>
      </c>
      <c r="L33" s="661">
        <v>0.19</v>
      </c>
      <c r="M33" s="661">
        <f t="shared" ref="M33:M35" si="38">+N33+O33+P33</f>
        <v>0</v>
      </c>
      <c r="N33" s="661"/>
      <c r="O33" s="661"/>
      <c r="P33" s="661"/>
      <c r="Q33" s="661"/>
      <c r="R33" s="661"/>
      <c r="S33" s="661"/>
      <c r="T33" s="661"/>
      <c r="U33" s="661">
        <f t="shared" ref="U33:U35" si="39">V33+W33+X33+Y33+Z33+AA33+AB33+AC33+AD33+AU33+AV33+AW33+AX33+AY33+AZ33+BA33+BB33+BC33+BD33+BE33+BF33</f>
        <v>0</v>
      </c>
      <c r="V33" s="661"/>
      <c r="W33" s="661"/>
      <c r="X33" s="661"/>
      <c r="Y33" s="661"/>
      <c r="Z33" s="661"/>
      <c r="AA33" s="661"/>
      <c r="AB33" s="661"/>
      <c r="AC33" s="661"/>
      <c r="AD33" s="661">
        <f t="shared" ref="AD33:AD35" si="40">SUM(AE33:AT33)</f>
        <v>0</v>
      </c>
      <c r="AE33" s="661"/>
      <c r="AF33" s="661"/>
      <c r="AG33" s="661"/>
      <c r="AH33" s="661"/>
      <c r="AI33" s="661"/>
      <c r="AJ33" s="661"/>
      <c r="AK33" s="661"/>
      <c r="AL33" s="661"/>
      <c r="AM33" s="661"/>
      <c r="AN33" s="661"/>
      <c r="AO33" s="661"/>
      <c r="AP33" s="661"/>
      <c r="AQ33" s="661"/>
      <c r="AR33" s="661"/>
      <c r="AS33" s="661">
        <v>0</v>
      </c>
      <c r="AT33" s="661"/>
      <c r="AU33" s="661"/>
      <c r="AV33" s="661"/>
      <c r="AW33" s="661"/>
      <c r="AX33" s="661"/>
      <c r="AY33" s="661"/>
      <c r="AZ33" s="661"/>
      <c r="BA33" s="661"/>
      <c r="BB33" s="661"/>
      <c r="BC33" s="661"/>
      <c r="BD33" s="661"/>
      <c r="BE33" s="661"/>
      <c r="BF33" s="661"/>
      <c r="BG33" s="691">
        <f t="shared" ref="BG33:BG35" si="41">BH33+BI33+BJ33</f>
        <v>0.01</v>
      </c>
      <c r="BH33" s="661"/>
      <c r="BI33" s="661">
        <v>0.01</v>
      </c>
      <c r="BJ33" s="661"/>
      <c r="BK33" s="753" t="s">
        <v>130</v>
      </c>
      <c r="BL33" s="755" t="s">
        <v>131</v>
      </c>
      <c r="BM33" s="753" t="s">
        <v>216</v>
      </c>
      <c r="BN33" s="753" t="s">
        <v>481</v>
      </c>
      <c r="BO33" s="697" t="s">
        <v>370</v>
      </c>
      <c r="BP33" s="755" t="s">
        <v>704</v>
      </c>
      <c r="BQ33" s="756" t="s">
        <v>576</v>
      </c>
      <c r="BR33" s="700"/>
      <c r="BS33" s="700" t="s">
        <v>834</v>
      </c>
      <c r="BT33" s="700"/>
      <c r="BU33" s="680" t="s">
        <v>928</v>
      </c>
      <c r="BW33" s="700"/>
      <c r="BX33" s="700"/>
      <c r="BZ33" s="669" t="s">
        <v>944</v>
      </c>
    </row>
    <row r="34" spans="1:90" s="680" customFormat="1" ht="168.75">
      <c r="A34" s="753">
        <v>23</v>
      </c>
      <c r="B34" s="738" t="s">
        <v>826</v>
      </c>
      <c r="C34" s="658">
        <f t="shared" si="34"/>
        <v>2.0499999999999998</v>
      </c>
      <c r="D34" s="661"/>
      <c r="E34" s="661">
        <f t="shared" si="35"/>
        <v>2.0499999999999998</v>
      </c>
      <c r="F34" s="661">
        <f>G34+K34+L34+M34+R34+S34+T34</f>
        <v>2.0499999999999998</v>
      </c>
      <c r="G34" s="661">
        <f t="shared" si="37"/>
        <v>0</v>
      </c>
      <c r="H34" s="661"/>
      <c r="I34" s="661"/>
      <c r="J34" s="661"/>
      <c r="K34" s="661">
        <v>1.65</v>
      </c>
      <c r="L34" s="661">
        <v>0.4</v>
      </c>
      <c r="M34" s="661">
        <f t="shared" si="38"/>
        <v>0</v>
      </c>
      <c r="N34" s="661"/>
      <c r="O34" s="661"/>
      <c r="P34" s="661"/>
      <c r="Q34" s="661"/>
      <c r="R34" s="661"/>
      <c r="S34" s="661"/>
      <c r="T34" s="661"/>
      <c r="U34" s="661">
        <f t="shared" si="39"/>
        <v>0</v>
      </c>
      <c r="V34" s="661"/>
      <c r="W34" s="661"/>
      <c r="X34" s="661"/>
      <c r="Y34" s="661"/>
      <c r="Z34" s="661"/>
      <c r="AA34" s="661"/>
      <c r="AB34" s="661"/>
      <c r="AC34" s="661"/>
      <c r="AD34" s="661">
        <f t="shared" si="40"/>
        <v>0</v>
      </c>
      <c r="AE34" s="661"/>
      <c r="AF34" s="661"/>
      <c r="AG34" s="661"/>
      <c r="AH34" s="661"/>
      <c r="AI34" s="661"/>
      <c r="AJ34" s="661"/>
      <c r="AK34" s="661"/>
      <c r="AL34" s="661"/>
      <c r="AM34" s="661"/>
      <c r="AN34" s="661"/>
      <c r="AO34" s="661"/>
      <c r="AP34" s="661"/>
      <c r="AQ34" s="661"/>
      <c r="AR34" s="661"/>
      <c r="AS34" s="661">
        <v>0</v>
      </c>
      <c r="AT34" s="661"/>
      <c r="AU34" s="661"/>
      <c r="AV34" s="661"/>
      <c r="AW34" s="661"/>
      <c r="AX34" s="661"/>
      <c r="AY34" s="661"/>
      <c r="AZ34" s="661"/>
      <c r="BA34" s="661"/>
      <c r="BB34" s="661"/>
      <c r="BC34" s="661"/>
      <c r="BD34" s="661"/>
      <c r="BE34" s="661"/>
      <c r="BF34" s="661"/>
      <c r="BG34" s="661">
        <f t="shared" si="41"/>
        <v>0</v>
      </c>
      <c r="BH34" s="661"/>
      <c r="BI34" s="661"/>
      <c r="BJ34" s="661"/>
      <c r="BK34" s="753" t="s">
        <v>130</v>
      </c>
      <c r="BL34" s="755" t="s">
        <v>396</v>
      </c>
      <c r="BM34" s="753" t="s">
        <v>818</v>
      </c>
      <c r="BN34" s="753" t="s">
        <v>91</v>
      </c>
      <c r="BO34" s="697" t="s">
        <v>369</v>
      </c>
      <c r="BP34" s="755" t="s">
        <v>823</v>
      </c>
      <c r="BQ34" s="756" t="s">
        <v>576</v>
      </c>
      <c r="BR34" s="664"/>
      <c r="BS34" s="664" t="s">
        <v>834</v>
      </c>
      <c r="BT34" s="664"/>
      <c r="BU34" s="680" t="s">
        <v>928</v>
      </c>
      <c r="BW34" s="664"/>
      <c r="BX34" s="664"/>
      <c r="BZ34" s="669" t="s">
        <v>944</v>
      </c>
      <c r="CL34" s="680" t="s">
        <v>651</v>
      </c>
    </row>
    <row r="35" spans="1:90" s="680" customFormat="1" ht="168.75">
      <c r="A35" s="753">
        <v>24</v>
      </c>
      <c r="B35" s="738" t="s">
        <v>825</v>
      </c>
      <c r="C35" s="658">
        <f t="shared" si="34"/>
        <v>1.82</v>
      </c>
      <c r="D35" s="661">
        <v>1.82</v>
      </c>
      <c r="E35" s="661">
        <f t="shared" si="35"/>
        <v>0</v>
      </c>
      <c r="F35" s="661">
        <f>G35+K35+L35+M35+R35+S35+T35</f>
        <v>0</v>
      </c>
      <c r="G35" s="661">
        <f t="shared" si="37"/>
        <v>0</v>
      </c>
      <c r="H35" s="661"/>
      <c r="I35" s="661"/>
      <c r="J35" s="661"/>
      <c r="K35" s="661"/>
      <c r="L35" s="661"/>
      <c r="M35" s="661">
        <f t="shared" si="38"/>
        <v>0</v>
      </c>
      <c r="N35" s="661"/>
      <c r="O35" s="661"/>
      <c r="P35" s="661"/>
      <c r="Q35" s="661"/>
      <c r="R35" s="661"/>
      <c r="S35" s="661"/>
      <c r="T35" s="661"/>
      <c r="U35" s="661">
        <f t="shared" si="39"/>
        <v>0</v>
      </c>
      <c r="V35" s="661"/>
      <c r="W35" s="661"/>
      <c r="X35" s="661"/>
      <c r="Y35" s="661"/>
      <c r="Z35" s="661"/>
      <c r="AA35" s="661"/>
      <c r="AB35" s="661"/>
      <c r="AC35" s="661"/>
      <c r="AD35" s="661">
        <f t="shared" si="40"/>
        <v>0</v>
      </c>
      <c r="AE35" s="661"/>
      <c r="AF35" s="661"/>
      <c r="AG35" s="661"/>
      <c r="AH35" s="661"/>
      <c r="AI35" s="661"/>
      <c r="AJ35" s="661"/>
      <c r="AK35" s="661"/>
      <c r="AL35" s="661"/>
      <c r="AM35" s="661"/>
      <c r="AN35" s="661"/>
      <c r="AO35" s="661"/>
      <c r="AP35" s="661"/>
      <c r="AQ35" s="661"/>
      <c r="AR35" s="661"/>
      <c r="AS35" s="661">
        <v>0</v>
      </c>
      <c r="AT35" s="661"/>
      <c r="AU35" s="661"/>
      <c r="AV35" s="661"/>
      <c r="AW35" s="661"/>
      <c r="AX35" s="661"/>
      <c r="AY35" s="661"/>
      <c r="AZ35" s="661"/>
      <c r="BA35" s="661"/>
      <c r="BB35" s="661"/>
      <c r="BC35" s="661"/>
      <c r="BD35" s="661"/>
      <c r="BE35" s="661"/>
      <c r="BF35" s="661"/>
      <c r="BG35" s="661">
        <f t="shared" si="41"/>
        <v>0</v>
      </c>
      <c r="BH35" s="661"/>
      <c r="BI35" s="661"/>
      <c r="BJ35" s="661"/>
      <c r="BK35" s="753" t="s">
        <v>130</v>
      </c>
      <c r="BL35" s="755" t="s">
        <v>396</v>
      </c>
      <c r="BM35" s="753" t="s">
        <v>818</v>
      </c>
      <c r="BN35" s="753" t="s">
        <v>91</v>
      </c>
      <c r="BO35" s="697" t="s">
        <v>369</v>
      </c>
      <c r="BP35" s="755" t="s">
        <v>823</v>
      </c>
      <c r="BQ35" s="756" t="s">
        <v>503</v>
      </c>
      <c r="BR35" s="664"/>
      <c r="BS35" s="664" t="s">
        <v>834</v>
      </c>
      <c r="BT35" s="664"/>
      <c r="BU35" s="680" t="s">
        <v>928</v>
      </c>
      <c r="BW35" s="664"/>
      <c r="BX35" s="664"/>
      <c r="BZ35" s="669" t="s">
        <v>944</v>
      </c>
      <c r="CL35" s="680" t="s">
        <v>651</v>
      </c>
    </row>
    <row r="36" spans="1:90" s="680" customFormat="1" ht="122.45" customHeight="1">
      <c r="A36" s="753">
        <v>25</v>
      </c>
      <c r="B36" s="667" t="s">
        <v>811</v>
      </c>
      <c r="C36" s="658">
        <f t="shared" ref="C36:C50" si="42">D36+E36</f>
        <v>1.7</v>
      </c>
      <c r="D36" s="661">
        <v>1.7</v>
      </c>
      <c r="E36" s="661">
        <f t="shared" ref="E36:E37" si="43">F36+U36+BG36</f>
        <v>0</v>
      </c>
      <c r="F36" s="661">
        <f t="shared" ref="F36:F37" si="44">G36+K36+L36+M36+R36+S36+T36</f>
        <v>0</v>
      </c>
      <c r="G36" s="661">
        <f t="shared" ref="G36:G37" si="45">H36+I36+J36</f>
        <v>0</v>
      </c>
      <c r="H36" s="661"/>
      <c r="I36" s="661"/>
      <c r="J36" s="661"/>
      <c r="K36" s="661"/>
      <c r="L36" s="661"/>
      <c r="M36" s="661">
        <f t="shared" ref="M36:M37" si="46">+N36+O36+P36</f>
        <v>0</v>
      </c>
      <c r="N36" s="661"/>
      <c r="O36" s="661"/>
      <c r="P36" s="661"/>
      <c r="Q36" s="661"/>
      <c r="R36" s="661"/>
      <c r="S36" s="661"/>
      <c r="T36" s="661"/>
      <c r="U36" s="661">
        <f t="shared" ref="U36:U65" si="47">V36+W36+X36+Y36+Z36+AA36+AB36+AC36+AD36+AU36+AV36+AW36+AX36+AY36+AZ36+BA36+BB36+BC36+BD36+BE36+BF36</f>
        <v>0</v>
      </c>
      <c r="V36" s="661"/>
      <c r="W36" s="661"/>
      <c r="X36" s="661"/>
      <c r="Y36" s="661"/>
      <c r="Z36" s="661"/>
      <c r="AA36" s="661"/>
      <c r="AB36" s="661"/>
      <c r="AC36" s="661"/>
      <c r="AD36" s="661">
        <f t="shared" ref="AD36:AD37" si="48">SUM(AE36:AT36)</f>
        <v>0</v>
      </c>
      <c r="AE36" s="661"/>
      <c r="AF36" s="661"/>
      <c r="AG36" s="661"/>
      <c r="AH36" s="661"/>
      <c r="AI36" s="661"/>
      <c r="AJ36" s="661"/>
      <c r="AK36" s="661"/>
      <c r="AL36" s="661"/>
      <c r="AM36" s="661"/>
      <c r="AN36" s="661"/>
      <c r="AO36" s="661"/>
      <c r="AP36" s="661"/>
      <c r="AQ36" s="661"/>
      <c r="AR36" s="661"/>
      <c r="AS36" s="661">
        <v>0</v>
      </c>
      <c r="AT36" s="661"/>
      <c r="AU36" s="661"/>
      <c r="AV36" s="661"/>
      <c r="AW36" s="661"/>
      <c r="AX36" s="661"/>
      <c r="AY36" s="661"/>
      <c r="AZ36" s="661"/>
      <c r="BA36" s="661"/>
      <c r="BB36" s="661"/>
      <c r="BC36" s="661"/>
      <c r="BD36" s="661"/>
      <c r="BE36" s="661"/>
      <c r="BF36" s="661"/>
      <c r="BG36" s="661">
        <f t="shared" ref="BG36:BG37" si="49">BH36+BI36+BJ36</f>
        <v>0</v>
      </c>
      <c r="BH36" s="661"/>
      <c r="BI36" s="661"/>
      <c r="BJ36" s="661"/>
      <c r="BK36" s="753" t="s">
        <v>130</v>
      </c>
      <c r="BL36" s="755" t="s">
        <v>790</v>
      </c>
      <c r="BM36" s="753" t="s">
        <v>216</v>
      </c>
      <c r="BN36" s="753" t="s">
        <v>481</v>
      </c>
      <c r="BO36" s="697" t="s">
        <v>369</v>
      </c>
      <c r="BP36" s="755" t="s">
        <v>791</v>
      </c>
      <c r="BQ36" s="756" t="s">
        <v>503</v>
      </c>
      <c r="BR36" s="675" t="s">
        <v>834</v>
      </c>
      <c r="BS36" s="675"/>
      <c r="BT36" s="675"/>
      <c r="BU36" s="676"/>
      <c r="BV36" s="676"/>
    </row>
    <row r="37" spans="1:90" s="680" customFormat="1" ht="132" customHeight="1">
      <c r="A37" s="753">
        <v>26</v>
      </c>
      <c r="B37" s="667" t="s">
        <v>813</v>
      </c>
      <c r="C37" s="658">
        <f t="shared" si="42"/>
        <v>5</v>
      </c>
      <c r="D37" s="661">
        <v>5</v>
      </c>
      <c r="E37" s="661">
        <f t="shared" si="43"/>
        <v>0</v>
      </c>
      <c r="F37" s="661">
        <f t="shared" si="44"/>
        <v>0</v>
      </c>
      <c r="G37" s="661">
        <f t="shared" si="45"/>
        <v>0</v>
      </c>
      <c r="H37" s="661"/>
      <c r="I37" s="661"/>
      <c r="J37" s="661"/>
      <c r="K37" s="661"/>
      <c r="L37" s="661"/>
      <c r="M37" s="661">
        <f t="shared" si="46"/>
        <v>0</v>
      </c>
      <c r="N37" s="661"/>
      <c r="O37" s="661"/>
      <c r="P37" s="661"/>
      <c r="Q37" s="661"/>
      <c r="R37" s="661"/>
      <c r="S37" s="661"/>
      <c r="T37" s="661"/>
      <c r="U37" s="661">
        <f t="shared" si="47"/>
        <v>0</v>
      </c>
      <c r="V37" s="661"/>
      <c r="W37" s="661"/>
      <c r="X37" s="661"/>
      <c r="Y37" s="661"/>
      <c r="Z37" s="661"/>
      <c r="AA37" s="661"/>
      <c r="AB37" s="661"/>
      <c r="AC37" s="661"/>
      <c r="AD37" s="661">
        <f t="shared" si="48"/>
        <v>0</v>
      </c>
      <c r="AE37" s="661"/>
      <c r="AF37" s="661"/>
      <c r="AG37" s="661"/>
      <c r="AH37" s="661"/>
      <c r="AI37" s="661"/>
      <c r="AJ37" s="661"/>
      <c r="AK37" s="661"/>
      <c r="AL37" s="661"/>
      <c r="AM37" s="661"/>
      <c r="AN37" s="661"/>
      <c r="AO37" s="661"/>
      <c r="AP37" s="661"/>
      <c r="AQ37" s="661"/>
      <c r="AR37" s="661"/>
      <c r="AS37" s="661">
        <v>0</v>
      </c>
      <c r="AT37" s="661"/>
      <c r="AU37" s="661"/>
      <c r="AV37" s="661"/>
      <c r="AW37" s="661"/>
      <c r="AX37" s="661"/>
      <c r="AY37" s="661"/>
      <c r="AZ37" s="661"/>
      <c r="BA37" s="661"/>
      <c r="BB37" s="661"/>
      <c r="BC37" s="661"/>
      <c r="BD37" s="661"/>
      <c r="BE37" s="661"/>
      <c r="BF37" s="661"/>
      <c r="BG37" s="661">
        <f t="shared" si="49"/>
        <v>0</v>
      </c>
      <c r="BH37" s="661"/>
      <c r="BI37" s="661"/>
      <c r="BJ37" s="661"/>
      <c r="BK37" s="753" t="s">
        <v>130</v>
      </c>
      <c r="BL37" s="755" t="s">
        <v>790</v>
      </c>
      <c r="BM37" s="753" t="s">
        <v>820</v>
      </c>
      <c r="BN37" s="753" t="s">
        <v>481</v>
      </c>
      <c r="BO37" s="697" t="s">
        <v>369</v>
      </c>
      <c r="BP37" s="755" t="s">
        <v>814</v>
      </c>
      <c r="BQ37" s="756" t="s">
        <v>503</v>
      </c>
      <c r="BR37" s="675" t="s">
        <v>834</v>
      </c>
      <c r="BS37" s="675"/>
      <c r="BT37" s="675"/>
      <c r="BU37" s="676"/>
      <c r="BV37" s="676"/>
    </row>
    <row r="38" spans="1:90" s="680" customFormat="1" ht="33.6" customHeight="1">
      <c r="A38" s="816">
        <v>27</v>
      </c>
      <c r="B38" s="947" t="s">
        <v>520</v>
      </c>
      <c r="C38" s="658">
        <f t="shared" si="42"/>
        <v>0.5</v>
      </c>
      <c r="D38" s="756">
        <v>0.5</v>
      </c>
      <c r="E38" s="661">
        <f t="shared" ref="E38:E51" si="50">F38+U38+BG38</f>
        <v>0</v>
      </c>
      <c r="F38" s="661">
        <f t="shared" ref="F38:F51" si="51">G38+K38+L38+M38+R38+S38+T38</f>
        <v>0</v>
      </c>
      <c r="G38" s="661">
        <f t="shared" ref="G38:G51" si="52">H38+I38+J38</f>
        <v>0</v>
      </c>
      <c r="H38" s="712"/>
      <c r="I38" s="661"/>
      <c r="J38" s="661"/>
      <c r="K38" s="712"/>
      <c r="L38" s="712"/>
      <c r="M38" s="661">
        <f t="shared" ref="M38:M51" si="53">+N38+O38+P38</f>
        <v>0</v>
      </c>
      <c r="N38" s="712"/>
      <c r="O38" s="661"/>
      <c r="P38" s="712"/>
      <c r="Q38" s="661"/>
      <c r="R38" s="661"/>
      <c r="S38" s="661"/>
      <c r="T38" s="661"/>
      <c r="U38" s="661">
        <f t="shared" ref="U38:U51" si="54">V38+W38+X38+Y38+Z38+AA38+AB38+AC38+AD38+AU38+AV38+AW38+AX38+AY38+AZ38+BA38+BB38+BC38+BD38+BE38+BF38</f>
        <v>0</v>
      </c>
      <c r="V38" s="661"/>
      <c r="W38" s="661"/>
      <c r="X38" s="661"/>
      <c r="Y38" s="661"/>
      <c r="Z38" s="661"/>
      <c r="AA38" s="661"/>
      <c r="AB38" s="661"/>
      <c r="AC38" s="661"/>
      <c r="AD38" s="661">
        <f t="shared" ref="AD38:AD51" si="55">SUM(AE38:AT38)</f>
        <v>0</v>
      </c>
      <c r="AE38" s="712"/>
      <c r="AF38" s="712"/>
      <c r="AG38" s="661"/>
      <c r="AH38" s="661"/>
      <c r="AI38" s="661"/>
      <c r="AJ38" s="661"/>
      <c r="AK38" s="661"/>
      <c r="AL38" s="661"/>
      <c r="AM38" s="661"/>
      <c r="AN38" s="661"/>
      <c r="AO38" s="661"/>
      <c r="AP38" s="661"/>
      <c r="AQ38" s="661"/>
      <c r="AR38" s="661"/>
      <c r="AS38" s="661">
        <v>0</v>
      </c>
      <c r="AT38" s="661"/>
      <c r="AU38" s="661"/>
      <c r="AV38" s="661"/>
      <c r="AW38" s="661"/>
      <c r="AX38" s="661"/>
      <c r="AY38" s="661"/>
      <c r="AZ38" s="661"/>
      <c r="BA38" s="661"/>
      <c r="BB38" s="661"/>
      <c r="BC38" s="661"/>
      <c r="BD38" s="712"/>
      <c r="BE38" s="661"/>
      <c r="BF38" s="661"/>
      <c r="BG38" s="661">
        <f t="shared" ref="BG38:BG51" si="56">BH38+BI38+BJ38</f>
        <v>0</v>
      </c>
      <c r="BH38" s="661"/>
      <c r="BI38" s="712">
        <v>0</v>
      </c>
      <c r="BJ38" s="661"/>
      <c r="BK38" s="753" t="s">
        <v>130</v>
      </c>
      <c r="BL38" s="670" t="s">
        <v>131</v>
      </c>
      <c r="BM38" s="753" t="s">
        <v>521</v>
      </c>
      <c r="BN38" s="753" t="s">
        <v>93</v>
      </c>
      <c r="BO38" s="697"/>
      <c r="BP38" s="812" t="s">
        <v>502</v>
      </c>
      <c r="BQ38" s="815" t="s">
        <v>503</v>
      </c>
      <c r="BR38" s="675" t="s">
        <v>834</v>
      </c>
      <c r="BS38" s="675"/>
      <c r="BT38" s="675"/>
      <c r="BU38" s="676"/>
      <c r="BV38" s="676"/>
    </row>
    <row r="39" spans="1:90" s="680" customFormat="1" ht="34.15" customHeight="1">
      <c r="A39" s="816"/>
      <c r="B39" s="947"/>
      <c r="C39" s="658">
        <f t="shared" si="42"/>
        <v>0.48</v>
      </c>
      <c r="D39" s="756">
        <v>0.48</v>
      </c>
      <c r="E39" s="661">
        <f t="shared" si="50"/>
        <v>0</v>
      </c>
      <c r="F39" s="661">
        <f t="shared" si="51"/>
        <v>0</v>
      </c>
      <c r="G39" s="661">
        <f t="shared" si="52"/>
        <v>0</v>
      </c>
      <c r="H39" s="712"/>
      <c r="I39" s="661"/>
      <c r="J39" s="661"/>
      <c r="K39" s="712"/>
      <c r="L39" s="712"/>
      <c r="M39" s="661">
        <f t="shared" si="53"/>
        <v>0</v>
      </c>
      <c r="N39" s="712"/>
      <c r="O39" s="661"/>
      <c r="P39" s="712"/>
      <c r="Q39" s="661"/>
      <c r="R39" s="661"/>
      <c r="S39" s="661"/>
      <c r="T39" s="661"/>
      <c r="U39" s="661">
        <f t="shared" si="54"/>
        <v>0</v>
      </c>
      <c r="V39" s="661"/>
      <c r="W39" s="661"/>
      <c r="X39" s="661"/>
      <c r="Y39" s="661"/>
      <c r="Z39" s="661"/>
      <c r="AA39" s="661"/>
      <c r="AB39" s="661"/>
      <c r="AC39" s="661"/>
      <c r="AD39" s="661">
        <f t="shared" si="55"/>
        <v>0</v>
      </c>
      <c r="AE39" s="712"/>
      <c r="AF39" s="712"/>
      <c r="AG39" s="661"/>
      <c r="AH39" s="661"/>
      <c r="AI39" s="661"/>
      <c r="AJ39" s="661"/>
      <c r="AK39" s="661"/>
      <c r="AL39" s="661"/>
      <c r="AM39" s="661"/>
      <c r="AN39" s="661"/>
      <c r="AO39" s="661"/>
      <c r="AP39" s="661"/>
      <c r="AQ39" s="661"/>
      <c r="AR39" s="661"/>
      <c r="AS39" s="661">
        <v>0</v>
      </c>
      <c r="AT39" s="661"/>
      <c r="AU39" s="661"/>
      <c r="AV39" s="661"/>
      <c r="AW39" s="661"/>
      <c r="AX39" s="661"/>
      <c r="AY39" s="661"/>
      <c r="AZ39" s="661"/>
      <c r="BA39" s="661"/>
      <c r="BB39" s="661"/>
      <c r="BC39" s="661"/>
      <c r="BD39" s="712"/>
      <c r="BE39" s="661"/>
      <c r="BF39" s="661"/>
      <c r="BG39" s="661">
        <f t="shared" si="56"/>
        <v>0</v>
      </c>
      <c r="BH39" s="661"/>
      <c r="BI39" s="712">
        <v>0</v>
      </c>
      <c r="BJ39" s="661"/>
      <c r="BK39" s="753" t="s">
        <v>130</v>
      </c>
      <c r="BL39" s="679" t="s">
        <v>399</v>
      </c>
      <c r="BM39" s="753" t="s">
        <v>523</v>
      </c>
      <c r="BN39" s="753" t="s">
        <v>93</v>
      </c>
      <c r="BO39" s="697"/>
      <c r="BP39" s="812"/>
      <c r="BQ39" s="815"/>
      <c r="BR39" s="675" t="s">
        <v>834</v>
      </c>
      <c r="BS39" s="675"/>
      <c r="BT39" s="675"/>
      <c r="BU39" s="676"/>
      <c r="BV39" s="676"/>
    </row>
    <row r="40" spans="1:90" s="674" customFormat="1" ht="31.9" customHeight="1">
      <c r="A40" s="816"/>
      <c r="B40" s="947"/>
      <c r="C40" s="658">
        <f t="shared" si="42"/>
        <v>2.8</v>
      </c>
      <c r="D40" s="753">
        <v>2.77</v>
      </c>
      <c r="E40" s="661">
        <f t="shared" si="50"/>
        <v>0.03</v>
      </c>
      <c r="F40" s="661">
        <f t="shared" si="51"/>
        <v>0</v>
      </c>
      <c r="G40" s="661">
        <f t="shared" si="52"/>
        <v>0</v>
      </c>
      <c r="H40" s="706"/>
      <c r="I40" s="706"/>
      <c r="J40" s="706"/>
      <c r="K40" s="661"/>
      <c r="L40" s="661"/>
      <c r="M40" s="661">
        <f t="shared" si="53"/>
        <v>0</v>
      </c>
      <c r="N40" s="706"/>
      <c r="O40" s="706"/>
      <c r="P40" s="706"/>
      <c r="Q40" s="706"/>
      <c r="R40" s="706"/>
      <c r="S40" s="706"/>
      <c r="T40" s="706"/>
      <c r="U40" s="661">
        <f t="shared" si="54"/>
        <v>0</v>
      </c>
      <c r="V40" s="706"/>
      <c r="W40" s="706"/>
      <c r="X40" s="706"/>
      <c r="Y40" s="706"/>
      <c r="Z40" s="706"/>
      <c r="AA40" s="706"/>
      <c r="AB40" s="706"/>
      <c r="AC40" s="706"/>
      <c r="AD40" s="661">
        <f t="shared" si="55"/>
        <v>0</v>
      </c>
      <c r="AE40" s="706"/>
      <c r="AF40" s="706"/>
      <c r="AG40" s="706"/>
      <c r="AH40" s="706"/>
      <c r="AI40" s="706"/>
      <c r="AJ40" s="706"/>
      <c r="AK40" s="706"/>
      <c r="AL40" s="706"/>
      <c r="AM40" s="706"/>
      <c r="AN40" s="706"/>
      <c r="AO40" s="706"/>
      <c r="AP40" s="706"/>
      <c r="AQ40" s="706"/>
      <c r="AR40" s="706"/>
      <c r="AS40" s="706">
        <f>AT40+AU40</f>
        <v>0</v>
      </c>
      <c r="AT40" s="706"/>
      <c r="AU40" s="706"/>
      <c r="AV40" s="706"/>
      <c r="AW40" s="706"/>
      <c r="AX40" s="706"/>
      <c r="AY40" s="706"/>
      <c r="AZ40" s="706"/>
      <c r="BA40" s="706"/>
      <c r="BB40" s="706"/>
      <c r="BC40" s="706"/>
      <c r="BD40" s="706"/>
      <c r="BE40" s="706"/>
      <c r="BF40" s="706"/>
      <c r="BG40" s="661">
        <f t="shared" si="56"/>
        <v>0.03</v>
      </c>
      <c r="BH40" s="706"/>
      <c r="BI40" s="706">
        <v>0.03</v>
      </c>
      <c r="BJ40" s="706"/>
      <c r="BK40" s="753" t="s">
        <v>130</v>
      </c>
      <c r="BL40" s="755" t="s">
        <v>396</v>
      </c>
      <c r="BM40" s="755" t="s">
        <v>524</v>
      </c>
      <c r="BN40" s="755" t="s">
        <v>93</v>
      </c>
      <c r="BO40" s="755"/>
      <c r="BP40" s="812"/>
      <c r="BQ40" s="815"/>
      <c r="BR40" s="675" t="s">
        <v>834</v>
      </c>
      <c r="BS40" s="932"/>
      <c r="BT40" s="932"/>
      <c r="BU40" s="676"/>
      <c r="BV40" s="676"/>
    </row>
    <row r="41" spans="1:90" s="680" customFormat="1" ht="29.45" customHeight="1">
      <c r="A41" s="753">
        <v>28</v>
      </c>
      <c r="B41" s="742" t="s">
        <v>529</v>
      </c>
      <c r="C41" s="658">
        <f t="shared" si="42"/>
        <v>0.8</v>
      </c>
      <c r="D41" s="756">
        <v>0.8</v>
      </c>
      <c r="E41" s="661">
        <f t="shared" si="50"/>
        <v>0</v>
      </c>
      <c r="F41" s="661">
        <f t="shared" si="51"/>
        <v>0</v>
      </c>
      <c r="G41" s="661">
        <f t="shared" si="52"/>
        <v>0</v>
      </c>
      <c r="H41" s="712"/>
      <c r="I41" s="661"/>
      <c r="J41" s="661"/>
      <c r="K41" s="712">
        <v>0</v>
      </c>
      <c r="L41" s="712"/>
      <c r="M41" s="661">
        <f t="shared" si="53"/>
        <v>0</v>
      </c>
      <c r="N41" s="712"/>
      <c r="O41" s="661"/>
      <c r="P41" s="712"/>
      <c r="Q41" s="661"/>
      <c r="R41" s="661"/>
      <c r="S41" s="661"/>
      <c r="T41" s="661"/>
      <c r="U41" s="661">
        <f t="shared" si="54"/>
        <v>0</v>
      </c>
      <c r="V41" s="661"/>
      <c r="W41" s="661"/>
      <c r="X41" s="661"/>
      <c r="Y41" s="661"/>
      <c r="Z41" s="661"/>
      <c r="AA41" s="661"/>
      <c r="AB41" s="661"/>
      <c r="AC41" s="661"/>
      <c r="AD41" s="661">
        <f t="shared" si="55"/>
        <v>0</v>
      </c>
      <c r="AE41" s="712"/>
      <c r="AF41" s="712"/>
      <c r="AG41" s="661"/>
      <c r="AH41" s="661"/>
      <c r="AI41" s="661"/>
      <c r="AJ41" s="661"/>
      <c r="AK41" s="661"/>
      <c r="AL41" s="661"/>
      <c r="AM41" s="661"/>
      <c r="AN41" s="661"/>
      <c r="AO41" s="661"/>
      <c r="AP41" s="661"/>
      <c r="AQ41" s="661"/>
      <c r="AR41" s="661"/>
      <c r="AS41" s="661">
        <v>0</v>
      </c>
      <c r="AT41" s="661"/>
      <c r="AU41" s="661"/>
      <c r="AV41" s="661"/>
      <c r="AW41" s="661"/>
      <c r="AX41" s="661"/>
      <c r="AY41" s="661"/>
      <c r="AZ41" s="661"/>
      <c r="BA41" s="661"/>
      <c r="BB41" s="661"/>
      <c r="BC41" s="661"/>
      <c r="BD41" s="712"/>
      <c r="BE41" s="661"/>
      <c r="BF41" s="661"/>
      <c r="BG41" s="661">
        <f t="shared" si="56"/>
        <v>0</v>
      </c>
      <c r="BH41" s="661"/>
      <c r="BI41" s="712"/>
      <c r="BJ41" s="661"/>
      <c r="BK41" s="753" t="s">
        <v>130</v>
      </c>
      <c r="BL41" s="679" t="s">
        <v>399</v>
      </c>
      <c r="BM41" s="753"/>
      <c r="BN41" s="753" t="s">
        <v>93</v>
      </c>
      <c r="BO41" s="697"/>
      <c r="BP41" s="755" t="s">
        <v>608</v>
      </c>
      <c r="BQ41" s="815" t="s">
        <v>503</v>
      </c>
      <c r="BR41" s="675" t="s">
        <v>834</v>
      </c>
      <c r="BS41" s="675"/>
      <c r="BT41" s="675"/>
      <c r="BU41" s="676"/>
      <c r="BV41" s="676"/>
    </row>
    <row r="42" spans="1:90" s="680" customFormat="1" ht="34.15" customHeight="1">
      <c r="A42" s="753">
        <v>29</v>
      </c>
      <c r="B42" s="742" t="s">
        <v>530</v>
      </c>
      <c r="C42" s="658">
        <f t="shared" si="42"/>
        <v>0.66</v>
      </c>
      <c r="D42" s="756">
        <v>0.63</v>
      </c>
      <c r="E42" s="661">
        <f t="shared" si="50"/>
        <v>0.03</v>
      </c>
      <c r="F42" s="661">
        <f t="shared" si="51"/>
        <v>0</v>
      </c>
      <c r="G42" s="661">
        <f t="shared" si="52"/>
        <v>0</v>
      </c>
      <c r="H42" s="712"/>
      <c r="I42" s="661"/>
      <c r="J42" s="661"/>
      <c r="K42" s="712"/>
      <c r="L42" s="712"/>
      <c r="M42" s="661">
        <f t="shared" si="53"/>
        <v>0</v>
      </c>
      <c r="N42" s="712"/>
      <c r="O42" s="661"/>
      <c r="P42" s="712"/>
      <c r="Q42" s="661"/>
      <c r="R42" s="661"/>
      <c r="S42" s="661"/>
      <c r="T42" s="661"/>
      <c r="U42" s="661">
        <f t="shared" si="54"/>
        <v>0</v>
      </c>
      <c r="V42" s="661"/>
      <c r="W42" s="661"/>
      <c r="X42" s="661"/>
      <c r="Y42" s="661"/>
      <c r="Z42" s="661"/>
      <c r="AA42" s="661"/>
      <c r="AB42" s="661"/>
      <c r="AC42" s="661"/>
      <c r="AD42" s="661">
        <f t="shared" si="55"/>
        <v>0</v>
      </c>
      <c r="AE42" s="712"/>
      <c r="AF42" s="712"/>
      <c r="AG42" s="661"/>
      <c r="AH42" s="661"/>
      <c r="AI42" s="661"/>
      <c r="AJ42" s="661"/>
      <c r="AK42" s="661"/>
      <c r="AL42" s="661"/>
      <c r="AM42" s="661"/>
      <c r="AN42" s="661"/>
      <c r="AO42" s="661"/>
      <c r="AP42" s="661"/>
      <c r="AQ42" s="661"/>
      <c r="AR42" s="661"/>
      <c r="AS42" s="661">
        <v>0</v>
      </c>
      <c r="AT42" s="661"/>
      <c r="AU42" s="661"/>
      <c r="AV42" s="661"/>
      <c r="AW42" s="661"/>
      <c r="AX42" s="661"/>
      <c r="AY42" s="661"/>
      <c r="AZ42" s="661"/>
      <c r="BA42" s="661"/>
      <c r="BB42" s="661"/>
      <c r="BC42" s="661"/>
      <c r="BD42" s="712"/>
      <c r="BE42" s="661"/>
      <c r="BF42" s="661"/>
      <c r="BG42" s="661">
        <f t="shared" si="56"/>
        <v>0.03</v>
      </c>
      <c r="BH42" s="661"/>
      <c r="BI42" s="712">
        <v>0.03</v>
      </c>
      <c r="BJ42" s="661"/>
      <c r="BK42" s="753" t="s">
        <v>130</v>
      </c>
      <c r="BL42" s="679" t="s">
        <v>399</v>
      </c>
      <c r="BM42" s="753" t="s">
        <v>531</v>
      </c>
      <c r="BN42" s="753" t="s">
        <v>93</v>
      </c>
      <c r="BO42" s="697"/>
      <c r="BP42" s="755" t="s">
        <v>608</v>
      </c>
      <c r="BQ42" s="815" t="s">
        <v>503</v>
      </c>
      <c r="BR42" s="675" t="s">
        <v>834</v>
      </c>
      <c r="BS42" s="675"/>
      <c r="BT42" s="675"/>
      <c r="BU42" s="676"/>
      <c r="BV42" s="676"/>
    </row>
    <row r="43" spans="1:90" s="680" customFormat="1" ht="46.9" customHeight="1">
      <c r="A43" s="753">
        <v>30</v>
      </c>
      <c r="B43" s="759" t="s">
        <v>536</v>
      </c>
      <c r="C43" s="658">
        <f t="shared" si="42"/>
        <v>0.55000000000000004</v>
      </c>
      <c r="D43" s="753">
        <v>0.5</v>
      </c>
      <c r="E43" s="661">
        <f t="shared" si="50"/>
        <v>0.05</v>
      </c>
      <c r="F43" s="661">
        <f t="shared" si="51"/>
        <v>0</v>
      </c>
      <c r="G43" s="661">
        <f t="shared" si="52"/>
        <v>0</v>
      </c>
      <c r="H43" s="706"/>
      <c r="I43" s="706"/>
      <c r="J43" s="706"/>
      <c r="K43" s="706"/>
      <c r="L43" s="706"/>
      <c r="M43" s="661">
        <f t="shared" si="53"/>
        <v>0</v>
      </c>
      <c r="N43" s="706"/>
      <c r="O43" s="706"/>
      <c r="P43" s="706"/>
      <c r="Q43" s="706"/>
      <c r="R43" s="706"/>
      <c r="S43" s="706"/>
      <c r="T43" s="706"/>
      <c r="U43" s="661">
        <f t="shared" si="54"/>
        <v>0</v>
      </c>
      <c r="V43" s="706"/>
      <c r="W43" s="706"/>
      <c r="X43" s="706"/>
      <c r="Y43" s="706"/>
      <c r="Z43" s="706"/>
      <c r="AA43" s="706"/>
      <c r="AB43" s="706"/>
      <c r="AC43" s="706"/>
      <c r="AD43" s="661">
        <f t="shared" si="55"/>
        <v>0</v>
      </c>
      <c r="AE43" s="706"/>
      <c r="AF43" s="706"/>
      <c r="AG43" s="706"/>
      <c r="AH43" s="706"/>
      <c r="AI43" s="706"/>
      <c r="AJ43" s="706"/>
      <c r="AK43" s="706"/>
      <c r="AL43" s="706"/>
      <c r="AM43" s="706"/>
      <c r="AN43" s="706"/>
      <c r="AO43" s="706"/>
      <c r="AP43" s="706"/>
      <c r="AQ43" s="706"/>
      <c r="AR43" s="706"/>
      <c r="AS43" s="706">
        <f t="shared" ref="AS43:AS49" si="57">AT43+AU43</f>
        <v>0</v>
      </c>
      <c r="AT43" s="706"/>
      <c r="AU43" s="706"/>
      <c r="AV43" s="706"/>
      <c r="AW43" s="706"/>
      <c r="AX43" s="706"/>
      <c r="AY43" s="706"/>
      <c r="AZ43" s="706"/>
      <c r="BA43" s="706"/>
      <c r="BB43" s="706"/>
      <c r="BC43" s="706"/>
      <c r="BD43" s="706"/>
      <c r="BE43" s="706"/>
      <c r="BF43" s="706"/>
      <c r="BG43" s="661">
        <f t="shared" si="56"/>
        <v>0.05</v>
      </c>
      <c r="BH43" s="706"/>
      <c r="BI43" s="706">
        <v>0.05</v>
      </c>
      <c r="BJ43" s="706"/>
      <c r="BK43" s="753" t="s">
        <v>130</v>
      </c>
      <c r="BL43" s="755" t="s">
        <v>396</v>
      </c>
      <c r="BM43" s="755"/>
      <c r="BN43" s="755" t="s">
        <v>93</v>
      </c>
      <c r="BO43" s="697"/>
      <c r="BP43" s="707" t="s">
        <v>537</v>
      </c>
      <c r="BQ43" s="756" t="s">
        <v>503</v>
      </c>
      <c r="BR43" s="675" t="s">
        <v>834</v>
      </c>
      <c r="BS43" s="675"/>
      <c r="BT43" s="675"/>
      <c r="BU43" s="676"/>
      <c r="BV43" s="676"/>
    </row>
    <row r="44" spans="1:90" s="680" customFormat="1" ht="41.45" customHeight="1">
      <c r="A44" s="753">
        <v>31</v>
      </c>
      <c r="B44" s="759" t="s">
        <v>538</v>
      </c>
      <c r="C44" s="658">
        <f t="shared" si="42"/>
        <v>0.45</v>
      </c>
      <c r="D44" s="753">
        <v>0.4</v>
      </c>
      <c r="E44" s="661">
        <f t="shared" si="50"/>
        <v>0.05</v>
      </c>
      <c r="F44" s="661">
        <f t="shared" si="51"/>
        <v>0</v>
      </c>
      <c r="G44" s="661">
        <f t="shared" si="52"/>
        <v>0</v>
      </c>
      <c r="H44" s="706"/>
      <c r="I44" s="706"/>
      <c r="J44" s="706"/>
      <c r="K44" s="706"/>
      <c r="L44" s="706">
        <v>0</v>
      </c>
      <c r="M44" s="661">
        <f t="shared" si="53"/>
        <v>0</v>
      </c>
      <c r="N44" s="706"/>
      <c r="O44" s="706"/>
      <c r="P44" s="706"/>
      <c r="Q44" s="706"/>
      <c r="R44" s="706"/>
      <c r="S44" s="706"/>
      <c r="T44" s="706"/>
      <c r="U44" s="661">
        <f t="shared" si="54"/>
        <v>0</v>
      </c>
      <c r="V44" s="706"/>
      <c r="W44" s="706"/>
      <c r="X44" s="706"/>
      <c r="Y44" s="706"/>
      <c r="Z44" s="706"/>
      <c r="AA44" s="706"/>
      <c r="AB44" s="706"/>
      <c r="AC44" s="706"/>
      <c r="AD44" s="661">
        <f t="shared" si="55"/>
        <v>0</v>
      </c>
      <c r="AE44" s="706"/>
      <c r="AF44" s="706"/>
      <c r="AG44" s="706"/>
      <c r="AH44" s="706"/>
      <c r="AI44" s="706"/>
      <c r="AJ44" s="706"/>
      <c r="AK44" s="706"/>
      <c r="AL44" s="706"/>
      <c r="AM44" s="706"/>
      <c r="AN44" s="706"/>
      <c r="AO44" s="706"/>
      <c r="AP44" s="706"/>
      <c r="AQ44" s="706"/>
      <c r="AR44" s="706"/>
      <c r="AS44" s="706">
        <f t="shared" si="57"/>
        <v>0</v>
      </c>
      <c r="AT44" s="706"/>
      <c r="AU44" s="706"/>
      <c r="AV44" s="706"/>
      <c r="AW44" s="706"/>
      <c r="AX44" s="706"/>
      <c r="AY44" s="706"/>
      <c r="AZ44" s="706"/>
      <c r="BA44" s="706"/>
      <c r="BB44" s="706"/>
      <c r="BC44" s="706"/>
      <c r="BD44" s="706"/>
      <c r="BE44" s="706"/>
      <c r="BF44" s="706"/>
      <c r="BG44" s="661">
        <f t="shared" si="56"/>
        <v>0.05</v>
      </c>
      <c r="BH44" s="706"/>
      <c r="BI44" s="706">
        <v>0.05</v>
      </c>
      <c r="BJ44" s="706"/>
      <c r="BK44" s="753" t="s">
        <v>130</v>
      </c>
      <c r="BL44" s="755" t="s">
        <v>396</v>
      </c>
      <c r="BM44" s="755" t="s">
        <v>730</v>
      </c>
      <c r="BN44" s="755" t="s">
        <v>93</v>
      </c>
      <c r="BO44" s="697"/>
      <c r="BP44" s="707" t="s">
        <v>537</v>
      </c>
      <c r="BQ44" s="756" t="s">
        <v>503</v>
      </c>
      <c r="BR44" s="675" t="s">
        <v>834</v>
      </c>
      <c r="BS44" s="675"/>
      <c r="BT44" s="675"/>
      <c r="BU44" s="676"/>
      <c r="BV44" s="676"/>
    </row>
    <row r="45" spans="1:90" s="680" customFormat="1" ht="46.15" customHeight="1">
      <c r="A45" s="753">
        <v>32</v>
      </c>
      <c r="B45" s="759" t="s">
        <v>539</v>
      </c>
      <c r="C45" s="658">
        <f t="shared" si="42"/>
        <v>0.35</v>
      </c>
      <c r="D45" s="753">
        <v>0.3</v>
      </c>
      <c r="E45" s="661">
        <f t="shared" si="50"/>
        <v>0.05</v>
      </c>
      <c r="F45" s="661">
        <f t="shared" si="51"/>
        <v>0</v>
      </c>
      <c r="G45" s="661">
        <f t="shared" si="52"/>
        <v>0</v>
      </c>
      <c r="H45" s="706"/>
      <c r="I45" s="706"/>
      <c r="J45" s="706"/>
      <c r="K45" s="706"/>
      <c r="L45" s="706">
        <v>0</v>
      </c>
      <c r="M45" s="661">
        <f t="shared" si="53"/>
        <v>0</v>
      </c>
      <c r="N45" s="706"/>
      <c r="O45" s="706"/>
      <c r="P45" s="706"/>
      <c r="Q45" s="706"/>
      <c r="R45" s="706"/>
      <c r="S45" s="706"/>
      <c r="T45" s="706"/>
      <c r="U45" s="661">
        <f t="shared" si="54"/>
        <v>0</v>
      </c>
      <c r="V45" s="706"/>
      <c r="W45" s="706"/>
      <c r="X45" s="706"/>
      <c r="Y45" s="706"/>
      <c r="Z45" s="706"/>
      <c r="AA45" s="706"/>
      <c r="AB45" s="706"/>
      <c r="AC45" s="706"/>
      <c r="AD45" s="661">
        <f t="shared" si="55"/>
        <v>0</v>
      </c>
      <c r="AE45" s="706"/>
      <c r="AF45" s="706"/>
      <c r="AG45" s="706"/>
      <c r="AH45" s="706"/>
      <c r="AI45" s="706"/>
      <c r="AJ45" s="706"/>
      <c r="AK45" s="706"/>
      <c r="AL45" s="706"/>
      <c r="AM45" s="706"/>
      <c r="AN45" s="706"/>
      <c r="AO45" s="706"/>
      <c r="AP45" s="706"/>
      <c r="AQ45" s="706"/>
      <c r="AR45" s="706"/>
      <c r="AS45" s="706">
        <f t="shared" si="57"/>
        <v>0</v>
      </c>
      <c r="AT45" s="706"/>
      <c r="AU45" s="706"/>
      <c r="AV45" s="706"/>
      <c r="AW45" s="706"/>
      <c r="AX45" s="706"/>
      <c r="AY45" s="706"/>
      <c r="AZ45" s="706"/>
      <c r="BA45" s="706"/>
      <c r="BB45" s="706"/>
      <c r="BC45" s="706"/>
      <c r="BD45" s="706"/>
      <c r="BE45" s="706"/>
      <c r="BF45" s="706"/>
      <c r="BG45" s="661">
        <f t="shared" si="56"/>
        <v>0.05</v>
      </c>
      <c r="BH45" s="706"/>
      <c r="BI45" s="706">
        <v>0.05</v>
      </c>
      <c r="BJ45" s="706"/>
      <c r="BK45" s="753" t="s">
        <v>130</v>
      </c>
      <c r="BL45" s="755" t="s">
        <v>396</v>
      </c>
      <c r="BM45" s="755" t="s">
        <v>731</v>
      </c>
      <c r="BN45" s="755" t="s">
        <v>93</v>
      </c>
      <c r="BO45" s="697"/>
      <c r="BP45" s="707" t="s">
        <v>537</v>
      </c>
      <c r="BQ45" s="756" t="s">
        <v>503</v>
      </c>
      <c r="BR45" s="675" t="s">
        <v>834</v>
      </c>
      <c r="BS45" s="675"/>
      <c r="BT45" s="675"/>
      <c r="BU45" s="676"/>
      <c r="BV45" s="676"/>
    </row>
    <row r="46" spans="1:90" s="680" customFormat="1" ht="39" customHeight="1">
      <c r="A46" s="753">
        <v>33</v>
      </c>
      <c r="B46" s="759" t="s">
        <v>581</v>
      </c>
      <c r="C46" s="658">
        <f t="shared" si="42"/>
        <v>0.35</v>
      </c>
      <c r="D46" s="753">
        <v>0.35</v>
      </c>
      <c r="E46" s="661">
        <f t="shared" si="50"/>
        <v>0</v>
      </c>
      <c r="F46" s="661">
        <f t="shared" si="51"/>
        <v>0</v>
      </c>
      <c r="G46" s="661">
        <f t="shared" si="52"/>
        <v>0</v>
      </c>
      <c r="H46" s="706"/>
      <c r="I46" s="706"/>
      <c r="J46" s="706"/>
      <c r="K46" s="706"/>
      <c r="L46" s="706">
        <v>0</v>
      </c>
      <c r="M46" s="661">
        <f t="shared" si="53"/>
        <v>0</v>
      </c>
      <c r="N46" s="706"/>
      <c r="O46" s="706"/>
      <c r="P46" s="706"/>
      <c r="Q46" s="706"/>
      <c r="R46" s="706"/>
      <c r="S46" s="706"/>
      <c r="T46" s="706"/>
      <c r="U46" s="661">
        <f t="shared" si="54"/>
        <v>0</v>
      </c>
      <c r="V46" s="706"/>
      <c r="W46" s="706"/>
      <c r="X46" s="706"/>
      <c r="Y46" s="706"/>
      <c r="Z46" s="706"/>
      <c r="AA46" s="706"/>
      <c r="AB46" s="706"/>
      <c r="AC46" s="706"/>
      <c r="AD46" s="661">
        <f t="shared" si="55"/>
        <v>0</v>
      </c>
      <c r="AE46" s="706"/>
      <c r="AF46" s="706"/>
      <c r="AG46" s="706"/>
      <c r="AH46" s="706"/>
      <c r="AI46" s="706"/>
      <c r="AJ46" s="706"/>
      <c r="AK46" s="706"/>
      <c r="AL46" s="706"/>
      <c r="AM46" s="706"/>
      <c r="AN46" s="706"/>
      <c r="AO46" s="706"/>
      <c r="AP46" s="706"/>
      <c r="AQ46" s="706"/>
      <c r="AR46" s="706"/>
      <c r="AS46" s="706">
        <f t="shared" si="57"/>
        <v>0</v>
      </c>
      <c r="AT46" s="706"/>
      <c r="AU46" s="706"/>
      <c r="AV46" s="706"/>
      <c r="AW46" s="706"/>
      <c r="AX46" s="706"/>
      <c r="AY46" s="706"/>
      <c r="AZ46" s="706"/>
      <c r="BA46" s="706"/>
      <c r="BB46" s="706"/>
      <c r="BC46" s="706"/>
      <c r="BD46" s="706"/>
      <c r="BE46" s="706"/>
      <c r="BF46" s="706"/>
      <c r="BG46" s="661">
        <f t="shared" si="56"/>
        <v>0</v>
      </c>
      <c r="BH46" s="706"/>
      <c r="BI46" s="706">
        <v>0</v>
      </c>
      <c r="BJ46" s="706"/>
      <c r="BK46" s="753" t="s">
        <v>130</v>
      </c>
      <c r="BL46" s="755" t="s">
        <v>396</v>
      </c>
      <c r="BM46" s="755" t="s">
        <v>732</v>
      </c>
      <c r="BN46" s="755" t="s">
        <v>93</v>
      </c>
      <c r="BO46" s="697" t="s">
        <v>369</v>
      </c>
      <c r="BP46" s="707" t="s">
        <v>502</v>
      </c>
      <c r="BQ46" s="756" t="s">
        <v>503</v>
      </c>
      <c r="BR46" s="675" t="s">
        <v>834</v>
      </c>
      <c r="BS46" s="675"/>
      <c r="BT46" s="675"/>
      <c r="BU46" s="676"/>
      <c r="BV46" s="676"/>
    </row>
    <row r="47" spans="1:90" s="680" customFormat="1" ht="41.45" customHeight="1">
      <c r="A47" s="753">
        <v>34</v>
      </c>
      <c r="B47" s="759" t="s">
        <v>609</v>
      </c>
      <c r="C47" s="658">
        <f t="shared" si="42"/>
        <v>0.25</v>
      </c>
      <c r="D47" s="753">
        <v>0.25</v>
      </c>
      <c r="E47" s="661">
        <f t="shared" si="50"/>
        <v>0</v>
      </c>
      <c r="F47" s="661">
        <f t="shared" si="51"/>
        <v>0</v>
      </c>
      <c r="G47" s="661">
        <f t="shared" si="52"/>
        <v>0</v>
      </c>
      <c r="H47" s="706"/>
      <c r="I47" s="706"/>
      <c r="J47" s="706"/>
      <c r="K47" s="706"/>
      <c r="L47" s="706">
        <v>0</v>
      </c>
      <c r="M47" s="661">
        <f t="shared" si="53"/>
        <v>0</v>
      </c>
      <c r="N47" s="706"/>
      <c r="O47" s="706"/>
      <c r="P47" s="706"/>
      <c r="Q47" s="706"/>
      <c r="R47" s="706"/>
      <c r="S47" s="706"/>
      <c r="T47" s="706"/>
      <c r="U47" s="661">
        <f t="shared" si="54"/>
        <v>0</v>
      </c>
      <c r="V47" s="706"/>
      <c r="W47" s="706"/>
      <c r="X47" s="706"/>
      <c r="Y47" s="706"/>
      <c r="Z47" s="706"/>
      <c r="AA47" s="706"/>
      <c r="AB47" s="706"/>
      <c r="AC47" s="706"/>
      <c r="AD47" s="661">
        <f t="shared" si="55"/>
        <v>0</v>
      </c>
      <c r="AE47" s="706"/>
      <c r="AF47" s="706"/>
      <c r="AG47" s="706"/>
      <c r="AH47" s="706"/>
      <c r="AI47" s="706"/>
      <c r="AJ47" s="706"/>
      <c r="AK47" s="706"/>
      <c r="AL47" s="706"/>
      <c r="AM47" s="706"/>
      <c r="AN47" s="706"/>
      <c r="AO47" s="706"/>
      <c r="AP47" s="706"/>
      <c r="AQ47" s="706"/>
      <c r="AR47" s="706"/>
      <c r="AS47" s="706">
        <f t="shared" si="57"/>
        <v>0</v>
      </c>
      <c r="AT47" s="706"/>
      <c r="AU47" s="706"/>
      <c r="AV47" s="706"/>
      <c r="AW47" s="706"/>
      <c r="AX47" s="706"/>
      <c r="AY47" s="706"/>
      <c r="AZ47" s="706"/>
      <c r="BA47" s="706"/>
      <c r="BB47" s="706"/>
      <c r="BC47" s="706"/>
      <c r="BD47" s="706"/>
      <c r="BE47" s="706"/>
      <c r="BF47" s="706"/>
      <c r="BG47" s="661">
        <f t="shared" si="56"/>
        <v>0</v>
      </c>
      <c r="BH47" s="706"/>
      <c r="BI47" s="706">
        <v>0</v>
      </c>
      <c r="BJ47" s="706"/>
      <c r="BK47" s="753" t="s">
        <v>130</v>
      </c>
      <c r="BL47" s="755" t="s">
        <v>396</v>
      </c>
      <c r="BM47" s="755" t="s">
        <v>733</v>
      </c>
      <c r="BN47" s="755" t="s">
        <v>93</v>
      </c>
      <c r="BO47" s="697"/>
      <c r="BP47" s="707" t="s">
        <v>608</v>
      </c>
      <c r="BQ47" s="756" t="s">
        <v>503</v>
      </c>
      <c r="BR47" s="675" t="s">
        <v>834</v>
      </c>
      <c r="BS47" s="675"/>
      <c r="BT47" s="675"/>
      <c r="BU47" s="676"/>
      <c r="BV47" s="676"/>
    </row>
    <row r="48" spans="1:90" s="680" customFormat="1" ht="45" customHeight="1">
      <c r="A48" s="753">
        <v>35</v>
      </c>
      <c r="B48" s="759" t="s">
        <v>610</v>
      </c>
      <c r="C48" s="658">
        <f t="shared" si="42"/>
        <v>0.25</v>
      </c>
      <c r="D48" s="753">
        <v>0.25</v>
      </c>
      <c r="E48" s="661">
        <f t="shared" si="50"/>
        <v>0</v>
      </c>
      <c r="F48" s="661">
        <f t="shared" si="51"/>
        <v>0</v>
      </c>
      <c r="G48" s="661">
        <f t="shared" si="52"/>
        <v>0</v>
      </c>
      <c r="H48" s="706"/>
      <c r="I48" s="706"/>
      <c r="J48" s="706"/>
      <c r="K48" s="706"/>
      <c r="L48" s="706">
        <v>0</v>
      </c>
      <c r="M48" s="661">
        <f t="shared" si="53"/>
        <v>0</v>
      </c>
      <c r="N48" s="706"/>
      <c r="O48" s="706"/>
      <c r="P48" s="706"/>
      <c r="Q48" s="706"/>
      <c r="R48" s="706"/>
      <c r="S48" s="706"/>
      <c r="T48" s="706"/>
      <c r="U48" s="661">
        <f t="shared" si="54"/>
        <v>0</v>
      </c>
      <c r="V48" s="706"/>
      <c r="W48" s="706"/>
      <c r="X48" s="706"/>
      <c r="Y48" s="706"/>
      <c r="Z48" s="706"/>
      <c r="AA48" s="706"/>
      <c r="AB48" s="706"/>
      <c r="AC48" s="706"/>
      <c r="AD48" s="661">
        <f t="shared" si="55"/>
        <v>0</v>
      </c>
      <c r="AE48" s="706"/>
      <c r="AF48" s="706"/>
      <c r="AG48" s="706"/>
      <c r="AH48" s="706"/>
      <c r="AI48" s="706"/>
      <c r="AJ48" s="706"/>
      <c r="AK48" s="706"/>
      <c r="AL48" s="706"/>
      <c r="AM48" s="706"/>
      <c r="AN48" s="706"/>
      <c r="AO48" s="706"/>
      <c r="AP48" s="706"/>
      <c r="AQ48" s="706"/>
      <c r="AR48" s="706"/>
      <c r="AS48" s="706">
        <f t="shared" si="57"/>
        <v>0</v>
      </c>
      <c r="AT48" s="706"/>
      <c r="AU48" s="706"/>
      <c r="AV48" s="706"/>
      <c r="AW48" s="706"/>
      <c r="AX48" s="706"/>
      <c r="AY48" s="706"/>
      <c r="AZ48" s="706"/>
      <c r="BA48" s="706"/>
      <c r="BB48" s="706"/>
      <c r="BC48" s="706"/>
      <c r="BD48" s="706"/>
      <c r="BE48" s="706"/>
      <c r="BF48" s="706"/>
      <c r="BG48" s="661">
        <f t="shared" si="56"/>
        <v>0</v>
      </c>
      <c r="BH48" s="706"/>
      <c r="BI48" s="706">
        <v>0</v>
      </c>
      <c r="BJ48" s="706"/>
      <c r="BK48" s="753" t="s">
        <v>130</v>
      </c>
      <c r="BL48" s="755" t="s">
        <v>396</v>
      </c>
      <c r="BM48" s="755" t="s">
        <v>734</v>
      </c>
      <c r="BN48" s="755" t="s">
        <v>93</v>
      </c>
      <c r="BO48" s="697"/>
      <c r="BP48" s="707" t="s">
        <v>608</v>
      </c>
      <c r="BQ48" s="756" t="s">
        <v>503</v>
      </c>
      <c r="BR48" s="675" t="s">
        <v>834</v>
      </c>
      <c r="BS48" s="675"/>
      <c r="BT48" s="675"/>
      <c r="BU48" s="676"/>
      <c r="BV48" s="676"/>
    </row>
    <row r="49" spans="1:74" s="674" customFormat="1" ht="39" customHeight="1">
      <c r="A49" s="753">
        <v>36</v>
      </c>
      <c r="B49" s="754" t="s">
        <v>540</v>
      </c>
      <c r="C49" s="658">
        <f t="shared" si="42"/>
        <v>0.4</v>
      </c>
      <c r="D49" s="755">
        <v>0.38</v>
      </c>
      <c r="E49" s="661">
        <f t="shared" si="50"/>
        <v>0.02</v>
      </c>
      <c r="F49" s="661">
        <f t="shared" si="51"/>
        <v>0</v>
      </c>
      <c r="G49" s="661">
        <f t="shared" si="52"/>
        <v>0</v>
      </c>
      <c r="H49" s="755"/>
      <c r="I49" s="706"/>
      <c r="J49" s="706"/>
      <c r="K49" s="755"/>
      <c r="L49" s="755"/>
      <c r="M49" s="661">
        <f t="shared" si="53"/>
        <v>0</v>
      </c>
      <c r="N49" s="706"/>
      <c r="O49" s="706"/>
      <c r="P49" s="755"/>
      <c r="Q49" s="706"/>
      <c r="R49" s="706"/>
      <c r="S49" s="706"/>
      <c r="T49" s="706"/>
      <c r="U49" s="661">
        <f t="shared" si="54"/>
        <v>0</v>
      </c>
      <c r="V49" s="706"/>
      <c r="W49" s="706"/>
      <c r="X49" s="706"/>
      <c r="Y49" s="706"/>
      <c r="Z49" s="706"/>
      <c r="AA49" s="706"/>
      <c r="AB49" s="706"/>
      <c r="AC49" s="706"/>
      <c r="AD49" s="661">
        <f t="shared" si="55"/>
        <v>0</v>
      </c>
      <c r="AE49" s="755"/>
      <c r="AF49" s="706"/>
      <c r="AG49" s="706"/>
      <c r="AH49" s="706"/>
      <c r="AI49" s="706"/>
      <c r="AJ49" s="706"/>
      <c r="AK49" s="706"/>
      <c r="AL49" s="706"/>
      <c r="AM49" s="706"/>
      <c r="AN49" s="706"/>
      <c r="AO49" s="706"/>
      <c r="AP49" s="706"/>
      <c r="AQ49" s="706"/>
      <c r="AR49" s="706"/>
      <c r="AS49" s="706">
        <f t="shared" si="57"/>
        <v>0</v>
      </c>
      <c r="AT49" s="706"/>
      <c r="AU49" s="706"/>
      <c r="AV49" s="706"/>
      <c r="AW49" s="706"/>
      <c r="AX49" s="706"/>
      <c r="AY49" s="706"/>
      <c r="AZ49" s="706"/>
      <c r="BA49" s="706"/>
      <c r="BB49" s="706"/>
      <c r="BC49" s="706"/>
      <c r="BD49" s="755"/>
      <c r="BE49" s="706"/>
      <c r="BF49" s="706"/>
      <c r="BG49" s="661">
        <f t="shared" si="56"/>
        <v>0.02</v>
      </c>
      <c r="BH49" s="706"/>
      <c r="BI49" s="755">
        <v>0.02</v>
      </c>
      <c r="BJ49" s="706"/>
      <c r="BK49" s="753" t="s">
        <v>130</v>
      </c>
      <c r="BL49" s="755" t="s">
        <v>397</v>
      </c>
      <c r="BM49" s="755" t="s">
        <v>541</v>
      </c>
      <c r="BN49" s="755" t="s">
        <v>93</v>
      </c>
      <c r="BO49" s="755" t="s">
        <v>542</v>
      </c>
      <c r="BP49" s="753" t="s">
        <v>502</v>
      </c>
      <c r="BQ49" s="756" t="s">
        <v>503</v>
      </c>
      <c r="BR49" s="675" t="s">
        <v>834</v>
      </c>
      <c r="BS49" s="675"/>
      <c r="BT49" s="675"/>
      <c r="BU49" s="676"/>
      <c r="BV49" s="676"/>
    </row>
    <row r="50" spans="1:74" s="674" customFormat="1" ht="45" customHeight="1">
      <c r="A50" s="753">
        <v>37</v>
      </c>
      <c r="B50" s="667" t="s">
        <v>547</v>
      </c>
      <c r="C50" s="658">
        <f t="shared" si="42"/>
        <v>0.5</v>
      </c>
      <c r="D50" s="756">
        <v>0.46</v>
      </c>
      <c r="E50" s="661">
        <f t="shared" si="50"/>
        <v>0.04</v>
      </c>
      <c r="F50" s="661">
        <f t="shared" si="51"/>
        <v>0</v>
      </c>
      <c r="G50" s="661">
        <f t="shared" si="52"/>
        <v>0</v>
      </c>
      <c r="H50" s="661"/>
      <c r="I50" s="661"/>
      <c r="J50" s="661"/>
      <c r="K50" s="712"/>
      <c r="L50" s="712"/>
      <c r="M50" s="661">
        <f t="shared" si="53"/>
        <v>0</v>
      </c>
      <c r="N50" s="712"/>
      <c r="O50" s="661"/>
      <c r="P50" s="712"/>
      <c r="Q50" s="661"/>
      <c r="R50" s="661"/>
      <c r="S50" s="661"/>
      <c r="T50" s="661"/>
      <c r="U50" s="661">
        <f t="shared" si="54"/>
        <v>0</v>
      </c>
      <c r="V50" s="661"/>
      <c r="W50" s="661"/>
      <c r="X50" s="661"/>
      <c r="Y50" s="661"/>
      <c r="Z50" s="661"/>
      <c r="AA50" s="661"/>
      <c r="AB50" s="661"/>
      <c r="AC50" s="661"/>
      <c r="AD50" s="661">
        <f t="shared" si="55"/>
        <v>0</v>
      </c>
      <c r="AE50" s="712"/>
      <c r="AF50" s="661"/>
      <c r="AG50" s="661"/>
      <c r="AH50" s="661"/>
      <c r="AI50" s="712"/>
      <c r="AJ50" s="661"/>
      <c r="AK50" s="661"/>
      <c r="AL50" s="661"/>
      <c r="AM50" s="661"/>
      <c r="AN50" s="661"/>
      <c r="AO50" s="661"/>
      <c r="AP50" s="661"/>
      <c r="AQ50" s="661"/>
      <c r="AR50" s="661"/>
      <c r="AS50" s="661">
        <v>0</v>
      </c>
      <c r="AT50" s="661"/>
      <c r="AU50" s="661"/>
      <c r="AV50" s="661"/>
      <c r="AW50" s="661"/>
      <c r="AX50" s="712"/>
      <c r="AY50" s="661"/>
      <c r="AZ50" s="661"/>
      <c r="BA50" s="661"/>
      <c r="BB50" s="661"/>
      <c r="BC50" s="661"/>
      <c r="BD50" s="712">
        <v>0</v>
      </c>
      <c r="BE50" s="661"/>
      <c r="BF50" s="661"/>
      <c r="BG50" s="661">
        <f t="shared" si="56"/>
        <v>0.04</v>
      </c>
      <c r="BH50" s="661"/>
      <c r="BI50" s="661">
        <v>0.04</v>
      </c>
      <c r="BJ50" s="661"/>
      <c r="BK50" s="753" t="s">
        <v>130</v>
      </c>
      <c r="BL50" s="661" t="s">
        <v>400</v>
      </c>
      <c r="BM50" s="753" t="s">
        <v>737</v>
      </c>
      <c r="BN50" s="755" t="s">
        <v>93</v>
      </c>
      <c r="BO50" s="932"/>
      <c r="BP50" s="753" t="s">
        <v>502</v>
      </c>
      <c r="BQ50" s="675" t="s">
        <v>503</v>
      </c>
      <c r="BR50" s="675" t="s">
        <v>834</v>
      </c>
      <c r="BS50" s="932"/>
      <c r="BT50" s="932"/>
      <c r="BU50" s="676"/>
      <c r="BV50" s="676"/>
    </row>
    <row r="51" spans="1:74" s="674" customFormat="1" ht="42.6" customHeight="1">
      <c r="A51" s="753">
        <v>38</v>
      </c>
      <c r="B51" s="754" t="s">
        <v>543</v>
      </c>
      <c r="C51" s="658">
        <f t="shared" ref="C51:C64" si="58">D51+E51</f>
        <v>0.2</v>
      </c>
      <c r="D51" s="755">
        <v>0.2</v>
      </c>
      <c r="E51" s="661">
        <f t="shared" si="50"/>
        <v>0</v>
      </c>
      <c r="F51" s="661">
        <f t="shared" si="51"/>
        <v>0</v>
      </c>
      <c r="G51" s="661">
        <f t="shared" si="52"/>
        <v>0</v>
      </c>
      <c r="H51" s="755"/>
      <c r="I51" s="706"/>
      <c r="J51" s="706"/>
      <c r="K51" s="755"/>
      <c r="L51" s="755"/>
      <c r="M51" s="661">
        <f t="shared" si="53"/>
        <v>0</v>
      </c>
      <c r="N51" s="706"/>
      <c r="O51" s="706"/>
      <c r="P51" s="755"/>
      <c r="Q51" s="706"/>
      <c r="R51" s="706"/>
      <c r="S51" s="706"/>
      <c r="T51" s="706"/>
      <c r="U51" s="661">
        <f t="shared" si="54"/>
        <v>0</v>
      </c>
      <c r="V51" s="706"/>
      <c r="W51" s="706"/>
      <c r="X51" s="706"/>
      <c r="Y51" s="706"/>
      <c r="Z51" s="706"/>
      <c r="AA51" s="706"/>
      <c r="AB51" s="706"/>
      <c r="AC51" s="706"/>
      <c r="AD51" s="661">
        <f t="shared" si="55"/>
        <v>0</v>
      </c>
      <c r="AE51" s="755"/>
      <c r="AF51" s="706"/>
      <c r="AG51" s="706"/>
      <c r="AH51" s="706"/>
      <c r="AI51" s="706"/>
      <c r="AJ51" s="706"/>
      <c r="AK51" s="706"/>
      <c r="AL51" s="706"/>
      <c r="AM51" s="706"/>
      <c r="AN51" s="706"/>
      <c r="AO51" s="706"/>
      <c r="AP51" s="706"/>
      <c r="AQ51" s="706"/>
      <c r="AR51" s="706"/>
      <c r="AS51" s="706">
        <f>AT51+AU51</f>
        <v>0</v>
      </c>
      <c r="AT51" s="706"/>
      <c r="AU51" s="706"/>
      <c r="AV51" s="706"/>
      <c r="AW51" s="706"/>
      <c r="AX51" s="706"/>
      <c r="AY51" s="706"/>
      <c r="AZ51" s="706"/>
      <c r="BA51" s="706"/>
      <c r="BB51" s="706"/>
      <c r="BC51" s="706"/>
      <c r="BD51" s="755"/>
      <c r="BE51" s="706"/>
      <c r="BF51" s="706"/>
      <c r="BG51" s="661">
        <f t="shared" si="56"/>
        <v>0</v>
      </c>
      <c r="BH51" s="706"/>
      <c r="BI51" s="755"/>
      <c r="BJ51" s="706"/>
      <c r="BK51" s="753" t="s">
        <v>130</v>
      </c>
      <c r="BL51" s="755" t="s">
        <v>397</v>
      </c>
      <c r="BM51" s="755" t="s">
        <v>738</v>
      </c>
      <c r="BN51" s="755" t="s">
        <v>93</v>
      </c>
      <c r="BO51" s="755" t="s">
        <v>542</v>
      </c>
      <c r="BP51" s="753" t="s">
        <v>502</v>
      </c>
      <c r="BQ51" s="756" t="s">
        <v>503</v>
      </c>
      <c r="BR51" s="675" t="s">
        <v>834</v>
      </c>
      <c r="BS51" s="675"/>
      <c r="BT51" s="675"/>
      <c r="BU51" s="676"/>
      <c r="BV51" s="676"/>
    </row>
    <row r="52" spans="1:74" s="669" customFormat="1" ht="51.6" customHeight="1">
      <c r="A52" s="753">
        <v>39</v>
      </c>
      <c r="B52" s="667" t="s">
        <v>765</v>
      </c>
      <c r="C52" s="658">
        <f t="shared" si="58"/>
        <v>0.30000000000000004</v>
      </c>
      <c r="D52" s="756">
        <v>0.28000000000000003</v>
      </c>
      <c r="E52" s="661">
        <f t="shared" ref="E52" si="59">F52+U52+BG52</f>
        <v>0.02</v>
      </c>
      <c r="F52" s="661">
        <f t="shared" ref="F52" si="60">G52+K52+L52+M52+R52+S52+T52</f>
        <v>0</v>
      </c>
      <c r="G52" s="661">
        <f>H52+I52+J52</f>
        <v>0</v>
      </c>
      <c r="H52" s="661"/>
      <c r="I52" s="661"/>
      <c r="J52" s="661"/>
      <c r="K52" s="712"/>
      <c r="L52" s="712">
        <v>0</v>
      </c>
      <c r="M52" s="661">
        <f>+N52+O52+P52</f>
        <v>0</v>
      </c>
      <c r="N52" s="712"/>
      <c r="O52" s="661"/>
      <c r="P52" s="712"/>
      <c r="Q52" s="661"/>
      <c r="R52" s="661"/>
      <c r="S52" s="661"/>
      <c r="T52" s="661"/>
      <c r="U52" s="661">
        <f>V52+W52+X52+Y52+Z52+AA52+AB52+AC52+AD52+AU52+AV52+AW52+AX52+AY52+AZ52+BA52+BB52+BC52+BD52+BE52+BF52</f>
        <v>0</v>
      </c>
      <c r="V52" s="661"/>
      <c r="W52" s="661"/>
      <c r="X52" s="661"/>
      <c r="Y52" s="661"/>
      <c r="Z52" s="661"/>
      <c r="AA52" s="661"/>
      <c r="AB52" s="661"/>
      <c r="AC52" s="661"/>
      <c r="AD52" s="661">
        <f t="shared" ref="AD52" si="61">SUM(AE52:AT52)</f>
        <v>0</v>
      </c>
      <c r="AE52" s="712"/>
      <c r="AF52" s="661"/>
      <c r="AG52" s="661"/>
      <c r="AH52" s="661"/>
      <c r="AI52" s="712"/>
      <c r="AJ52" s="661"/>
      <c r="AK52" s="661"/>
      <c r="AL52" s="661"/>
      <c r="AM52" s="661"/>
      <c r="AN52" s="661"/>
      <c r="AO52" s="661"/>
      <c r="AP52" s="661"/>
      <c r="AQ52" s="661"/>
      <c r="AR52" s="661"/>
      <c r="AS52" s="661">
        <v>0</v>
      </c>
      <c r="AT52" s="661"/>
      <c r="AU52" s="661"/>
      <c r="AV52" s="661"/>
      <c r="AW52" s="661"/>
      <c r="AX52" s="712"/>
      <c r="AY52" s="661"/>
      <c r="AZ52" s="661"/>
      <c r="BA52" s="661"/>
      <c r="BB52" s="661"/>
      <c r="BC52" s="661"/>
      <c r="BD52" s="712"/>
      <c r="BE52" s="661"/>
      <c r="BF52" s="661"/>
      <c r="BG52" s="661">
        <f>BH52+BI52+BJ52</f>
        <v>0.02</v>
      </c>
      <c r="BH52" s="661"/>
      <c r="BI52" s="661">
        <v>0.02</v>
      </c>
      <c r="BJ52" s="661"/>
      <c r="BK52" s="753" t="s">
        <v>130</v>
      </c>
      <c r="BL52" s="661" t="s">
        <v>400</v>
      </c>
      <c r="BM52" s="753" t="s">
        <v>740</v>
      </c>
      <c r="BN52" s="753" t="s">
        <v>94</v>
      </c>
      <c r="BO52" s="933"/>
      <c r="BP52" s="753" t="s">
        <v>502</v>
      </c>
      <c r="BQ52" s="735" t="s">
        <v>503</v>
      </c>
      <c r="BR52" s="675" t="s">
        <v>834</v>
      </c>
      <c r="BS52" s="933"/>
      <c r="BT52" s="933"/>
      <c r="BU52" s="934"/>
      <c r="BV52" s="934"/>
    </row>
    <row r="53" spans="1:74" s="669" customFormat="1" ht="40.9" customHeight="1">
      <c r="A53" s="753">
        <v>40</v>
      </c>
      <c r="B53" s="667" t="s">
        <v>552</v>
      </c>
      <c r="C53" s="658">
        <f t="shared" si="58"/>
        <v>0.28000000000000003</v>
      </c>
      <c r="D53" s="756">
        <v>0.28000000000000003</v>
      </c>
      <c r="E53" s="661">
        <f>F53+U53+BG53</f>
        <v>0</v>
      </c>
      <c r="F53" s="661">
        <f>G53+K53+L53+M53+R53+S53+T53</f>
        <v>0</v>
      </c>
      <c r="G53" s="661">
        <f>H53+I53+J53</f>
        <v>0</v>
      </c>
      <c r="H53" s="712"/>
      <c r="I53" s="661"/>
      <c r="J53" s="661"/>
      <c r="K53" s="712"/>
      <c r="L53" s="712"/>
      <c r="M53" s="661">
        <f>+N53+O53+P53</f>
        <v>0</v>
      </c>
      <c r="N53" s="712"/>
      <c r="O53" s="661"/>
      <c r="P53" s="661"/>
      <c r="Q53" s="661"/>
      <c r="R53" s="661"/>
      <c r="S53" s="661"/>
      <c r="T53" s="661"/>
      <c r="U53" s="661">
        <f t="shared" ref="U53:U54" si="62">V53+W53+X53+Y53+Z53+AA53+AB53+AC53+AD53+AU53+AV53+AW53+AX53+AY53+AZ53+BA53+BB53+BC53+BD53+BE53+BF53</f>
        <v>0</v>
      </c>
      <c r="V53" s="661"/>
      <c r="W53" s="661"/>
      <c r="X53" s="661"/>
      <c r="Y53" s="661"/>
      <c r="Z53" s="661"/>
      <c r="AA53" s="661"/>
      <c r="AB53" s="661"/>
      <c r="AC53" s="661"/>
      <c r="AD53" s="661">
        <f>SUM(AE53:AT53)</f>
        <v>0</v>
      </c>
      <c r="AE53" s="712"/>
      <c r="AF53" s="661"/>
      <c r="AG53" s="661"/>
      <c r="AH53" s="661"/>
      <c r="AI53" s="661"/>
      <c r="AJ53" s="661"/>
      <c r="AK53" s="712"/>
      <c r="AL53" s="661"/>
      <c r="AM53" s="661"/>
      <c r="AN53" s="661"/>
      <c r="AO53" s="661"/>
      <c r="AP53" s="661"/>
      <c r="AQ53" s="661"/>
      <c r="AR53" s="661"/>
      <c r="AS53" s="661">
        <v>0</v>
      </c>
      <c r="AT53" s="661"/>
      <c r="AU53" s="661"/>
      <c r="AV53" s="661"/>
      <c r="AW53" s="661"/>
      <c r="AX53" s="712"/>
      <c r="AY53" s="661"/>
      <c r="AZ53" s="712"/>
      <c r="BA53" s="661"/>
      <c r="BB53" s="661"/>
      <c r="BC53" s="661"/>
      <c r="BD53" s="661"/>
      <c r="BE53" s="661"/>
      <c r="BF53" s="661"/>
      <c r="BG53" s="661">
        <f>BH53+BI53+BJ53</f>
        <v>0</v>
      </c>
      <c r="BH53" s="661"/>
      <c r="BI53" s="661"/>
      <c r="BJ53" s="661"/>
      <c r="BK53" s="753" t="s">
        <v>130</v>
      </c>
      <c r="BL53" s="755" t="s">
        <v>397</v>
      </c>
      <c r="BM53" s="753" t="s">
        <v>553</v>
      </c>
      <c r="BN53" s="753" t="s">
        <v>98</v>
      </c>
      <c r="BO53" s="753"/>
      <c r="BP53" s="753" t="s">
        <v>502</v>
      </c>
      <c r="BQ53" s="756" t="s">
        <v>503</v>
      </c>
      <c r="BR53" s="675" t="s">
        <v>834</v>
      </c>
      <c r="BS53" s="735"/>
      <c r="BT53" s="735"/>
      <c r="BU53" s="934"/>
      <c r="BV53" s="934"/>
    </row>
    <row r="54" spans="1:74" s="669" customFormat="1" ht="44.45" customHeight="1">
      <c r="A54" s="753">
        <v>41</v>
      </c>
      <c r="B54" s="667" t="s">
        <v>800</v>
      </c>
      <c r="C54" s="658">
        <f t="shared" ref="C54" si="63">D54+E54</f>
        <v>5.4</v>
      </c>
      <c r="D54" s="756">
        <v>5.4</v>
      </c>
      <c r="E54" s="661">
        <f>F54+U54+BG54</f>
        <v>0</v>
      </c>
      <c r="F54" s="661">
        <f>G54+K54+L54+M54+R54+S54+T54</f>
        <v>0</v>
      </c>
      <c r="G54" s="661">
        <f>H54+I54+J54</f>
        <v>0</v>
      </c>
      <c r="H54" s="712"/>
      <c r="I54" s="661"/>
      <c r="J54" s="661"/>
      <c r="K54" s="712"/>
      <c r="L54" s="712"/>
      <c r="M54" s="661">
        <f>+N54+O54+P54</f>
        <v>0</v>
      </c>
      <c r="N54" s="712"/>
      <c r="O54" s="661"/>
      <c r="P54" s="661"/>
      <c r="Q54" s="661"/>
      <c r="R54" s="661"/>
      <c r="S54" s="661"/>
      <c r="T54" s="661"/>
      <c r="U54" s="661">
        <f t="shared" si="62"/>
        <v>0</v>
      </c>
      <c r="V54" s="661"/>
      <c r="W54" s="661"/>
      <c r="X54" s="661"/>
      <c r="Y54" s="661"/>
      <c r="Z54" s="661"/>
      <c r="AA54" s="661"/>
      <c r="AB54" s="661"/>
      <c r="AC54" s="661"/>
      <c r="AD54" s="661">
        <f>SUM(AE54:AT54)</f>
        <v>0</v>
      </c>
      <c r="AE54" s="712"/>
      <c r="AF54" s="661"/>
      <c r="AG54" s="661"/>
      <c r="AH54" s="661"/>
      <c r="AI54" s="661"/>
      <c r="AJ54" s="661"/>
      <c r="AK54" s="712"/>
      <c r="AL54" s="661"/>
      <c r="AM54" s="661"/>
      <c r="AN54" s="661"/>
      <c r="AO54" s="661"/>
      <c r="AP54" s="661"/>
      <c r="AQ54" s="661"/>
      <c r="AR54" s="661"/>
      <c r="AS54" s="661">
        <v>0</v>
      </c>
      <c r="AT54" s="661"/>
      <c r="AU54" s="661"/>
      <c r="AV54" s="661"/>
      <c r="AW54" s="661"/>
      <c r="AX54" s="712"/>
      <c r="AY54" s="661"/>
      <c r="AZ54" s="712"/>
      <c r="BA54" s="661"/>
      <c r="BB54" s="661"/>
      <c r="BC54" s="661"/>
      <c r="BD54" s="661"/>
      <c r="BE54" s="661"/>
      <c r="BF54" s="661"/>
      <c r="BG54" s="661">
        <f>BH54+BI54+BJ54</f>
        <v>0</v>
      </c>
      <c r="BH54" s="661"/>
      <c r="BI54" s="661"/>
      <c r="BJ54" s="661"/>
      <c r="BK54" s="753" t="s">
        <v>130</v>
      </c>
      <c r="BL54" s="755" t="s">
        <v>398</v>
      </c>
      <c r="BM54" s="753" t="s">
        <v>553</v>
      </c>
      <c r="BN54" s="753" t="s">
        <v>74</v>
      </c>
      <c r="BO54" s="753"/>
      <c r="BP54" s="753" t="s">
        <v>361</v>
      </c>
      <c r="BQ54" s="756" t="s">
        <v>503</v>
      </c>
      <c r="BR54" s="675" t="s">
        <v>834</v>
      </c>
      <c r="BS54" s="735"/>
      <c r="BT54" s="735"/>
      <c r="BU54" s="934"/>
      <c r="BV54" s="934"/>
    </row>
    <row r="55" spans="1:74" s="674" customFormat="1" ht="65.45" customHeight="1">
      <c r="A55" s="753">
        <v>42</v>
      </c>
      <c r="B55" s="667" t="s">
        <v>679</v>
      </c>
      <c r="C55" s="658">
        <f t="shared" si="58"/>
        <v>4</v>
      </c>
      <c r="D55" s="756"/>
      <c r="E55" s="691">
        <f t="shared" ref="E55" si="64">F55+U55+BG55</f>
        <v>4</v>
      </c>
      <c r="F55" s="661">
        <f t="shared" ref="F55" si="65">G55+K55+L55+M55+R55+S55+T55</f>
        <v>3</v>
      </c>
      <c r="G55" s="661">
        <f t="shared" ref="G55" si="66">H55+I55+J55</f>
        <v>0</v>
      </c>
      <c r="H55" s="661"/>
      <c r="I55" s="661"/>
      <c r="J55" s="661"/>
      <c r="K55" s="661"/>
      <c r="L55" s="661">
        <v>3</v>
      </c>
      <c r="M55" s="661">
        <f t="shared" ref="M55" si="67">+N55+O55+P55</f>
        <v>0</v>
      </c>
      <c r="N55" s="661"/>
      <c r="O55" s="661"/>
      <c r="P55" s="661"/>
      <c r="Q55" s="661"/>
      <c r="R55" s="661"/>
      <c r="S55" s="661"/>
      <c r="T55" s="661"/>
      <c r="U55" s="661">
        <f t="shared" si="47"/>
        <v>0</v>
      </c>
      <c r="V55" s="661"/>
      <c r="W55" s="661"/>
      <c r="X55" s="661"/>
      <c r="Y55" s="661"/>
      <c r="Z55" s="661"/>
      <c r="AA55" s="661"/>
      <c r="AB55" s="661"/>
      <c r="AC55" s="661"/>
      <c r="AD55" s="661">
        <f t="shared" ref="AD55" si="68">SUM(AE55:AT55)</f>
        <v>0</v>
      </c>
      <c r="AE55" s="661"/>
      <c r="AF55" s="661"/>
      <c r="AG55" s="661"/>
      <c r="AH55" s="661"/>
      <c r="AI55" s="661"/>
      <c r="AJ55" s="661"/>
      <c r="AK55" s="661"/>
      <c r="AL55" s="661"/>
      <c r="AM55" s="661"/>
      <c r="AN55" s="661"/>
      <c r="AO55" s="661"/>
      <c r="AP55" s="661"/>
      <c r="AQ55" s="661"/>
      <c r="AR55" s="661"/>
      <c r="AS55" s="661">
        <v>0</v>
      </c>
      <c r="AT55" s="661"/>
      <c r="AU55" s="661"/>
      <c r="AV55" s="661"/>
      <c r="AW55" s="661"/>
      <c r="AX55" s="661"/>
      <c r="AY55" s="661"/>
      <c r="AZ55" s="661"/>
      <c r="BA55" s="661"/>
      <c r="BB55" s="661"/>
      <c r="BC55" s="661"/>
      <c r="BD55" s="661"/>
      <c r="BE55" s="661"/>
      <c r="BF55" s="661"/>
      <c r="BG55" s="691">
        <f t="shared" ref="BG55" si="69">BH55+BI55+BJ55</f>
        <v>1</v>
      </c>
      <c r="BH55" s="661"/>
      <c r="BI55" s="661">
        <v>1</v>
      </c>
      <c r="BJ55" s="661"/>
      <c r="BK55" s="753" t="s">
        <v>130</v>
      </c>
      <c r="BL55" s="753" t="s">
        <v>131</v>
      </c>
      <c r="BM55" s="753" t="s">
        <v>488</v>
      </c>
      <c r="BN55" s="753" t="s">
        <v>82</v>
      </c>
      <c r="BO55" s="753"/>
      <c r="BP55" s="755" t="s">
        <v>569</v>
      </c>
      <c r="BQ55" s="756" t="s">
        <v>503</v>
      </c>
      <c r="BR55" s="675" t="s">
        <v>834</v>
      </c>
      <c r="BS55" s="675"/>
      <c r="BT55" s="675"/>
      <c r="BU55" s="676"/>
      <c r="BV55" s="676"/>
    </row>
    <row r="56" spans="1:74" s="680" customFormat="1" ht="37.15" customHeight="1">
      <c r="A56" s="753">
        <v>43</v>
      </c>
      <c r="B56" s="742" t="s">
        <v>292</v>
      </c>
      <c r="C56" s="658">
        <f t="shared" si="58"/>
        <v>32.799999999999997</v>
      </c>
      <c r="D56" s="756"/>
      <c r="E56" s="661">
        <f t="shared" ref="E56:E65" si="70">F56+U56+BG56</f>
        <v>32.799999999999997</v>
      </c>
      <c r="F56" s="661">
        <f t="shared" ref="F56:F65" si="71">G56+K56+L56+M56+R56+S56+T56</f>
        <v>32.799999999999997</v>
      </c>
      <c r="G56" s="661">
        <f t="shared" ref="G56:G65" si="72">H56+I56+J56</f>
        <v>0</v>
      </c>
      <c r="H56" s="712"/>
      <c r="I56" s="661"/>
      <c r="J56" s="661"/>
      <c r="K56" s="712">
        <v>25</v>
      </c>
      <c r="L56" s="712">
        <v>7.8</v>
      </c>
      <c r="M56" s="661">
        <f t="shared" ref="M56:M65" si="73">+N56+O56+P56</f>
        <v>0</v>
      </c>
      <c r="N56" s="712"/>
      <c r="O56" s="661"/>
      <c r="P56" s="712"/>
      <c r="Q56" s="661"/>
      <c r="R56" s="661"/>
      <c r="S56" s="661"/>
      <c r="T56" s="661"/>
      <c r="U56" s="661">
        <f t="shared" si="47"/>
        <v>0</v>
      </c>
      <c r="V56" s="661"/>
      <c r="W56" s="661"/>
      <c r="X56" s="661"/>
      <c r="Y56" s="661"/>
      <c r="Z56" s="661"/>
      <c r="AA56" s="661"/>
      <c r="AB56" s="661"/>
      <c r="AC56" s="661"/>
      <c r="AD56" s="661">
        <f>SUM(AE56:AT56)</f>
        <v>0</v>
      </c>
      <c r="AE56" s="712"/>
      <c r="AF56" s="712"/>
      <c r="AG56" s="661"/>
      <c r="AH56" s="661"/>
      <c r="AI56" s="661"/>
      <c r="AJ56" s="661"/>
      <c r="AK56" s="661"/>
      <c r="AL56" s="661"/>
      <c r="AM56" s="661"/>
      <c r="AN56" s="661"/>
      <c r="AO56" s="661"/>
      <c r="AP56" s="661"/>
      <c r="AQ56" s="661"/>
      <c r="AR56" s="661"/>
      <c r="AS56" s="661">
        <v>0</v>
      </c>
      <c r="AT56" s="661"/>
      <c r="AU56" s="661"/>
      <c r="AV56" s="661"/>
      <c r="AW56" s="661"/>
      <c r="AX56" s="661"/>
      <c r="AY56" s="661"/>
      <c r="AZ56" s="661"/>
      <c r="BA56" s="661"/>
      <c r="BB56" s="661"/>
      <c r="BC56" s="661"/>
      <c r="BD56" s="712"/>
      <c r="BE56" s="661"/>
      <c r="BF56" s="661"/>
      <c r="BG56" s="661">
        <f>BH56+BI56+BJ56</f>
        <v>0</v>
      </c>
      <c r="BH56" s="661"/>
      <c r="BI56" s="712"/>
      <c r="BJ56" s="661"/>
      <c r="BK56" s="753" t="s">
        <v>130</v>
      </c>
      <c r="BL56" s="661" t="s">
        <v>400</v>
      </c>
      <c r="BM56" s="753"/>
      <c r="BN56" s="753" t="s">
        <v>78</v>
      </c>
      <c r="BO56" s="697"/>
      <c r="BP56" s="755" t="s">
        <v>720</v>
      </c>
      <c r="BQ56" s="756" t="s">
        <v>503</v>
      </c>
      <c r="BR56" s="675" t="s">
        <v>834</v>
      </c>
      <c r="BS56" s="675"/>
      <c r="BT56" s="675"/>
      <c r="BU56" s="676"/>
      <c r="BV56" s="676"/>
    </row>
    <row r="57" spans="1:74" s="680" customFormat="1" ht="38.450000000000003" customHeight="1">
      <c r="A57" s="753">
        <v>44</v>
      </c>
      <c r="B57" s="742" t="s">
        <v>292</v>
      </c>
      <c r="C57" s="658">
        <f t="shared" si="58"/>
        <v>24.18</v>
      </c>
      <c r="D57" s="756"/>
      <c r="E57" s="661">
        <f t="shared" si="70"/>
        <v>24.18</v>
      </c>
      <c r="F57" s="661">
        <f t="shared" si="71"/>
        <v>24.18</v>
      </c>
      <c r="G57" s="661">
        <f t="shared" si="72"/>
        <v>0</v>
      </c>
      <c r="H57" s="712"/>
      <c r="I57" s="661"/>
      <c r="J57" s="661"/>
      <c r="K57" s="712">
        <v>15</v>
      </c>
      <c r="L57" s="712">
        <v>9.18</v>
      </c>
      <c r="M57" s="661">
        <f t="shared" si="73"/>
        <v>0</v>
      </c>
      <c r="N57" s="712"/>
      <c r="O57" s="661"/>
      <c r="P57" s="712"/>
      <c r="Q57" s="661"/>
      <c r="R57" s="661"/>
      <c r="S57" s="661"/>
      <c r="T57" s="661"/>
      <c r="U57" s="661">
        <f t="shared" si="47"/>
        <v>0</v>
      </c>
      <c r="V57" s="661"/>
      <c r="W57" s="661"/>
      <c r="X57" s="661"/>
      <c r="Y57" s="661"/>
      <c r="Z57" s="661"/>
      <c r="AA57" s="661"/>
      <c r="AB57" s="661"/>
      <c r="AC57" s="661"/>
      <c r="AD57" s="661">
        <f t="shared" ref="AD57:AD65" si="74">SUM(AE57:AT57)</f>
        <v>0</v>
      </c>
      <c r="AE57" s="712"/>
      <c r="AF57" s="712"/>
      <c r="AG57" s="661"/>
      <c r="AH57" s="661"/>
      <c r="AI57" s="661"/>
      <c r="AJ57" s="661"/>
      <c r="AK57" s="661"/>
      <c r="AL57" s="661"/>
      <c r="AM57" s="661"/>
      <c r="AN57" s="661"/>
      <c r="AO57" s="661"/>
      <c r="AP57" s="661"/>
      <c r="AQ57" s="661"/>
      <c r="AR57" s="661"/>
      <c r="AS57" s="661">
        <v>0</v>
      </c>
      <c r="AT57" s="661"/>
      <c r="AU57" s="661"/>
      <c r="AV57" s="661"/>
      <c r="AW57" s="661"/>
      <c r="AX57" s="661"/>
      <c r="AY57" s="661"/>
      <c r="AZ57" s="661"/>
      <c r="BA57" s="661"/>
      <c r="BB57" s="661"/>
      <c r="BC57" s="661"/>
      <c r="BD57" s="712"/>
      <c r="BE57" s="661"/>
      <c r="BF57" s="661"/>
      <c r="BG57" s="661">
        <f>BH57+BI57+BJ57</f>
        <v>0</v>
      </c>
      <c r="BH57" s="661"/>
      <c r="BI57" s="712"/>
      <c r="BJ57" s="661"/>
      <c r="BK57" s="753" t="s">
        <v>130</v>
      </c>
      <c r="BL57" s="755" t="s">
        <v>396</v>
      </c>
      <c r="BM57" s="753"/>
      <c r="BN57" s="753" t="s">
        <v>78</v>
      </c>
      <c r="BO57" s="697"/>
      <c r="BP57" s="755" t="s">
        <v>720</v>
      </c>
      <c r="BQ57" s="756" t="s">
        <v>503</v>
      </c>
      <c r="BR57" s="675" t="s">
        <v>834</v>
      </c>
      <c r="BS57" s="675"/>
      <c r="BT57" s="675"/>
      <c r="BU57" s="676"/>
      <c r="BV57" s="676"/>
    </row>
    <row r="58" spans="1:74" s="680" customFormat="1" ht="39" customHeight="1">
      <c r="A58" s="753">
        <v>45</v>
      </c>
      <c r="B58" s="742" t="s">
        <v>292</v>
      </c>
      <c r="C58" s="658">
        <f t="shared" si="58"/>
        <v>33.299999999999997</v>
      </c>
      <c r="D58" s="756"/>
      <c r="E58" s="661">
        <f t="shared" si="70"/>
        <v>33.299999999999997</v>
      </c>
      <c r="F58" s="661">
        <f t="shared" si="71"/>
        <v>33.299999999999997</v>
      </c>
      <c r="G58" s="661">
        <f t="shared" si="72"/>
        <v>0</v>
      </c>
      <c r="H58" s="712"/>
      <c r="I58" s="661"/>
      <c r="J58" s="661"/>
      <c r="K58" s="712">
        <v>17</v>
      </c>
      <c r="L58" s="712">
        <v>16.3</v>
      </c>
      <c r="M58" s="661">
        <f t="shared" si="73"/>
        <v>0</v>
      </c>
      <c r="N58" s="712"/>
      <c r="O58" s="661"/>
      <c r="P58" s="712"/>
      <c r="Q58" s="661"/>
      <c r="R58" s="661"/>
      <c r="S58" s="661"/>
      <c r="T58" s="661"/>
      <c r="U58" s="661">
        <f t="shared" si="47"/>
        <v>0</v>
      </c>
      <c r="V58" s="661"/>
      <c r="W58" s="661"/>
      <c r="X58" s="661"/>
      <c r="Y58" s="661"/>
      <c r="Z58" s="661"/>
      <c r="AA58" s="661"/>
      <c r="AB58" s="661"/>
      <c r="AC58" s="661"/>
      <c r="AD58" s="661">
        <f t="shared" si="74"/>
        <v>0</v>
      </c>
      <c r="AE58" s="712"/>
      <c r="AF58" s="712"/>
      <c r="AG58" s="661"/>
      <c r="AH58" s="661"/>
      <c r="AI58" s="661"/>
      <c r="AJ58" s="661"/>
      <c r="AK58" s="661"/>
      <c r="AL58" s="661"/>
      <c r="AM58" s="661"/>
      <c r="AN58" s="661"/>
      <c r="AO58" s="661"/>
      <c r="AP58" s="661"/>
      <c r="AQ58" s="661"/>
      <c r="AR58" s="661"/>
      <c r="AS58" s="661">
        <v>0</v>
      </c>
      <c r="AT58" s="661"/>
      <c r="AU58" s="661"/>
      <c r="AV58" s="661"/>
      <c r="AW58" s="661"/>
      <c r="AX58" s="661"/>
      <c r="AY58" s="661"/>
      <c r="AZ58" s="661"/>
      <c r="BA58" s="661"/>
      <c r="BB58" s="661"/>
      <c r="BC58" s="661"/>
      <c r="BD58" s="712"/>
      <c r="BE58" s="661"/>
      <c r="BF58" s="661"/>
      <c r="BG58" s="661">
        <f>BH58+BI58+BJ58</f>
        <v>0</v>
      </c>
      <c r="BH58" s="661"/>
      <c r="BI58" s="712"/>
      <c r="BJ58" s="661"/>
      <c r="BK58" s="753" t="s">
        <v>130</v>
      </c>
      <c r="BL58" s="755" t="s">
        <v>131</v>
      </c>
      <c r="BM58" s="753"/>
      <c r="BN58" s="753" t="s">
        <v>78</v>
      </c>
      <c r="BO58" s="697"/>
      <c r="BP58" s="755" t="s">
        <v>720</v>
      </c>
      <c r="BQ58" s="756" t="s">
        <v>503</v>
      </c>
      <c r="BR58" s="675" t="s">
        <v>834</v>
      </c>
      <c r="BS58" s="675"/>
      <c r="BT58" s="675"/>
      <c r="BU58" s="755" t="s">
        <v>845</v>
      </c>
      <c r="BV58" s="676"/>
    </row>
    <row r="59" spans="1:74" s="680" customFormat="1" ht="58.9" customHeight="1">
      <c r="A59" s="753">
        <v>46</v>
      </c>
      <c r="B59" s="742" t="s">
        <v>648</v>
      </c>
      <c r="C59" s="658">
        <f t="shared" si="58"/>
        <v>15</v>
      </c>
      <c r="D59" s="756"/>
      <c r="E59" s="661">
        <f t="shared" si="70"/>
        <v>15</v>
      </c>
      <c r="F59" s="661">
        <f t="shared" si="71"/>
        <v>15</v>
      </c>
      <c r="G59" s="661">
        <f t="shared" si="72"/>
        <v>0</v>
      </c>
      <c r="H59" s="712"/>
      <c r="I59" s="661"/>
      <c r="J59" s="661"/>
      <c r="K59" s="712">
        <v>15</v>
      </c>
      <c r="L59" s="712"/>
      <c r="M59" s="661">
        <f t="shared" si="73"/>
        <v>0</v>
      </c>
      <c r="N59" s="712"/>
      <c r="O59" s="661"/>
      <c r="P59" s="712"/>
      <c r="Q59" s="661"/>
      <c r="R59" s="661"/>
      <c r="S59" s="661"/>
      <c r="T59" s="661"/>
      <c r="U59" s="661">
        <f t="shared" si="47"/>
        <v>0</v>
      </c>
      <c r="V59" s="661"/>
      <c r="W59" s="661"/>
      <c r="X59" s="661"/>
      <c r="Y59" s="661"/>
      <c r="Z59" s="661"/>
      <c r="AA59" s="661"/>
      <c r="AB59" s="661"/>
      <c r="AC59" s="661"/>
      <c r="AD59" s="661">
        <f t="shared" si="74"/>
        <v>0</v>
      </c>
      <c r="AE59" s="712"/>
      <c r="AF59" s="712"/>
      <c r="AG59" s="661"/>
      <c r="AH59" s="661"/>
      <c r="AI59" s="661"/>
      <c r="AJ59" s="661"/>
      <c r="AK59" s="661"/>
      <c r="AL59" s="661"/>
      <c r="AM59" s="661"/>
      <c r="AN59" s="661"/>
      <c r="AO59" s="661"/>
      <c r="AP59" s="661"/>
      <c r="AQ59" s="661"/>
      <c r="AR59" s="661"/>
      <c r="AS59" s="661">
        <v>0</v>
      </c>
      <c r="AT59" s="661"/>
      <c r="AU59" s="661"/>
      <c r="AV59" s="661"/>
      <c r="AW59" s="661"/>
      <c r="AX59" s="661"/>
      <c r="AY59" s="661"/>
      <c r="AZ59" s="661"/>
      <c r="BA59" s="661"/>
      <c r="BB59" s="661"/>
      <c r="BC59" s="661"/>
      <c r="BD59" s="712"/>
      <c r="BE59" s="661"/>
      <c r="BF59" s="661"/>
      <c r="BG59" s="661">
        <f t="shared" ref="BG59:BG65" si="75">BH59+BI59+BJ59</f>
        <v>0</v>
      </c>
      <c r="BH59" s="661"/>
      <c r="BI59" s="712"/>
      <c r="BJ59" s="661"/>
      <c r="BK59" s="753" t="s">
        <v>130</v>
      </c>
      <c r="BL59" s="661" t="s">
        <v>400</v>
      </c>
      <c r="BM59" s="753"/>
      <c r="BN59" s="753" t="s">
        <v>78</v>
      </c>
      <c r="BO59" s="697"/>
      <c r="BP59" s="755" t="s">
        <v>720</v>
      </c>
      <c r="BQ59" s="756" t="s">
        <v>503</v>
      </c>
      <c r="BR59" s="675" t="s">
        <v>834</v>
      </c>
      <c r="BS59" s="675"/>
      <c r="BT59" s="675"/>
      <c r="BU59" s="676"/>
      <c r="BV59" s="676"/>
    </row>
    <row r="60" spans="1:74" s="680" customFormat="1" ht="51" customHeight="1">
      <c r="A60" s="753">
        <v>47</v>
      </c>
      <c r="B60" s="742" t="s">
        <v>649</v>
      </c>
      <c r="C60" s="658">
        <f t="shared" si="58"/>
        <v>30</v>
      </c>
      <c r="D60" s="756"/>
      <c r="E60" s="661">
        <f t="shared" si="70"/>
        <v>30</v>
      </c>
      <c r="F60" s="661">
        <f t="shared" si="71"/>
        <v>30</v>
      </c>
      <c r="G60" s="661">
        <f t="shared" si="72"/>
        <v>0</v>
      </c>
      <c r="H60" s="712"/>
      <c r="I60" s="661"/>
      <c r="J60" s="661"/>
      <c r="K60" s="712">
        <v>30</v>
      </c>
      <c r="L60" s="712"/>
      <c r="M60" s="661">
        <f t="shared" si="73"/>
        <v>0</v>
      </c>
      <c r="N60" s="712"/>
      <c r="O60" s="661"/>
      <c r="P60" s="712"/>
      <c r="Q60" s="661"/>
      <c r="R60" s="661"/>
      <c r="S60" s="661"/>
      <c r="T60" s="661"/>
      <c r="U60" s="661">
        <f t="shared" si="47"/>
        <v>0</v>
      </c>
      <c r="V60" s="661"/>
      <c r="W60" s="661"/>
      <c r="X60" s="661"/>
      <c r="Y60" s="661"/>
      <c r="Z60" s="661"/>
      <c r="AA60" s="661"/>
      <c r="AB60" s="661"/>
      <c r="AC60" s="661"/>
      <c r="AD60" s="661">
        <f t="shared" si="74"/>
        <v>0</v>
      </c>
      <c r="AE60" s="712"/>
      <c r="AF60" s="712"/>
      <c r="AG60" s="661"/>
      <c r="AH60" s="661"/>
      <c r="AI60" s="661"/>
      <c r="AJ60" s="661"/>
      <c r="AK60" s="661"/>
      <c r="AL60" s="661"/>
      <c r="AM60" s="661"/>
      <c r="AN60" s="661"/>
      <c r="AO60" s="661"/>
      <c r="AP60" s="661"/>
      <c r="AQ60" s="661"/>
      <c r="AR60" s="661"/>
      <c r="AS60" s="661">
        <v>0</v>
      </c>
      <c r="AT60" s="661"/>
      <c r="AU60" s="661"/>
      <c r="AV60" s="661"/>
      <c r="AW60" s="661"/>
      <c r="AX60" s="661"/>
      <c r="AY60" s="661"/>
      <c r="AZ60" s="661"/>
      <c r="BA60" s="661"/>
      <c r="BB60" s="661"/>
      <c r="BC60" s="661"/>
      <c r="BD60" s="712"/>
      <c r="BE60" s="661"/>
      <c r="BF60" s="661"/>
      <c r="BG60" s="661">
        <f t="shared" si="75"/>
        <v>0</v>
      </c>
      <c r="BH60" s="661"/>
      <c r="BI60" s="712"/>
      <c r="BJ60" s="661"/>
      <c r="BK60" s="753" t="s">
        <v>130</v>
      </c>
      <c r="BL60" s="661" t="s">
        <v>400</v>
      </c>
      <c r="BM60" s="753"/>
      <c r="BN60" s="753" t="s">
        <v>78</v>
      </c>
      <c r="BO60" s="697"/>
      <c r="BP60" s="755" t="s">
        <v>720</v>
      </c>
      <c r="BQ60" s="756" t="s">
        <v>503</v>
      </c>
      <c r="BR60" s="675" t="s">
        <v>834</v>
      </c>
      <c r="BS60" s="675"/>
      <c r="BT60" s="675"/>
      <c r="BU60" s="676"/>
      <c r="BV60" s="676"/>
    </row>
    <row r="61" spans="1:74" s="680" customFormat="1" ht="43.15" customHeight="1">
      <c r="A61" s="753">
        <v>48</v>
      </c>
      <c r="B61" s="742" t="s">
        <v>292</v>
      </c>
      <c r="C61" s="658">
        <f t="shared" si="58"/>
        <v>59.6</v>
      </c>
      <c r="D61" s="756"/>
      <c r="E61" s="661">
        <f t="shared" si="70"/>
        <v>59.6</v>
      </c>
      <c r="F61" s="661">
        <f t="shared" si="71"/>
        <v>59.6</v>
      </c>
      <c r="G61" s="661">
        <f t="shared" si="72"/>
        <v>0</v>
      </c>
      <c r="H61" s="712"/>
      <c r="I61" s="661"/>
      <c r="J61" s="661"/>
      <c r="K61" s="712">
        <v>50</v>
      </c>
      <c r="L61" s="712">
        <v>9.6</v>
      </c>
      <c r="M61" s="661">
        <f t="shared" si="73"/>
        <v>0</v>
      </c>
      <c r="N61" s="712"/>
      <c r="O61" s="661"/>
      <c r="P61" s="712"/>
      <c r="Q61" s="661"/>
      <c r="R61" s="661"/>
      <c r="S61" s="661"/>
      <c r="T61" s="661"/>
      <c r="U61" s="661">
        <f t="shared" si="47"/>
        <v>0</v>
      </c>
      <c r="V61" s="661"/>
      <c r="W61" s="661"/>
      <c r="X61" s="661"/>
      <c r="Y61" s="661"/>
      <c r="Z61" s="661"/>
      <c r="AA61" s="661"/>
      <c r="AB61" s="661"/>
      <c r="AC61" s="661"/>
      <c r="AD61" s="661">
        <f t="shared" si="74"/>
        <v>0</v>
      </c>
      <c r="AE61" s="712"/>
      <c r="AF61" s="712"/>
      <c r="AG61" s="661"/>
      <c r="AH61" s="661"/>
      <c r="AI61" s="661"/>
      <c r="AJ61" s="661"/>
      <c r="AK61" s="661"/>
      <c r="AL61" s="661"/>
      <c r="AM61" s="661"/>
      <c r="AN61" s="661"/>
      <c r="AO61" s="661"/>
      <c r="AP61" s="661"/>
      <c r="AQ61" s="661"/>
      <c r="AR61" s="661"/>
      <c r="AS61" s="661">
        <v>0</v>
      </c>
      <c r="AT61" s="661"/>
      <c r="AU61" s="661"/>
      <c r="AV61" s="661"/>
      <c r="AW61" s="661"/>
      <c r="AX61" s="661"/>
      <c r="AY61" s="661"/>
      <c r="AZ61" s="661"/>
      <c r="BA61" s="661"/>
      <c r="BB61" s="661"/>
      <c r="BC61" s="661"/>
      <c r="BD61" s="712"/>
      <c r="BE61" s="661"/>
      <c r="BF61" s="661"/>
      <c r="BG61" s="661">
        <f t="shared" si="75"/>
        <v>0</v>
      </c>
      <c r="BH61" s="661"/>
      <c r="BI61" s="712"/>
      <c r="BJ61" s="661"/>
      <c r="BK61" s="753" t="s">
        <v>130</v>
      </c>
      <c r="BL61" s="670" t="s">
        <v>677</v>
      </c>
      <c r="BM61" s="753"/>
      <c r="BN61" s="753" t="s">
        <v>78</v>
      </c>
      <c r="BO61" s="697"/>
      <c r="BP61" s="755" t="s">
        <v>720</v>
      </c>
      <c r="BQ61" s="756" t="s">
        <v>503</v>
      </c>
      <c r="BR61" s="675" t="s">
        <v>834</v>
      </c>
      <c r="BS61" s="675"/>
      <c r="BT61" s="675"/>
      <c r="BU61" s="676"/>
      <c r="BV61" s="676"/>
    </row>
    <row r="62" spans="1:74" s="680" customFormat="1" ht="42.6" customHeight="1">
      <c r="A62" s="753">
        <v>49</v>
      </c>
      <c r="B62" s="742" t="s">
        <v>292</v>
      </c>
      <c r="C62" s="658">
        <f t="shared" si="58"/>
        <v>30.2</v>
      </c>
      <c r="D62" s="756"/>
      <c r="E62" s="661">
        <f t="shared" si="70"/>
        <v>30.2</v>
      </c>
      <c r="F62" s="661">
        <f t="shared" si="71"/>
        <v>30.2</v>
      </c>
      <c r="G62" s="661">
        <f t="shared" si="72"/>
        <v>0</v>
      </c>
      <c r="H62" s="712"/>
      <c r="I62" s="661"/>
      <c r="J62" s="661"/>
      <c r="K62" s="712">
        <v>20</v>
      </c>
      <c r="L62" s="712">
        <v>10.199999999999999</v>
      </c>
      <c r="M62" s="661">
        <f t="shared" si="73"/>
        <v>0</v>
      </c>
      <c r="N62" s="712"/>
      <c r="O62" s="661"/>
      <c r="P62" s="712"/>
      <c r="Q62" s="661"/>
      <c r="R62" s="661"/>
      <c r="S62" s="661"/>
      <c r="T62" s="661"/>
      <c r="U62" s="661">
        <f t="shared" si="47"/>
        <v>0</v>
      </c>
      <c r="V62" s="661"/>
      <c r="W62" s="661"/>
      <c r="X62" s="661"/>
      <c r="Y62" s="661"/>
      <c r="Z62" s="661"/>
      <c r="AA62" s="661"/>
      <c r="AB62" s="661"/>
      <c r="AC62" s="661"/>
      <c r="AD62" s="661">
        <f t="shared" si="74"/>
        <v>0</v>
      </c>
      <c r="AE62" s="712"/>
      <c r="AF62" s="712"/>
      <c r="AG62" s="661"/>
      <c r="AH62" s="661"/>
      <c r="AI62" s="661"/>
      <c r="AJ62" s="661"/>
      <c r="AK62" s="661"/>
      <c r="AL62" s="661"/>
      <c r="AM62" s="661"/>
      <c r="AN62" s="661"/>
      <c r="AO62" s="661"/>
      <c r="AP62" s="661"/>
      <c r="AQ62" s="661"/>
      <c r="AR62" s="661"/>
      <c r="AS62" s="661">
        <v>0</v>
      </c>
      <c r="AT62" s="661"/>
      <c r="AU62" s="661"/>
      <c r="AV62" s="661"/>
      <c r="AW62" s="661"/>
      <c r="AX62" s="661"/>
      <c r="AY62" s="661"/>
      <c r="AZ62" s="661"/>
      <c r="BA62" s="661"/>
      <c r="BB62" s="661"/>
      <c r="BC62" s="661"/>
      <c r="BD62" s="712"/>
      <c r="BE62" s="661"/>
      <c r="BF62" s="661"/>
      <c r="BG62" s="661">
        <f t="shared" si="75"/>
        <v>0</v>
      </c>
      <c r="BH62" s="661"/>
      <c r="BI62" s="712"/>
      <c r="BJ62" s="661"/>
      <c r="BK62" s="753" t="s">
        <v>130</v>
      </c>
      <c r="BL62" s="670" t="s">
        <v>398</v>
      </c>
      <c r="BM62" s="753"/>
      <c r="BN62" s="753" t="s">
        <v>78</v>
      </c>
      <c r="BO62" s="697"/>
      <c r="BP62" s="755" t="s">
        <v>720</v>
      </c>
      <c r="BQ62" s="756" t="s">
        <v>503</v>
      </c>
      <c r="BR62" s="675" t="s">
        <v>834</v>
      </c>
      <c r="BS62" s="675"/>
      <c r="BT62" s="675"/>
      <c r="BU62" s="676"/>
      <c r="BV62" s="676"/>
    </row>
    <row r="63" spans="1:74" s="680" customFormat="1" ht="42.6" customHeight="1">
      <c r="A63" s="753">
        <v>50</v>
      </c>
      <c r="B63" s="742" t="s">
        <v>292</v>
      </c>
      <c r="C63" s="658">
        <f t="shared" si="58"/>
        <v>71</v>
      </c>
      <c r="D63" s="756"/>
      <c r="E63" s="661">
        <f t="shared" si="70"/>
        <v>71</v>
      </c>
      <c r="F63" s="661">
        <f t="shared" si="71"/>
        <v>71</v>
      </c>
      <c r="G63" s="661">
        <f t="shared" si="72"/>
        <v>0</v>
      </c>
      <c r="H63" s="712"/>
      <c r="I63" s="661"/>
      <c r="J63" s="661"/>
      <c r="K63" s="712">
        <v>66</v>
      </c>
      <c r="L63" s="712">
        <v>5</v>
      </c>
      <c r="M63" s="661">
        <f t="shared" si="73"/>
        <v>0</v>
      </c>
      <c r="N63" s="712"/>
      <c r="O63" s="661"/>
      <c r="P63" s="712"/>
      <c r="Q63" s="661"/>
      <c r="R63" s="661"/>
      <c r="S63" s="661"/>
      <c r="T63" s="661"/>
      <c r="U63" s="661">
        <f t="shared" si="47"/>
        <v>0</v>
      </c>
      <c r="V63" s="661"/>
      <c r="W63" s="661"/>
      <c r="X63" s="661"/>
      <c r="Y63" s="661"/>
      <c r="Z63" s="661"/>
      <c r="AA63" s="661"/>
      <c r="AB63" s="661"/>
      <c r="AC63" s="661"/>
      <c r="AD63" s="661">
        <f t="shared" si="74"/>
        <v>0</v>
      </c>
      <c r="AE63" s="712"/>
      <c r="AF63" s="712"/>
      <c r="AG63" s="661"/>
      <c r="AH63" s="661"/>
      <c r="AI63" s="661"/>
      <c r="AJ63" s="661"/>
      <c r="AK63" s="661"/>
      <c r="AL63" s="661"/>
      <c r="AM63" s="661"/>
      <c r="AN63" s="661"/>
      <c r="AO63" s="661"/>
      <c r="AP63" s="661"/>
      <c r="AQ63" s="661"/>
      <c r="AR63" s="661"/>
      <c r="AS63" s="661">
        <v>0</v>
      </c>
      <c r="AT63" s="661"/>
      <c r="AU63" s="661"/>
      <c r="AV63" s="661"/>
      <c r="AW63" s="661"/>
      <c r="AX63" s="661"/>
      <c r="AY63" s="661"/>
      <c r="AZ63" s="661"/>
      <c r="BA63" s="661"/>
      <c r="BB63" s="661"/>
      <c r="BC63" s="661"/>
      <c r="BD63" s="712"/>
      <c r="BE63" s="661"/>
      <c r="BF63" s="661"/>
      <c r="BG63" s="661">
        <f>BH63+BI63+BJ63</f>
        <v>0</v>
      </c>
      <c r="BH63" s="661"/>
      <c r="BI63" s="712"/>
      <c r="BJ63" s="661"/>
      <c r="BK63" s="753" t="s">
        <v>130</v>
      </c>
      <c r="BL63" s="755" t="s">
        <v>399</v>
      </c>
      <c r="BM63" s="753"/>
      <c r="BN63" s="753" t="s">
        <v>78</v>
      </c>
      <c r="BO63" s="697"/>
      <c r="BP63" s="755" t="s">
        <v>720</v>
      </c>
      <c r="BQ63" s="756" t="s">
        <v>503</v>
      </c>
      <c r="BR63" s="675" t="s">
        <v>834</v>
      </c>
      <c r="BS63" s="675"/>
      <c r="BT63" s="675"/>
      <c r="BU63" s="676"/>
      <c r="BV63" s="676"/>
    </row>
    <row r="64" spans="1:74" s="680" customFormat="1" ht="42.6" customHeight="1">
      <c r="A64" s="753">
        <v>51</v>
      </c>
      <c r="B64" s="742" t="s">
        <v>292</v>
      </c>
      <c r="C64" s="658">
        <f t="shared" si="58"/>
        <v>40.200000000000003</v>
      </c>
      <c r="D64" s="756"/>
      <c r="E64" s="661">
        <f>F64+U64+BG64</f>
        <v>40.200000000000003</v>
      </c>
      <c r="F64" s="661">
        <f t="shared" si="71"/>
        <v>25.2</v>
      </c>
      <c r="G64" s="661">
        <f t="shared" si="72"/>
        <v>0</v>
      </c>
      <c r="H64" s="712"/>
      <c r="I64" s="661"/>
      <c r="J64" s="661"/>
      <c r="K64" s="712">
        <v>15</v>
      </c>
      <c r="L64" s="712">
        <v>10.199999999999999</v>
      </c>
      <c r="M64" s="661">
        <f t="shared" si="73"/>
        <v>0</v>
      </c>
      <c r="N64" s="712"/>
      <c r="O64" s="661"/>
      <c r="P64" s="712"/>
      <c r="Q64" s="661"/>
      <c r="R64" s="661"/>
      <c r="S64" s="661"/>
      <c r="T64" s="661"/>
      <c r="U64" s="661">
        <f t="shared" si="47"/>
        <v>0</v>
      </c>
      <c r="V64" s="661"/>
      <c r="W64" s="661"/>
      <c r="X64" s="661"/>
      <c r="Y64" s="661"/>
      <c r="Z64" s="661"/>
      <c r="AA64" s="661"/>
      <c r="AB64" s="661"/>
      <c r="AC64" s="661"/>
      <c r="AD64" s="661">
        <f t="shared" si="74"/>
        <v>0</v>
      </c>
      <c r="AE64" s="712"/>
      <c r="AF64" s="712"/>
      <c r="AG64" s="661"/>
      <c r="AH64" s="661"/>
      <c r="AI64" s="661"/>
      <c r="AJ64" s="661"/>
      <c r="AK64" s="661"/>
      <c r="AL64" s="661"/>
      <c r="AM64" s="661"/>
      <c r="AN64" s="661"/>
      <c r="AO64" s="661"/>
      <c r="AP64" s="661"/>
      <c r="AQ64" s="661"/>
      <c r="AR64" s="661"/>
      <c r="AS64" s="661">
        <v>0</v>
      </c>
      <c r="AT64" s="661"/>
      <c r="AU64" s="661"/>
      <c r="AV64" s="661"/>
      <c r="AW64" s="661"/>
      <c r="AX64" s="661"/>
      <c r="AY64" s="661"/>
      <c r="AZ64" s="661"/>
      <c r="BA64" s="661"/>
      <c r="BB64" s="661"/>
      <c r="BC64" s="661"/>
      <c r="BD64" s="712"/>
      <c r="BE64" s="661"/>
      <c r="BF64" s="661"/>
      <c r="BG64" s="661">
        <f t="shared" si="75"/>
        <v>15</v>
      </c>
      <c r="BH64" s="661"/>
      <c r="BI64" s="712">
        <v>15</v>
      </c>
      <c r="BJ64" s="661"/>
      <c r="BK64" s="753" t="s">
        <v>130</v>
      </c>
      <c r="BL64" s="755" t="s">
        <v>397</v>
      </c>
      <c r="BM64" s="753"/>
      <c r="BN64" s="753" t="s">
        <v>78</v>
      </c>
      <c r="BO64" s="697"/>
      <c r="BP64" s="755" t="s">
        <v>720</v>
      </c>
      <c r="BQ64" s="756" t="s">
        <v>503</v>
      </c>
      <c r="BR64" s="675" t="s">
        <v>834</v>
      </c>
      <c r="BS64" s="675"/>
      <c r="BT64" s="675"/>
      <c r="BU64" s="676"/>
      <c r="BV64" s="676"/>
    </row>
    <row r="65" spans="1:74" s="719" customFormat="1" ht="60" customHeight="1">
      <c r="A65" s="753">
        <v>52</v>
      </c>
      <c r="B65" s="743" t="s">
        <v>601</v>
      </c>
      <c r="C65" s="658">
        <f>D65+E65</f>
        <v>478.91</v>
      </c>
      <c r="D65" s="717">
        <v>478.91</v>
      </c>
      <c r="E65" s="691">
        <f t="shared" si="70"/>
        <v>0</v>
      </c>
      <c r="F65" s="691">
        <f t="shared" si="71"/>
        <v>0</v>
      </c>
      <c r="G65" s="691">
        <f t="shared" si="72"/>
        <v>0</v>
      </c>
      <c r="H65" s="744"/>
      <c r="I65" s="691"/>
      <c r="J65" s="691"/>
      <c r="K65" s="744"/>
      <c r="L65" s="744"/>
      <c r="M65" s="691">
        <f t="shared" si="73"/>
        <v>0</v>
      </c>
      <c r="N65" s="744"/>
      <c r="O65" s="691"/>
      <c r="P65" s="744"/>
      <c r="Q65" s="691"/>
      <c r="R65" s="691"/>
      <c r="S65" s="691"/>
      <c r="T65" s="691"/>
      <c r="U65" s="691">
        <f t="shared" si="47"/>
        <v>0</v>
      </c>
      <c r="V65" s="691"/>
      <c r="W65" s="691"/>
      <c r="X65" s="691"/>
      <c r="Y65" s="691"/>
      <c r="Z65" s="691"/>
      <c r="AA65" s="691"/>
      <c r="AB65" s="691"/>
      <c r="AC65" s="691"/>
      <c r="AD65" s="691">
        <f t="shared" si="74"/>
        <v>0</v>
      </c>
      <c r="AE65" s="744"/>
      <c r="AF65" s="744"/>
      <c r="AG65" s="691"/>
      <c r="AH65" s="691"/>
      <c r="AI65" s="691"/>
      <c r="AJ65" s="691"/>
      <c r="AK65" s="691"/>
      <c r="AL65" s="691"/>
      <c r="AM65" s="691"/>
      <c r="AN65" s="691"/>
      <c r="AO65" s="691"/>
      <c r="AP65" s="691"/>
      <c r="AQ65" s="691"/>
      <c r="AR65" s="691"/>
      <c r="AS65" s="691">
        <v>0</v>
      </c>
      <c r="AT65" s="691"/>
      <c r="AU65" s="691"/>
      <c r="AV65" s="691"/>
      <c r="AW65" s="691"/>
      <c r="AX65" s="691"/>
      <c r="AY65" s="691"/>
      <c r="AZ65" s="691"/>
      <c r="BA65" s="691"/>
      <c r="BB65" s="691"/>
      <c r="BC65" s="691"/>
      <c r="BD65" s="744"/>
      <c r="BE65" s="691"/>
      <c r="BF65" s="691"/>
      <c r="BG65" s="691">
        <f t="shared" si="75"/>
        <v>0</v>
      </c>
      <c r="BH65" s="691"/>
      <c r="BI65" s="744"/>
      <c r="BJ65" s="691"/>
      <c r="BK65" s="689" t="s">
        <v>130</v>
      </c>
      <c r="BL65" s="745" t="s">
        <v>602</v>
      </c>
      <c r="BM65" s="689"/>
      <c r="BN65" s="689" t="s">
        <v>78</v>
      </c>
      <c r="BO65" s="948"/>
      <c r="BP65" s="679" t="s">
        <v>603</v>
      </c>
      <c r="BQ65" s="756" t="s">
        <v>503</v>
      </c>
      <c r="BR65" s="949" t="s">
        <v>834</v>
      </c>
      <c r="BS65" s="949"/>
      <c r="BT65" s="949"/>
      <c r="BU65" s="938"/>
      <c r="BV65" s="938"/>
    </row>
    <row r="66" spans="1:74" s="652" customFormat="1" ht="25.15" customHeight="1">
      <c r="A66" s="748"/>
      <c r="B66" s="750" t="s">
        <v>225</v>
      </c>
      <c r="C66" s="645">
        <f t="shared" ref="C66:M66" si="76">SUM(C10:C65)</f>
        <v>947.3411000000001</v>
      </c>
      <c r="D66" s="645">
        <f t="shared" si="76"/>
        <v>505.21000000000004</v>
      </c>
      <c r="E66" s="645">
        <f t="shared" si="76"/>
        <v>442.1311</v>
      </c>
      <c r="F66" s="645">
        <f t="shared" si="76"/>
        <v>418.33</v>
      </c>
      <c r="G66" s="645">
        <f t="shared" si="76"/>
        <v>3.29</v>
      </c>
      <c r="H66" s="645">
        <f t="shared" si="76"/>
        <v>3.23</v>
      </c>
      <c r="I66" s="645">
        <f t="shared" si="76"/>
        <v>0.06</v>
      </c>
      <c r="J66" s="645">
        <f t="shared" si="76"/>
        <v>0</v>
      </c>
      <c r="K66" s="645">
        <f t="shared" si="76"/>
        <v>326.56</v>
      </c>
      <c r="L66" s="645">
        <f t="shared" si="76"/>
        <v>87.71</v>
      </c>
      <c r="M66" s="645">
        <f t="shared" si="76"/>
        <v>0.69</v>
      </c>
      <c r="N66" s="645" t="e">
        <f>#REF!+#REF!</f>
        <v>#REF!</v>
      </c>
      <c r="O66" s="645" t="e">
        <f>#REF!+#REF!</f>
        <v>#REF!</v>
      </c>
      <c r="P66" s="645" t="e">
        <f>#REF!+#REF!</f>
        <v>#REF!</v>
      </c>
      <c r="Q66" s="645" t="e">
        <f>#REF!+#REF!</f>
        <v>#REF!</v>
      </c>
      <c r="R66" s="645" t="e">
        <f>#REF!+#REF!</f>
        <v>#REF!</v>
      </c>
      <c r="S66" s="645" t="e">
        <f>#REF!+#REF!</f>
        <v>#REF!</v>
      </c>
      <c r="T66" s="645" t="e">
        <f>#REF!+#REF!</f>
        <v>#REF!</v>
      </c>
      <c r="U66" s="645" t="e">
        <f>#REF!+#REF!</f>
        <v>#REF!</v>
      </c>
      <c r="V66" s="645" t="e">
        <f>#REF!+#REF!</f>
        <v>#REF!</v>
      </c>
      <c r="W66" s="645" t="e">
        <f>#REF!+#REF!</f>
        <v>#REF!</v>
      </c>
      <c r="X66" s="645" t="e">
        <f>#REF!+#REF!</f>
        <v>#REF!</v>
      </c>
      <c r="Y66" s="645" t="e">
        <f>#REF!+#REF!</f>
        <v>#REF!</v>
      </c>
      <c r="Z66" s="645" t="e">
        <f>#REF!+#REF!</f>
        <v>#REF!</v>
      </c>
      <c r="AA66" s="645" t="e">
        <f>#REF!+#REF!</f>
        <v>#REF!</v>
      </c>
      <c r="AB66" s="645" t="e">
        <f>#REF!+#REF!</f>
        <v>#REF!</v>
      </c>
      <c r="AC66" s="645" t="e">
        <f>#REF!+#REF!</f>
        <v>#REF!</v>
      </c>
      <c r="AD66" s="645" t="e">
        <f>#REF!+#REF!</f>
        <v>#REF!</v>
      </c>
      <c r="AE66" s="645" t="e">
        <f>#REF!+#REF!</f>
        <v>#REF!</v>
      </c>
      <c r="AF66" s="645" t="e">
        <f>#REF!+#REF!</f>
        <v>#REF!</v>
      </c>
      <c r="AG66" s="645" t="e">
        <f>#REF!+#REF!</f>
        <v>#REF!</v>
      </c>
      <c r="AH66" s="645" t="e">
        <f>#REF!+#REF!</f>
        <v>#REF!</v>
      </c>
      <c r="AI66" s="645" t="e">
        <f>#REF!+#REF!</f>
        <v>#REF!</v>
      </c>
      <c r="AJ66" s="645" t="e">
        <f>#REF!+#REF!</f>
        <v>#REF!</v>
      </c>
      <c r="AK66" s="645" t="e">
        <f>#REF!+#REF!</f>
        <v>#REF!</v>
      </c>
      <c r="AL66" s="645" t="e">
        <f>#REF!+#REF!</f>
        <v>#REF!</v>
      </c>
      <c r="AM66" s="645" t="e">
        <f>#REF!+#REF!</f>
        <v>#REF!</v>
      </c>
      <c r="AN66" s="645" t="e">
        <f>#REF!+#REF!</f>
        <v>#REF!</v>
      </c>
      <c r="AO66" s="645" t="e">
        <f>#REF!+#REF!</f>
        <v>#REF!</v>
      </c>
      <c r="AP66" s="645" t="e">
        <f>#REF!+#REF!</f>
        <v>#REF!</v>
      </c>
      <c r="AQ66" s="645" t="e">
        <f>#REF!+#REF!</f>
        <v>#REF!</v>
      </c>
      <c r="AR66" s="645" t="e">
        <f>#REF!+#REF!</f>
        <v>#REF!</v>
      </c>
      <c r="AS66" s="645" t="e">
        <f>#REF!+#REF!</f>
        <v>#REF!</v>
      </c>
      <c r="AT66" s="645" t="e">
        <f>#REF!+#REF!</f>
        <v>#REF!</v>
      </c>
      <c r="AU66" s="645" t="e">
        <f>#REF!+#REF!</f>
        <v>#REF!</v>
      </c>
      <c r="AV66" s="645" t="e">
        <f>#REF!+#REF!</f>
        <v>#REF!</v>
      </c>
      <c r="AW66" s="645" t="e">
        <f>#REF!+#REF!</f>
        <v>#REF!</v>
      </c>
      <c r="AX66" s="645" t="e">
        <f>#REF!+#REF!</f>
        <v>#REF!</v>
      </c>
      <c r="AY66" s="645" t="e">
        <f>#REF!+#REF!</f>
        <v>#REF!</v>
      </c>
      <c r="AZ66" s="645" t="e">
        <f>#REF!+#REF!</f>
        <v>#REF!</v>
      </c>
      <c r="BA66" s="645" t="e">
        <f>#REF!+#REF!</f>
        <v>#REF!</v>
      </c>
      <c r="BB66" s="645" t="e">
        <f>#REF!+#REF!</f>
        <v>#REF!</v>
      </c>
      <c r="BC66" s="645" t="e">
        <f>#REF!+#REF!</f>
        <v>#REF!</v>
      </c>
      <c r="BD66" s="645" t="e">
        <f>#REF!+#REF!</f>
        <v>#REF!</v>
      </c>
      <c r="BE66" s="645" t="e">
        <f>#REF!+#REF!</f>
        <v>#REF!</v>
      </c>
      <c r="BF66" s="645" t="e">
        <f>#REF!+#REF!</f>
        <v>#REF!</v>
      </c>
      <c r="BG66" s="645" t="e">
        <f>#REF!+#REF!</f>
        <v>#REF!</v>
      </c>
      <c r="BH66" s="645" t="e">
        <f>#REF!+#REF!</f>
        <v>#REF!</v>
      </c>
      <c r="BI66" s="645" t="e">
        <f>#REF!+#REF!</f>
        <v>#REF!</v>
      </c>
      <c r="BJ66" s="645" t="e">
        <f>#REF!+#REF!</f>
        <v>#REF!</v>
      </c>
      <c r="BK66" s="748"/>
      <c r="BL66" s="748"/>
      <c r="BM66" s="748"/>
      <c r="BN66" s="748"/>
      <c r="BO66" s="626"/>
      <c r="BP66" s="651"/>
      <c r="BQ66" s="651"/>
      <c r="BR66" s="933"/>
      <c r="BS66" s="933"/>
      <c r="BT66" s="933"/>
      <c r="BU66" s="950"/>
      <c r="BV66" s="950"/>
    </row>
  </sheetData>
  <autoFilter ref="A8:CL66"/>
  <mergeCells count="67">
    <mergeCell ref="A1:BO1"/>
    <mergeCell ref="A2:BT2"/>
    <mergeCell ref="A3:BT3"/>
    <mergeCell ref="A4:BT4"/>
    <mergeCell ref="A5:A8"/>
    <mergeCell ref="B5:B8"/>
    <mergeCell ref="C5:C8"/>
    <mergeCell ref="D5:D8"/>
    <mergeCell ref="E5:E8"/>
    <mergeCell ref="F5:BJ5"/>
    <mergeCell ref="BR5:BT5"/>
    <mergeCell ref="F6:T6"/>
    <mergeCell ref="U6:BF6"/>
    <mergeCell ref="BG6:BJ6"/>
    <mergeCell ref="F7:F8"/>
    <mergeCell ref="G7:J7"/>
    <mergeCell ref="K7:K8"/>
    <mergeCell ref="L7:L8"/>
    <mergeCell ref="M7:Q7"/>
    <mergeCell ref="R7:R8"/>
    <mergeCell ref="BK5:BK8"/>
    <mergeCell ref="AD7:AD8"/>
    <mergeCell ref="S7:S8"/>
    <mergeCell ref="T7:T8"/>
    <mergeCell ref="U7:U8"/>
    <mergeCell ref="V7:V8"/>
    <mergeCell ref="W7:W8"/>
    <mergeCell ref="X7:X8"/>
    <mergeCell ref="Y7:Y8"/>
    <mergeCell ref="Z7:Z8"/>
    <mergeCell ref="AA7:AA8"/>
    <mergeCell ref="AB7:AB8"/>
    <mergeCell ref="BL5:BL8"/>
    <mergeCell ref="BM5:BM8"/>
    <mergeCell ref="BN5:BN8"/>
    <mergeCell ref="BP5:BP8"/>
    <mergeCell ref="BQ5:BQ8"/>
    <mergeCell ref="AC7:AC8"/>
    <mergeCell ref="BE7:BE8"/>
    <mergeCell ref="AE7:AT7"/>
    <mergeCell ref="AU7:AU8"/>
    <mergeCell ref="AV7:AV8"/>
    <mergeCell ref="AW7:AW8"/>
    <mergeCell ref="AX7:AX8"/>
    <mergeCell ref="AY7:AY8"/>
    <mergeCell ref="AZ7:AZ8"/>
    <mergeCell ref="BA7:BA8"/>
    <mergeCell ref="BB7:BB8"/>
    <mergeCell ref="BC7:BC8"/>
    <mergeCell ref="BD7:BD8"/>
    <mergeCell ref="BF7:BF8"/>
    <mergeCell ref="BG7:BG8"/>
    <mergeCell ref="BH7:BH8"/>
    <mergeCell ref="BI7:BI8"/>
    <mergeCell ref="BJ7:BJ8"/>
    <mergeCell ref="A18:A20"/>
    <mergeCell ref="B18:B20"/>
    <mergeCell ref="BP18:BP20"/>
    <mergeCell ref="BQ18:BQ20"/>
    <mergeCell ref="BP29:BP31"/>
    <mergeCell ref="BQ29:BQ31"/>
    <mergeCell ref="BQ21:BQ22"/>
    <mergeCell ref="A38:A40"/>
    <mergeCell ref="B38:B40"/>
    <mergeCell ref="BP38:BP40"/>
    <mergeCell ref="BQ38:BQ40"/>
    <mergeCell ref="BQ41:BQ42"/>
  </mergeCells>
  <conditionalFormatting sqref="B23:B25 B29:B31">
    <cfRule type="duplicateValues" dxfId="57" priority="25" stopIfTrue="1"/>
  </conditionalFormatting>
  <conditionalFormatting sqref="B23:B25 D25:BK25 M23:BK23 D23:J24 L24:BK24 D29:BK31 B29:B31">
    <cfRule type="duplicateValues" dxfId="56" priority="23" stopIfTrue="1"/>
  </conditionalFormatting>
  <conditionalFormatting sqref="B28">
    <cfRule type="duplicateValues" dxfId="55" priority="8" stopIfTrue="1"/>
  </conditionalFormatting>
  <conditionalFormatting sqref="C23:C25 C29:C31">
    <cfRule type="duplicateValues" dxfId="54" priority="21" stopIfTrue="1"/>
  </conditionalFormatting>
  <conditionalFormatting sqref="C28">
    <cfRule type="duplicateValues" dxfId="53" priority="4" stopIfTrue="1"/>
  </conditionalFormatting>
  <conditionalFormatting sqref="D28:BK28 B28">
    <cfRule type="duplicateValues" dxfId="52" priority="10" stopIfTrue="1"/>
  </conditionalFormatting>
  <conditionalFormatting sqref="H28:L28 D28 N28:BK28">
    <cfRule type="duplicateValues" dxfId="51" priority="5" stopIfTrue="1"/>
  </conditionalFormatting>
  <conditionalFormatting sqref="N23:BK25 D23:D25 H25:L25 H23:J24 L24 H29:L31 D29:D31 N29:BK31">
    <cfRule type="duplicateValues" dxfId="50" priority="20" stopIfTrue="1"/>
  </conditionalFormatting>
  <conditionalFormatting sqref="AD23:AD25 AD29:AD31">
    <cfRule type="duplicateValues" dxfId="49" priority="19" stopIfTrue="1"/>
    <cfRule type="duplicateValues" dxfId="48" priority="26" stopIfTrue="1"/>
  </conditionalFormatting>
  <conditionalFormatting sqref="AD28">
    <cfRule type="duplicateValues" dxfId="47" priority="6" stopIfTrue="1"/>
    <cfRule type="duplicateValues" dxfId="46" priority="7" stopIfTrue="1"/>
  </conditionalFormatting>
  <conditionalFormatting sqref="BK23:BK25 BK29:BK31">
    <cfRule type="duplicateValues" dxfId="45" priority="22" stopIfTrue="1"/>
    <cfRule type="duplicateValues" dxfId="44" priority="24" stopIfTrue="1"/>
  </conditionalFormatting>
  <conditionalFormatting sqref="BK28">
    <cfRule type="duplicateValues" dxfId="43" priority="1" stopIfTrue="1"/>
    <cfRule type="duplicateValues" dxfId="42" priority="9" stopIfTrue="1"/>
  </conditionalFormatting>
  <conditionalFormatting sqref="BL23">
    <cfRule type="duplicateValues" dxfId="41" priority="11" stopIfTrue="1"/>
    <cfRule type="duplicateValues" dxfId="40" priority="12" stopIfTrue="1"/>
  </conditionalFormatting>
  <conditionalFormatting sqref="BL24">
    <cfRule type="duplicateValues" dxfId="39" priority="15" stopIfTrue="1"/>
    <cfRule type="duplicateValues" dxfId="38" priority="16" stopIfTrue="1"/>
  </conditionalFormatting>
  <conditionalFormatting sqref="BL25">
    <cfRule type="duplicateValues" dxfId="37" priority="13" stopIfTrue="1"/>
    <cfRule type="duplicateValues" dxfId="36" priority="14" stopIfTrue="1"/>
  </conditionalFormatting>
  <conditionalFormatting sqref="BL28">
    <cfRule type="duplicateValues" dxfId="35" priority="2" stopIfTrue="1"/>
    <cfRule type="duplicateValues" dxfId="34" priority="3" stopIfTrue="1"/>
  </conditionalFormatting>
  <conditionalFormatting sqref="BL29:BL31">
    <cfRule type="duplicateValues" dxfId="33" priority="17" stopIfTrue="1"/>
    <cfRule type="duplicateValues" dxfId="32" priority="18" stopIfTrue="1"/>
  </conditionalFormatting>
  <pageMargins left="0.61" right="0.2" top="0.43307086614173201" bottom="0.35433070866141703" header="0.31496062992126" footer="0.31496062992126"/>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95"/>
  <sheetViews>
    <sheetView showZeros="0" zoomScale="70" zoomScaleNormal="70" zoomScaleSheetLayoutView="70" workbookViewId="0">
      <pane xSplit="5" ySplit="9" topLeftCell="BK88" activePane="bottomRight" state="frozen"/>
      <selection pane="topRight" activeCell="F1" sqref="F1"/>
      <selection pane="bottomLeft" activeCell="A10" sqref="A10"/>
      <selection pane="bottomRight" activeCell="C35" sqref="C35"/>
    </sheetView>
  </sheetViews>
  <sheetFormatPr defaultColWidth="8.88671875" defaultRowHeight="18.75"/>
  <cols>
    <col min="1" max="1" width="11" style="55" customWidth="1"/>
    <col min="2" max="2" width="30.5546875" style="55" customWidth="1"/>
    <col min="3" max="4" width="9.33203125" style="55" customWidth="1"/>
    <col min="5" max="5" width="10.109375" style="55" customWidth="1"/>
    <col min="6" max="6" width="10.77734375" style="55" customWidth="1"/>
    <col min="7" max="7" width="7.6640625" style="55" customWidth="1"/>
    <col min="8" max="8" width="9.5546875" style="55" customWidth="1"/>
    <col min="9" max="9" width="9.88671875" style="55" customWidth="1"/>
    <col min="10" max="10" width="9.109375" style="55" customWidth="1"/>
    <col min="11" max="11" width="10.33203125" style="55" customWidth="1"/>
    <col min="12" max="12" width="9.33203125" style="55" customWidth="1"/>
    <col min="13" max="13" width="7.6640625" style="55" customWidth="1"/>
    <col min="14" max="16" width="7.6640625" style="55" hidden="1" customWidth="1"/>
    <col min="17" max="17" width="13.77734375" style="55" hidden="1" customWidth="1"/>
    <col min="18" max="20" width="7.6640625" style="55" hidden="1" customWidth="1"/>
    <col min="21" max="21" width="9.21875" style="55" hidden="1" customWidth="1"/>
    <col min="22" max="26" width="9" style="55" hidden="1" customWidth="1"/>
    <col min="27" max="27" width="10.109375" style="55" hidden="1" customWidth="1"/>
    <col min="28" max="28" width="11.21875" style="55" hidden="1" customWidth="1"/>
    <col min="29" max="29" width="12" style="55" hidden="1" customWidth="1"/>
    <col min="30" max="30" width="9.21875" style="55" hidden="1" customWidth="1"/>
    <col min="31" max="32" width="8.33203125" style="55" hidden="1" customWidth="1"/>
    <col min="33" max="37" width="9" style="55" hidden="1" customWidth="1"/>
    <col min="38" max="38" width="10.44140625" style="55" hidden="1" customWidth="1"/>
    <col min="39" max="42" width="9" style="55" hidden="1" customWidth="1"/>
    <col min="43" max="43" width="14.6640625" style="55" hidden="1" customWidth="1"/>
    <col min="44" max="44" width="10.44140625" style="55" hidden="1" customWidth="1"/>
    <col min="45" max="45" width="9" style="55" hidden="1" customWidth="1"/>
    <col min="46" max="46" width="7.44140625" style="55" hidden="1" customWidth="1"/>
    <col min="47" max="48" width="9" style="55" hidden="1" customWidth="1"/>
    <col min="49" max="49" width="10.109375" style="55" hidden="1" customWidth="1"/>
    <col min="50" max="50" width="8.6640625" style="55" hidden="1" customWidth="1"/>
    <col min="51" max="51" width="9" style="55" hidden="1" customWidth="1"/>
    <col min="52" max="52" width="8.44140625" style="55" hidden="1" customWidth="1"/>
    <col min="53" max="53" width="8.88671875" style="55" hidden="1" customWidth="1"/>
    <col min="54" max="54" width="10.6640625" style="55" hidden="1" customWidth="1"/>
    <col min="55" max="55" width="9.33203125" style="55" hidden="1" customWidth="1"/>
    <col min="56" max="56" width="10.6640625" style="55" hidden="1" customWidth="1"/>
    <col min="57" max="57" width="9.21875" style="55" hidden="1" customWidth="1"/>
    <col min="58" max="58" width="11" style="55" hidden="1" customWidth="1"/>
    <col min="59" max="59" width="8.44140625" style="55" hidden="1" customWidth="1"/>
    <col min="60" max="60" width="9.5546875" style="55" hidden="1" customWidth="1"/>
    <col min="61" max="61" width="8.6640625" style="55" hidden="1" customWidth="1"/>
    <col min="62" max="62" width="8.5546875" style="55" hidden="1" customWidth="1"/>
    <col min="63" max="63" width="0.109375" style="55" customWidth="1"/>
    <col min="64" max="64" width="13.109375" style="55" customWidth="1"/>
    <col min="65" max="65" width="7.6640625" style="55" customWidth="1"/>
    <col min="66" max="66" width="10.21875" style="55" customWidth="1"/>
    <col min="67" max="67" width="6.5546875" style="131" hidden="1" customWidth="1"/>
    <col min="68" max="68" width="30.21875" style="302" customWidth="1"/>
    <col min="69" max="69" width="18.44140625" style="55" hidden="1" customWidth="1"/>
    <col min="70" max="70" width="12.109375" style="55" customWidth="1"/>
    <col min="71" max="71" width="10.33203125" style="55" customWidth="1"/>
    <col min="72" max="72" width="11.109375" style="55" customWidth="1"/>
    <col min="73" max="73" width="60.77734375" style="55" customWidth="1"/>
    <col min="74" max="74" width="37.21875" style="55" customWidth="1"/>
    <col min="75" max="83" width="8.88671875" style="55" customWidth="1"/>
    <col min="84" max="84" width="19.77734375" style="55" customWidth="1"/>
    <col min="85" max="89" width="8.88671875" style="55" customWidth="1"/>
    <col min="90" max="90" width="20.77734375" style="55" customWidth="1"/>
    <col min="91" max="91" width="21.88671875" style="55" customWidth="1"/>
    <col min="92" max="16384" width="8.88671875" style="55"/>
  </cols>
  <sheetData>
    <row r="1" spans="1:72" ht="19.5" customHeight="1">
      <c r="A1" s="769" t="s">
        <v>832</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809"/>
      <c r="BP1" s="487"/>
      <c r="BQ1" s="487"/>
      <c r="BR1" s="487"/>
      <c r="BS1" s="302"/>
    </row>
    <row r="2" spans="1:72" ht="27.75" customHeight="1">
      <c r="A2" s="770" t="s">
        <v>833</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c r="AZ2" s="770"/>
      <c r="BA2" s="770"/>
      <c r="BB2" s="770"/>
      <c r="BC2" s="770"/>
      <c r="BD2" s="770"/>
      <c r="BE2" s="770"/>
      <c r="BF2" s="770"/>
      <c r="BG2" s="770"/>
      <c r="BH2" s="770"/>
      <c r="BI2" s="770"/>
      <c r="BJ2" s="770"/>
      <c r="BK2" s="770"/>
      <c r="BL2" s="770"/>
      <c r="BM2" s="770"/>
      <c r="BN2" s="770"/>
      <c r="BO2" s="770"/>
      <c r="BP2" s="770"/>
      <c r="BQ2" s="770"/>
      <c r="BR2" s="770"/>
      <c r="BS2" s="770"/>
      <c r="BT2" s="770"/>
    </row>
    <row r="3" spans="1:72" ht="24.75" customHeight="1">
      <c r="A3" s="771" t="s">
        <v>0</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771"/>
      <c r="AR3" s="771"/>
      <c r="AS3" s="771"/>
      <c r="AT3" s="771"/>
      <c r="AU3" s="771"/>
      <c r="AV3" s="771"/>
      <c r="AW3" s="771"/>
      <c r="AX3" s="771"/>
      <c r="AY3" s="771"/>
      <c r="AZ3" s="771"/>
      <c r="BA3" s="771"/>
      <c r="BB3" s="771"/>
      <c r="BC3" s="771"/>
      <c r="BD3" s="771"/>
      <c r="BE3" s="771"/>
      <c r="BF3" s="771"/>
      <c r="BG3" s="771"/>
      <c r="BH3" s="771"/>
      <c r="BI3" s="771"/>
      <c r="BJ3" s="771"/>
      <c r="BK3" s="771"/>
      <c r="BL3" s="771"/>
      <c r="BM3" s="771"/>
      <c r="BN3" s="771"/>
      <c r="BO3" s="771"/>
      <c r="BP3" s="771"/>
      <c r="BQ3" s="771"/>
      <c r="BR3" s="771"/>
      <c r="BS3" s="771"/>
      <c r="BT3" s="771"/>
    </row>
    <row r="4" spans="1:72" ht="19.5" customHeight="1">
      <c r="A4" s="772" t="s">
        <v>330</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2"/>
      <c r="BO4" s="772"/>
      <c r="BP4" s="772"/>
      <c r="BQ4" s="772"/>
      <c r="BR4" s="772"/>
      <c r="BS4" s="772"/>
      <c r="BT4" s="772"/>
    </row>
    <row r="5" spans="1:72" ht="26.25" customHeight="1">
      <c r="A5" s="765" t="s">
        <v>1</v>
      </c>
      <c r="B5" s="773" t="s">
        <v>2</v>
      </c>
      <c r="C5" s="765" t="s">
        <v>408</v>
      </c>
      <c r="D5" s="765" t="s">
        <v>4</v>
      </c>
      <c r="E5" s="765" t="s">
        <v>5</v>
      </c>
      <c r="F5" s="765" t="s">
        <v>6</v>
      </c>
      <c r="G5" s="774"/>
      <c r="H5" s="774"/>
      <c r="I5" s="774"/>
      <c r="J5" s="774"/>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c r="AL5" s="765"/>
      <c r="AM5" s="765"/>
      <c r="AN5" s="765"/>
      <c r="AO5" s="765"/>
      <c r="AP5" s="765"/>
      <c r="AQ5" s="765"/>
      <c r="AR5" s="765"/>
      <c r="AS5" s="765"/>
      <c r="AT5" s="765"/>
      <c r="AU5" s="765"/>
      <c r="AV5" s="765"/>
      <c r="AW5" s="765"/>
      <c r="AX5" s="765"/>
      <c r="AY5" s="765"/>
      <c r="AZ5" s="765"/>
      <c r="BA5" s="765"/>
      <c r="BB5" s="765"/>
      <c r="BC5" s="765"/>
      <c r="BD5" s="765"/>
      <c r="BE5" s="765"/>
      <c r="BF5" s="765"/>
      <c r="BG5" s="765"/>
      <c r="BH5" s="765"/>
      <c r="BI5" s="765"/>
      <c r="BJ5" s="765"/>
      <c r="BK5" s="765" t="s">
        <v>329</v>
      </c>
      <c r="BL5" s="765" t="s">
        <v>7</v>
      </c>
      <c r="BM5" s="765" t="s">
        <v>9</v>
      </c>
      <c r="BN5" s="765" t="s">
        <v>8</v>
      </c>
      <c r="BO5" s="39"/>
      <c r="BP5" s="765" t="s">
        <v>339</v>
      </c>
      <c r="BQ5" s="765" t="s">
        <v>372</v>
      </c>
      <c r="BR5" s="765" t="s">
        <v>828</v>
      </c>
      <c r="BS5" s="765"/>
      <c r="BT5" s="765"/>
    </row>
    <row r="6" spans="1:72" ht="20.100000000000001" hidden="1" customHeight="1">
      <c r="A6" s="765"/>
      <c r="B6" s="773"/>
      <c r="C6" s="765"/>
      <c r="D6" s="765"/>
      <c r="E6" s="765"/>
      <c r="F6" s="765" t="s">
        <v>10</v>
      </c>
      <c r="G6" s="774"/>
      <c r="H6" s="765"/>
      <c r="I6" s="765"/>
      <c r="J6" s="765"/>
      <c r="K6" s="765"/>
      <c r="L6" s="765"/>
      <c r="M6" s="765"/>
      <c r="N6" s="765"/>
      <c r="O6" s="765"/>
      <c r="P6" s="765"/>
      <c r="Q6" s="765"/>
      <c r="R6" s="765"/>
      <c r="S6" s="765"/>
      <c r="T6" s="765"/>
      <c r="U6" s="765" t="s">
        <v>11</v>
      </c>
      <c r="V6" s="765"/>
      <c r="W6" s="765"/>
      <c r="X6" s="765"/>
      <c r="Y6" s="765"/>
      <c r="Z6" s="765"/>
      <c r="AA6" s="765"/>
      <c r="AB6" s="765"/>
      <c r="AC6" s="765"/>
      <c r="AD6" s="765"/>
      <c r="AE6" s="765"/>
      <c r="AF6" s="765"/>
      <c r="AG6" s="765"/>
      <c r="AH6" s="765"/>
      <c r="AI6" s="765"/>
      <c r="AJ6" s="765"/>
      <c r="AK6" s="765"/>
      <c r="AL6" s="765"/>
      <c r="AM6" s="765"/>
      <c r="AN6" s="765"/>
      <c r="AO6" s="765"/>
      <c r="AP6" s="765"/>
      <c r="AQ6" s="765"/>
      <c r="AR6" s="765"/>
      <c r="AS6" s="765"/>
      <c r="AT6" s="765"/>
      <c r="AU6" s="765"/>
      <c r="AV6" s="765"/>
      <c r="AW6" s="765"/>
      <c r="AX6" s="765"/>
      <c r="AY6" s="765"/>
      <c r="AZ6" s="765"/>
      <c r="BA6" s="765"/>
      <c r="BB6" s="765"/>
      <c r="BC6" s="765"/>
      <c r="BD6" s="765"/>
      <c r="BE6" s="765"/>
      <c r="BF6" s="765"/>
      <c r="BG6" s="765" t="s">
        <v>12</v>
      </c>
      <c r="BH6" s="765"/>
      <c r="BI6" s="765"/>
      <c r="BJ6" s="765"/>
      <c r="BK6" s="765"/>
      <c r="BL6" s="765"/>
      <c r="BM6" s="765"/>
      <c r="BN6" s="765"/>
      <c r="BO6" s="439"/>
      <c r="BP6" s="765"/>
      <c r="BQ6" s="765"/>
      <c r="BR6" s="9"/>
      <c r="BS6" s="9"/>
      <c r="BT6" s="211"/>
    </row>
    <row r="7" spans="1:72" ht="20.100000000000001" hidden="1" customHeight="1">
      <c r="A7" s="765"/>
      <c r="B7" s="773"/>
      <c r="C7" s="765"/>
      <c r="D7" s="765"/>
      <c r="E7" s="765"/>
      <c r="F7" s="765" t="s">
        <v>10</v>
      </c>
      <c r="G7" s="774" t="s">
        <v>14</v>
      </c>
      <c r="H7" s="765"/>
      <c r="I7" s="765"/>
      <c r="J7" s="765"/>
      <c r="K7" s="765" t="s">
        <v>15</v>
      </c>
      <c r="L7" s="765" t="s">
        <v>16</v>
      </c>
      <c r="M7" s="765" t="s">
        <v>17</v>
      </c>
      <c r="N7" s="765"/>
      <c r="O7" s="765"/>
      <c r="P7" s="765"/>
      <c r="Q7" s="765"/>
      <c r="R7" s="765" t="s">
        <v>18</v>
      </c>
      <c r="S7" s="765" t="s">
        <v>19</v>
      </c>
      <c r="T7" s="765" t="s">
        <v>20</v>
      </c>
      <c r="U7" s="765" t="s">
        <v>11</v>
      </c>
      <c r="V7" s="765" t="s">
        <v>21</v>
      </c>
      <c r="W7" s="765" t="s">
        <v>22</v>
      </c>
      <c r="X7" s="765" t="s">
        <v>23</v>
      </c>
      <c r="Y7" s="765" t="s">
        <v>24</v>
      </c>
      <c r="Z7" s="765" t="s">
        <v>25</v>
      </c>
      <c r="AA7" s="765" t="s">
        <v>26</v>
      </c>
      <c r="AB7" s="765" t="s">
        <v>27</v>
      </c>
      <c r="AC7" s="760" t="s">
        <v>28</v>
      </c>
      <c r="AD7" s="765" t="s">
        <v>158</v>
      </c>
      <c r="AE7" s="765" t="s">
        <v>29</v>
      </c>
      <c r="AF7" s="765"/>
      <c r="AG7" s="765"/>
      <c r="AH7" s="765"/>
      <c r="AI7" s="765"/>
      <c r="AJ7" s="765"/>
      <c r="AK7" s="765"/>
      <c r="AL7" s="765"/>
      <c r="AM7" s="765"/>
      <c r="AN7" s="765"/>
      <c r="AO7" s="765"/>
      <c r="AP7" s="765"/>
      <c r="AQ7" s="765"/>
      <c r="AR7" s="765"/>
      <c r="AS7" s="765"/>
      <c r="AT7" s="765"/>
      <c r="AU7" s="760" t="s">
        <v>30</v>
      </c>
      <c r="AV7" s="765" t="s">
        <v>31</v>
      </c>
      <c r="AW7" s="765" t="s">
        <v>32</v>
      </c>
      <c r="AX7" s="765" t="s">
        <v>33</v>
      </c>
      <c r="AY7" s="765" t="s">
        <v>34</v>
      </c>
      <c r="AZ7" s="765" t="s">
        <v>35</v>
      </c>
      <c r="BA7" s="765" t="s">
        <v>36</v>
      </c>
      <c r="BB7" s="765" t="s">
        <v>37</v>
      </c>
      <c r="BC7" s="765" t="s">
        <v>38</v>
      </c>
      <c r="BD7" s="765" t="s">
        <v>39</v>
      </c>
      <c r="BE7" s="765" t="s">
        <v>40</v>
      </c>
      <c r="BF7" s="765" t="s">
        <v>41</v>
      </c>
      <c r="BG7" s="765" t="s">
        <v>12</v>
      </c>
      <c r="BH7" s="765" t="s">
        <v>42</v>
      </c>
      <c r="BI7" s="765" t="s">
        <v>43</v>
      </c>
      <c r="BJ7" s="765" t="s">
        <v>44</v>
      </c>
      <c r="BK7" s="765"/>
      <c r="BL7" s="765"/>
      <c r="BM7" s="765"/>
      <c r="BN7" s="765"/>
      <c r="BO7" s="439"/>
      <c r="BP7" s="765"/>
      <c r="BQ7" s="765"/>
      <c r="BR7" s="9"/>
      <c r="BS7" s="9"/>
      <c r="BT7" s="211"/>
    </row>
    <row r="8" spans="1:72" ht="78.599999999999994" customHeight="1">
      <c r="A8" s="765"/>
      <c r="B8" s="773"/>
      <c r="C8" s="765"/>
      <c r="D8" s="765"/>
      <c r="E8" s="765"/>
      <c r="F8" s="765"/>
      <c r="G8" s="83" t="s">
        <v>14</v>
      </c>
      <c r="H8" s="83" t="s">
        <v>45</v>
      </c>
      <c r="I8" s="83" t="s">
        <v>46</v>
      </c>
      <c r="J8" s="83" t="s">
        <v>47</v>
      </c>
      <c r="K8" s="765"/>
      <c r="L8" s="765"/>
      <c r="M8" s="9" t="s">
        <v>13</v>
      </c>
      <c r="N8" s="9" t="s">
        <v>48</v>
      </c>
      <c r="O8" s="9" t="s">
        <v>49</v>
      </c>
      <c r="P8" s="9" t="s">
        <v>50</v>
      </c>
      <c r="Q8" s="438" t="s">
        <v>51</v>
      </c>
      <c r="R8" s="765"/>
      <c r="S8" s="765"/>
      <c r="T8" s="765"/>
      <c r="U8" s="765"/>
      <c r="V8" s="765"/>
      <c r="W8" s="765"/>
      <c r="X8" s="765"/>
      <c r="Y8" s="765"/>
      <c r="Z8" s="765"/>
      <c r="AA8" s="765"/>
      <c r="AB8" s="765"/>
      <c r="AC8" s="760"/>
      <c r="AD8" s="765"/>
      <c r="AE8" s="9" t="s">
        <v>52</v>
      </c>
      <c r="AF8" s="9" t="s">
        <v>53</v>
      </c>
      <c r="AG8" s="9" t="s">
        <v>54</v>
      </c>
      <c r="AH8" s="9" t="s">
        <v>55</v>
      </c>
      <c r="AI8" s="9" t="s">
        <v>56</v>
      </c>
      <c r="AJ8" s="9" t="s">
        <v>57</v>
      </c>
      <c r="AK8" s="9" t="s">
        <v>58</v>
      </c>
      <c r="AL8" s="9" t="s">
        <v>59</v>
      </c>
      <c r="AM8" s="438" t="s">
        <v>60</v>
      </c>
      <c r="AN8" s="9" t="s">
        <v>61</v>
      </c>
      <c r="AO8" s="9" t="s">
        <v>62</v>
      </c>
      <c r="AP8" s="9" t="s">
        <v>63</v>
      </c>
      <c r="AQ8" s="9" t="s">
        <v>64</v>
      </c>
      <c r="AR8" s="9" t="s">
        <v>65</v>
      </c>
      <c r="AS8" s="9" t="s">
        <v>66</v>
      </c>
      <c r="AT8" s="9" t="s">
        <v>67</v>
      </c>
      <c r="AU8" s="760"/>
      <c r="AV8" s="765"/>
      <c r="AW8" s="765"/>
      <c r="AX8" s="765"/>
      <c r="AY8" s="765"/>
      <c r="AZ8" s="765"/>
      <c r="BA8" s="765"/>
      <c r="BB8" s="765"/>
      <c r="BC8" s="765"/>
      <c r="BD8" s="765"/>
      <c r="BE8" s="765"/>
      <c r="BF8" s="765"/>
      <c r="BG8" s="765"/>
      <c r="BH8" s="765"/>
      <c r="BI8" s="765"/>
      <c r="BJ8" s="765"/>
      <c r="BK8" s="765"/>
      <c r="BL8" s="765"/>
      <c r="BM8" s="765"/>
      <c r="BN8" s="765"/>
      <c r="BO8" s="39"/>
      <c r="BP8" s="765"/>
      <c r="BQ8" s="765"/>
      <c r="BR8" s="9" t="s">
        <v>829</v>
      </c>
      <c r="BS8" s="9" t="s">
        <v>830</v>
      </c>
      <c r="BT8" s="9" t="s">
        <v>831</v>
      </c>
    </row>
    <row r="9" spans="1:72" ht="39" customHeight="1">
      <c r="A9" s="9"/>
      <c r="B9" s="84"/>
      <c r="C9" s="9"/>
      <c r="D9" s="9"/>
      <c r="E9" s="9"/>
      <c r="F9" s="7" t="s">
        <v>68</v>
      </c>
      <c r="G9" s="8" t="s">
        <v>69</v>
      </c>
      <c r="H9" s="9" t="s">
        <v>70</v>
      </c>
      <c r="I9" s="9" t="s">
        <v>71</v>
      </c>
      <c r="J9" s="9" t="s">
        <v>72</v>
      </c>
      <c r="K9" s="9" t="s">
        <v>73</v>
      </c>
      <c r="L9" s="9" t="s">
        <v>74</v>
      </c>
      <c r="M9" s="9" t="s">
        <v>75</v>
      </c>
      <c r="N9" s="9" t="s">
        <v>76</v>
      </c>
      <c r="O9" s="9" t="s">
        <v>77</v>
      </c>
      <c r="P9" s="9" t="s">
        <v>78</v>
      </c>
      <c r="Q9" s="9" t="s">
        <v>79</v>
      </c>
      <c r="R9" s="9" t="s">
        <v>80</v>
      </c>
      <c r="S9" s="9" t="s">
        <v>81</v>
      </c>
      <c r="T9" s="9" t="s">
        <v>82</v>
      </c>
      <c r="U9" s="10" t="s">
        <v>83</v>
      </c>
      <c r="V9" s="10" t="s">
        <v>84</v>
      </c>
      <c r="W9" s="10" t="s">
        <v>85</v>
      </c>
      <c r="X9" s="9" t="s">
        <v>86</v>
      </c>
      <c r="Y9" s="9" t="s">
        <v>87</v>
      </c>
      <c r="Z9" s="9" t="s">
        <v>88</v>
      </c>
      <c r="AA9" s="9" t="s">
        <v>89</v>
      </c>
      <c r="AB9" s="9" t="s">
        <v>90</v>
      </c>
      <c r="AC9" s="9" t="s">
        <v>91</v>
      </c>
      <c r="AD9" s="9" t="s">
        <v>92</v>
      </c>
      <c r="AE9" s="11" t="s">
        <v>93</v>
      </c>
      <c r="AF9" s="11" t="s">
        <v>94</v>
      </c>
      <c r="AG9" s="11" t="s">
        <v>95</v>
      </c>
      <c r="AH9" s="11" t="s">
        <v>96</v>
      </c>
      <c r="AI9" s="11" t="s">
        <v>97</v>
      </c>
      <c r="AJ9" s="11" t="s">
        <v>98</v>
      </c>
      <c r="AK9" s="11" t="s">
        <v>99</v>
      </c>
      <c r="AL9" s="24" t="s">
        <v>100</v>
      </c>
      <c r="AM9" s="24" t="s">
        <v>101</v>
      </c>
      <c r="AN9" s="24" t="s">
        <v>102</v>
      </c>
      <c r="AO9" s="24" t="s">
        <v>103</v>
      </c>
      <c r="AP9" s="24" t="s">
        <v>104</v>
      </c>
      <c r="AQ9" s="24" t="s">
        <v>105</v>
      </c>
      <c r="AR9" s="24" t="s">
        <v>106</v>
      </c>
      <c r="AS9" s="24" t="s">
        <v>107</v>
      </c>
      <c r="AT9" s="24" t="s">
        <v>108</v>
      </c>
      <c r="AU9" s="24" t="s">
        <v>109</v>
      </c>
      <c r="AV9" s="24" t="s">
        <v>110</v>
      </c>
      <c r="AW9" s="24" t="s">
        <v>111</v>
      </c>
      <c r="AX9" s="24" t="s">
        <v>112</v>
      </c>
      <c r="AY9" s="24" t="s">
        <v>113</v>
      </c>
      <c r="AZ9" s="24" t="s">
        <v>114</v>
      </c>
      <c r="BA9" s="24" t="s">
        <v>115</v>
      </c>
      <c r="BB9" s="24" t="s">
        <v>116</v>
      </c>
      <c r="BC9" s="24" t="s">
        <v>117</v>
      </c>
      <c r="BD9" s="24" t="s">
        <v>118</v>
      </c>
      <c r="BE9" s="24" t="s">
        <v>119</v>
      </c>
      <c r="BF9" s="24" t="s">
        <v>120</v>
      </c>
      <c r="BG9" s="7" t="s">
        <v>121</v>
      </c>
      <c r="BH9" s="12" t="s">
        <v>122</v>
      </c>
      <c r="BI9" s="12" t="s">
        <v>123</v>
      </c>
      <c r="BJ9" s="12" t="s">
        <v>124</v>
      </c>
      <c r="BK9" s="61" t="s">
        <v>130</v>
      </c>
      <c r="BL9" s="79"/>
      <c r="BM9" s="9"/>
      <c r="BN9" s="9"/>
      <c r="BO9" s="129"/>
      <c r="BP9" s="39"/>
      <c r="BQ9" s="129"/>
      <c r="BR9" s="205" t="s">
        <v>496</v>
      </c>
      <c r="BS9" s="205" t="s">
        <v>497</v>
      </c>
      <c r="BT9" s="205" t="s">
        <v>498</v>
      </c>
    </row>
    <row r="10" spans="1:72" s="2" customFormat="1" ht="37.5">
      <c r="A10" s="13">
        <v>1</v>
      </c>
      <c r="B10" s="14" t="s">
        <v>125</v>
      </c>
      <c r="C10" s="31">
        <f t="shared" ref="C10:C66" si="0">D10+E10</f>
        <v>98.11</v>
      </c>
      <c r="D10" s="15">
        <f t="shared" ref="D10:AI10" si="1">D11+D26</f>
        <v>0</v>
      </c>
      <c r="E10" s="15">
        <f t="shared" si="1"/>
        <v>98.11</v>
      </c>
      <c r="F10" s="15">
        <f t="shared" si="1"/>
        <v>97.95</v>
      </c>
      <c r="G10" s="15">
        <f t="shared" si="1"/>
        <v>0.29000000000000004</v>
      </c>
      <c r="H10" s="15">
        <f t="shared" si="1"/>
        <v>0.23</v>
      </c>
      <c r="I10" s="15">
        <f t="shared" si="1"/>
        <v>0.06</v>
      </c>
      <c r="J10" s="15">
        <f t="shared" si="1"/>
        <v>0</v>
      </c>
      <c r="K10" s="15">
        <f t="shared" si="1"/>
        <v>50.320000000000007</v>
      </c>
      <c r="L10" s="15">
        <f t="shared" si="1"/>
        <v>39.029999999999994</v>
      </c>
      <c r="M10" s="15">
        <f t="shared" si="1"/>
        <v>8.27</v>
      </c>
      <c r="N10" s="15">
        <f t="shared" si="1"/>
        <v>0</v>
      </c>
      <c r="O10" s="15">
        <f t="shared" si="1"/>
        <v>0</v>
      </c>
      <c r="P10" s="15">
        <f t="shared" si="1"/>
        <v>8.27</v>
      </c>
      <c r="Q10" s="15">
        <f t="shared" si="1"/>
        <v>0</v>
      </c>
      <c r="R10" s="15">
        <f t="shared" si="1"/>
        <v>0.04</v>
      </c>
      <c r="S10" s="15">
        <f t="shared" si="1"/>
        <v>0</v>
      </c>
      <c r="T10" s="15">
        <f t="shared" si="1"/>
        <v>0</v>
      </c>
      <c r="U10" s="474">
        <f t="shared" ref="U10:U53" si="2">V10+W10+X10+Y10+Z10+AA10+AB10+AC10+AD10+AU10+AV10+AW10+AX10+AY10+AZ10+BA10+BB10+BC10+BD10+BE10+BF10</f>
        <v>0.16</v>
      </c>
      <c r="V10" s="15">
        <f t="shared" si="1"/>
        <v>0</v>
      </c>
      <c r="W10" s="15">
        <f t="shared" si="1"/>
        <v>0</v>
      </c>
      <c r="X10" s="15">
        <f t="shared" si="1"/>
        <v>0</v>
      </c>
      <c r="Y10" s="15">
        <f t="shared" si="1"/>
        <v>0</v>
      </c>
      <c r="Z10" s="15">
        <f t="shared" si="1"/>
        <v>0</v>
      </c>
      <c r="AA10" s="15">
        <f t="shared" si="1"/>
        <v>0</v>
      </c>
      <c r="AB10" s="15">
        <f t="shared" si="1"/>
        <v>0</v>
      </c>
      <c r="AC10" s="15">
        <f t="shared" si="1"/>
        <v>0</v>
      </c>
      <c r="AD10" s="15">
        <f t="shared" si="1"/>
        <v>0</v>
      </c>
      <c r="AE10" s="15">
        <f t="shared" si="1"/>
        <v>0</v>
      </c>
      <c r="AF10" s="15">
        <f t="shared" si="1"/>
        <v>0</v>
      </c>
      <c r="AG10" s="15">
        <f t="shared" si="1"/>
        <v>0</v>
      </c>
      <c r="AH10" s="15">
        <f t="shared" si="1"/>
        <v>0</v>
      </c>
      <c r="AI10" s="15">
        <f t="shared" si="1"/>
        <v>0</v>
      </c>
      <c r="AJ10" s="15">
        <f t="shared" ref="AJ10:BJ10" si="3">AJ11+AJ26</f>
        <v>0</v>
      </c>
      <c r="AK10" s="15">
        <f t="shared" si="3"/>
        <v>0</v>
      </c>
      <c r="AL10" s="15">
        <f t="shared" si="3"/>
        <v>0</v>
      </c>
      <c r="AM10" s="15">
        <f t="shared" si="3"/>
        <v>0</v>
      </c>
      <c r="AN10" s="15">
        <f t="shared" si="3"/>
        <v>0</v>
      </c>
      <c r="AO10" s="15">
        <f t="shared" si="3"/>
        <v>0</v>
      </c>
      <c r="AP10" s="15">
        <f t="shared" si="3"/>
        <v>0</v>
      </c>
      <c r="AQ10" s="15">
        <f t="shared" si="3"/>
        <v>0</v>
      </c>
      <c r="AR10" s="15">
        <f t="shared" si="3"/>
        <v>0</v>
      </c>
      <c r="AS10" s="15">
        <f t="shared" si="3"/>
        <v>0</v>
      </c>
      <c r="AT10" s="15">
        <f t="shared" si="3"/>
        <v>0</v>
      </c>
      <c r="AU10" s="15">
        <f t="shared" si="3"/>
        <v>0</v>
      </c>
      <c r="AV10" s="15">
        <f t="shared" si="3"/>
        <v>0</v>
      </c>
      <c r="AW10" s="15">
        <f t="shared" si="3"/>
        <v>0</v>
      </c>
      <c r="AX10" s="15">
        <f t="shared" si="3"/>
        <v>0</v>
      </c>
      <c r="AY10" s="15">
        <f t="shared" si="3"/>
        <v>0</v>
      </c>
      <c r="AZ10" s="15">
        <f t="shared" si="3"/>
        <v>0</v>
      </c>
      <c r="BA10" s="15">
        <f t="shared" si="3"/>
        <v>0</v>
      </c>
      <c r="BB10" s="15">
        <f t="shared" si="3"/>
        <v>0</v>
      </c>
      <c r="BC10" s="15">
        <f t="shared" si="3"/>
        <v>0</v>
      </c>
      <c r="BD10" s="15">
        <f t="shared" si="3"/>
        <v>0.16</v>
      </c>
      <c r="BE10" s="15">
        <f t="shared" si="3"/>
        <v>0</v>
      </c>
      <c r="BF10" s="15">
        <f t="shared" si="3"/>
        <v>0</v>
      </c>
      <c r="BG10" s="15">
        <f t="shared" si="3"/>
        <v>0</v>
      </c>
      <c r="BH10" s="15">
        <f t="shared" si="3"/>
        <v>0</v>
      </c>
      <c r="BI10" s="15">
        <f t="shared" si="3"/>
        <v>0</v>
      </c>
      <c r="BJ10" s="15">
        <f t="shared" si="3"/>
        <v>0</v>
      </c>
      <c r="BK10" s="16"/>
      <c r="BL10" s="16"/>
      <c r="BM10" s="87"/>
      <c r="BN10" s="13"/>
      <c r="BO10" s="86"/>
      <c r="BP10" s="303"/>
      <c r="BQ10" s="303"/>
      <c r="BR10" s="135"/>
      <c r="BS10" s="135"/>
      <c r="BT10" s="135"/>
    </row>
    <row r="11" spans="1:72" s="2" customFormat="1" ht="37.5">
      <c r="A11" s="17" t="s">
        <v>126</v>
      </c>
      <c r="B11" s="14" t="s">
        <v>127</v>
      </c>
      <c r="C11" s="31">
        <f t="shared" si="0"/>
        <v>86.69</v>
      </c>
      <c r="D11" s="15">
        <f t="shared" ref="D11:AI11" si="4">D12+D19</f>
        <v>0</v>
      </c>
      <c r="E11" s="15">
        <f t="shared" si="4"/>
        <v>86.69</v>
      </c>
      <c r="F11" s="15">
        <f t="shared" si="4"/>
        <v>86.53</v>
      </c>
      <c r="G11" s="15">
        <f t="shared" si="4"/>
        <v>0.29000000000000004</v>
      </c>
      <c r="H11" s="15">
        <f t="shared" si="4"/>
        <v>0.23</v>
      </c>
      <c r="I11" s="15">
        <f t="shared" si="4"/>
        <v>0.06</v>
      </c>
      <c r="J11" s="15">
        <f t="shared" si="4"/>
        <v>0</v>
      </c>
      <c r="K11" s="15">
        <f t="shared" si="4"/>
        <v>41.870000000000005</v>
      </c>
      <c r="L11" s="15">
        <f t="shared" si="4"/>
        <v>39.029999999999994</v>
      </c>
      <c r="M11" s="15">
        <f t="shared" si="4"/>
        <v>5.3</v>
      </c>
      <c r="N11" s="15">
        <f t="shared" si="4"/>
        <v>0</v>
      </c>
      <c r="O11" s="15">
        <f t="shared" si="4"/>
        <v>0</v>
      </c>
      <c r="P11" s="15">
        <f t="shared" si="4"/>
        <v>5.3</v>
      </c>
      <c r="Q11" s="15">
        <f t="shared" si="4"/>
        <v>0</v>
      </c>
      <c r="R11" s="15">
        <f t="shared" si="4"/>
        <v>0.04</v>
      </c>
      <c r="S11" s="15">
        <f t="shared" si="4"/>
        <v>0</v>
      </c>
      <c r="T11" s="15">
        <f t="shared" si="4"/>
        <v>0</v>
      </c>
      <c r="U11" s="474">
        <f t="shared" si="2"/>
        <v>0.16</v>
      </c>
      <c r="V11" s="15">
        <f t="shared" si="4"/>
        <v>0</v>
      </c>
      <c r="W11" s="15">
        <f t="shared" si="4"/>
        <v>0</v>
      </c>
      <c r="X11" s="15">
        <f t="shared" si="4"/>
        <v>0</v>
      </c>
      <c r="Y11" s="15">
        <f t="shared" si="4"/>
        <v>0</v>
      </c>
      <c r="Z11" s="15">
        <f t="shared" si="4"/>
        <v>0</v>
      </c>
      <c r="AA11" s="15">
        <f t="shared" si="4"/>
        <v>0</v>
      </c>
      <c r="AB11" s="15">
        <f t="shared" si="4"/>
        <v>0</v>
      </c>
      <c r="AC11" s="15">
        <f t="shared" si="4"/>
        <v>0</v>
      </c>
      <c r="AD11" s="15">
        <f t="shared" si="4"/>
        <v>0</v>
      </c>
      <c r="AE11" s="15">
        <f t="shared" si="4"/>
        <v>0</v>
      </c>
      <c r="AF11" s="15">
        <f t="shared" si="4"/>
        <v>0</v>
      </c>
      <c r="AG11" s="15">
        <f t="shared" si="4"/>
        <v>0</v>
      </c>
      <c r="AH11" s="15">
        <f t="shared" si="4"/>
        <v>0</v>
      </c>
      <c r="AI11" s="15">
        <f t="shared" si="4"/>
        <v>0</v>
      </c>
      <c r="AJ11" s="15">
        <f t="shared" ref="AJ11:BJ11" si="5">AJ12+AJ19</f>
        <v>0</v>
      </c>
      <c r="AK11" s="15">
        <f t="shared" si="5"/>
        <v>0</v>
      </c>
      <c r="AL11" s="15">
        <f t="shared" si="5"/>
        <v>0</v>
      </c>
      <c r="AM11" s="15">
        <f t="shared" si="5"/>
        <v>0</v>
      </c>
      <c r="AN11" s="15">
        <f t="shared" si="5"/>
        <v>0</v>
      </c>
      <c r="AO11" s="15">
        <f t="shared" si="5"/>
        <v>0</v>
      </c>
      <c r="AP11" s="15">
        <f t="shared" si="5"/>
        <v>0</v>
      </c>
      <c r="AQ11" s="15">
        <f t="shared" si="5"/>
        <v>0</v>
      </c>
      <c r="AR11" s="15">
        <f t="shared" si="5"/>
        <v>0</v>
      </c>
      <c r="AS11" s="15">
        <f t="shared" si="5"/>
        <v>0</v>
      </c>
      <c r="AT11" s="15">
        <f t="shared" si="5"/>
        <v>0</v>
      </c>
      <c r="AU11" s="15">
        <f t="shared" si="5"/>
        <v>0</v>
      </c>
      <c r="AV11" s="15">
        <f t="shared" si="5"/>
        <v>0</v>
      </c>
      <c r="AW11" s="15">
        <f t="shared" si="5"/>
        <v>0</v>
      </c>
      <c r="AX11" s="15">
        <f t="shared" si="5"/>
        <v>0</v>
      </c>
      <c r="AY11" s="15">
        <f t="shared" si="5"/>
        <v>0</v>
      </c>
      <c r="AZ11" s="15">
        <f t="shared" si="5"/>
        <v>0</v>
      </c>
      <c r="BA11" s="15">
        <f t="shared" si="5"/>
        <v>0</v>
      </c>
      <c r="BB11" s="15">
        <f t="shared" si="5"/>
        <v>0</v>
      </c>
      <c r="BC11" s="15">
        <f t="shared" si="5"/>
        <v>0</v>
      </c>
      <c r="BD11" s="15">
        <f t="shared" si="5"/>
        <v>0.16</v>
      </c>
      <c r="BE11" s="15">
        <f t="shared" si="5"/>
        <v>0</v>
      </c>
      <c r="BF11" s="15">
        <f t="shared" si="5"/>
        <v>0</v>
      </c>
      <c r="BG11" s="15">
        <f t="shared" si="5"/>
        <v>0</v>
      </c>
      <c r="BH11" s="15">
        <f t="shared" si="5"/>
        <v>0</v>
      </c>
      <c r="BI11" s="15">
        <f t="shared" si="5"/>
        <v>0</v>
      </c>
      <c r="BJ11" s="15">
        <f t="shared" si="5"/>
        <v>0</v>
      </c>
      <c r="BK11" s="9"/>
      <c r="BL11" s="9"/>
      <c r="BM11" s="87"/>
      <c r="BN11" s="475"/>
      <c r="BO11" s="86"/>
      <c r="BP11" s="303"/>
      <c r="BQ11" s="303"/>
      <c r="BR11" s="135"/>
      <c r="BS11" s="135"/>
      <c r="BT11" s="135"/>
    </row>
    <row r="12" spans="1:72" s="2" customFormat="1" ht="37.5">
      <c r="A12" s="17" t="s">
        <v>128</v>
      </c>
      <c r="B12" s="14" t="s">
        <v>129</v>
      </c>
      <c r="C12" s="31">
        <f t="shared" si="0"/>
        <v>86.039999999999992</v>
      </c>
      <c r="D12" s="15"/>
      <c r="E12" s="15">
        <f t="shared" ref="E12:AJ12" si="6">SUM(E13:E18)</f>
        <v>86.039999999999992</v>
      </c>
      <c r="F12" s="15">
        <f t="shared" si="6"/>
        <v>85.88</v>
      </c>
      <c r="G12" s="15">
        <f t="shared" si="6"/>
        <v>0.29000000000000004</v>
      </c>
      <c r="H12" s="15">
        <f t="shared" si="6"/>
        <v>0.23</v>
      </c>
      <c r="I12" s="15">
        <f t="shared" si="6"/>
        <v>0.06</v>
      </c>
      <c r="J12" s="15">
        <f t="shared" si="6"/>
        <v>0</v>
      </c>
      <c r="K12" s="15">
        <f t="shared" si="6"/>
        <v>41.870000000000005</v>
      </c>
      <c r="L12" s="15">
        <f t="shared" si="6"/>
        <v>38.379999999999995</v>
      </c>
      <c r="M12" s="15">
        <f t="shared" si="6"/>
        <v>5.3</v>
      </c>
      <c r="N12" s="15">
        <f t="shared" si="6"/>
        <v>0</v>
      </c>
      <c r="O12" s="15">
        <f t="shared" si="6"/>
        <v>0</v>
      </c>
      <c r="P12" s="15">
        <f t="shared" si="6"/>
        <v>5.3</v>
      </c>
      <c r="Q12" s="15">
        <f t="shared" si="6"/>
        <v>0</v>
      </c>
      <c r="R12" s="15">
        <f t="shared" si="6"/>
        <v>0.04</v>
      </c>
      <c r="S12" s="15">
        <f t="shared" si="6"/>
        <v>0</v>
      </c>
      <c r="T12" s="15">
        <f t="shared" si="6"/>
        <v>0</v>
      </c>
      <c r="U12" s="474">
        <f t="shared" si="2"/>
        <v>0.16</v>
      </c>
      <c r="V12" s="15">
        <f t="shared" si="6"/>
        <v>0</v>
      </c>
      <c r="W12" s="15">
        <f t="shared" si="6"/>
        <v>0</v>
      </c>
      <c r="X12" s="15">
        <f t="shared" si="6"/>
        <v>0</v>
      </c>
      <c r="Y12" s="15">
        <f t="shared" si="6"/>
        <v>0</v>
      </c>
      <c r="Z12" s="15">
        <f t="shared" si="6"/>
        <v>0</v>
      </c>
      <c r="AA12" s="15">
        <f t="shared" si="6"/>
        <v>0</v>
      </c>
      <c r="AB12" s="15">
        <f t="shared" si="6"/>
        <v>0</v>
      </c>
      <c r="AC12" s="15">
        <f t="shared" si="6"/>
        <v>0</v>
      </c>
      <c r="AD12" s="15">
        <f t="shared" si="6"/>
        <v>0</v>
      </c>
      <c r="AE12" s="15">
        <f t="shared" si="6"/>
        <v>0</v>
      </c>
      <c r="AF12" s="15">
        <f t="shared" si="6"/>
        <v>0</v>
      </c>
      <c r="AG12" s="15">
        <f t="shared" si="6"/>
        <v>0</v>
      </c>
      <c r="AH12" s="15">
        <f t="shared" si="6"/>
        <v>0</v>
      </c>
      <c r="AI12" s="15">
        <f t="shared" si="6"/>
        <v>0</v>
      </c>
      <c r="AJ12" s="15">
        <f t="shared" si="6"/>
        <v>0</v>
      </c>
      <c r="AK12" s="15">
        <f t="shared" ref="AK12:BJ12" si="7">SUM(AK13:AK18)</f>
        <v>0</v>
      </c>
      <c r="AL12" s="15">
        <f t="shared" si="7"/>
        <v>0</v>
      </c>
      <c r="AM12" s="15">
        <f t="shared" si="7"/>
        <v>0</v>
      </c>
      <c r="AN12" s="15">
        <f t="shared" si="7"/>
        <v>0</v>
      </c>
      <c r="AO12" s="15">
        <f t="shared" si="7"/>
        <v>0</v>
      </c>
      <c r="AP12" s="15">
        <f t="shared" si="7"/>
        <v>0</v>
      </c>
      <c r="AQ12" s="15">
        <f t="shared" si="7"/>
        <v>0</v>
      </c>
      <c r="AR12" s="15">
        <f t="shared" si="7"/>
        <v>0</v>
      </c>
      <c r="AS12" s="15">
        <f t="shared" si="7"/>
        <v>0</v>
      </c>
      <c r="AT12" s="15">
        <f t="shared" si="7"/>
        <v>0</v>
      </c>
      <c r="AU12" s="15">
        <f t="shared" si="7"/>
        <v>0</v>
      </c>
      <c r="AV12" s="15">
        <f t="shared" si="7"/>
        <v>0</v>
      </c>
      <c r="AW12" s="15">
        <f t="shared" si="7"/>
        <v>0</v>
      </c>
      <c r="AX12" s="15">
        <f t="shared" si="7"/>
        <v>0</v>
      </c>
      <c r="AY12" s="15">
        <f t="shared" si="7"/>
        <v>0</v>
      </c>
      <c r="AZ12" s="15">
        <f t="shared" si="7"/>
        <v>0</v>
      </c>
      <c r="BA12" s="15">
        <f t="shared" si="7"/>
        <v>0</v>
      </c>
      <c r="BB12" s="15">
        <f t="shared" si="7"/>
        <v>0</v>
      </c>
      <c r="BC12" s="15">
        <f t="shared" si="7"/>
        <v>0</v>
      </c>
      <c r="BD12" s="15">
        <f t="shared" si="7"/>
        <v>0.16</v>
      </c>
      <c r="BE12" s="15">
        <f t="shared" si="7"/>
        <v>0</v>
      </c>
      <c r="BF12" s="15">
        <f t="shared" si="7"/>
        <v>0</v>
      </c>
      <c r="BG12" s="15">
        <f t="shared" si="7"/>
        <v>0</v>
      </c>
      <c r="BH12" s="15">
        <f t="shared" si="7"/>
        <v>0</v>
      </c>
      <c r="BI12" s="15">
        <f t="shared" si="7"/>
        <v>0</v>
      </c>
      <c r="BJ12" s="15">
        <f t="shared" si="7"/>
        <v>0</v>
      </c>
      <c r="BK12" s="9"/>
      <c r="BL12" s="210"/>
      <c r="BM12" s="87"/>
      <c r="BN12" s="475">
        <f>A18</f>
        <v>6</v>
      </c>
      <c r="BO12" s="86"/>
      <c r="BP12" s="303"/>
      <c r="BQ12" s="303"/>
      <c r="BR12" s="135"/>
      <c r="BS12" s="135"/>
      <c r="BT12" s="135"/>
    </row>
    <row r="13" spans="1:72" s="153" customFormat="1" ht="47.45" customHeight="1">
      <c r="A13" s="150">
        <v>1</v>
      </c>
      <c r="B13" s="265" t="s">
        <v>697</v>
      </c>
      <c r="C13" s="471">
        <f t="shared" si="0"/>
        <v>2.8</v>
      </c>
      <c r="D13" s="26"/>
      <c r="E13" s="1">
        <f>F13+U13+BG13</f>
        <v>2.8</v>
      </c>
      <c r="F13" s="1">
        <f>G13+K13+L13+M13+R13+S13+T13</f>
        <v>2.8</v>
      </c>
      <c r="G13" s="1">
        <f>H13+I13+J13</f>
        <v>0</v>
      </c>
      <c r="H13" s="1"/>
      <c r="I13" s="1"/>
      <c r="J13" s="1"/>
      <c r="K13" s="1">
        <v>2.8</v>
      </c>
      <c r="L13" s="1"/>
      <c r="M13" s="1">
        <f>+N13+O13+P13</f>
        <v>0</v>
      </c>
      <c r="N13" s="1"/>
      <c r="O13" s="1"/>
      <c r="P13" s="1"/>
      <c r="Q13" s="1"/>
      <c r="R13" s="1"/>
      <c r="S13" s="1"/>
      <c r="T13" s="1"/>
      <c r="U13" s="58">
        <f t="shared" si="2"/>
        <v>0</v>
      </c>
      <c r="V13" s="1"/>
      <c r="W13" s="1"/>
      <c r="X13" s="1"/>
      <c r="Y13" s="1"/>
      <c r="Z13" s="1"/>
      <c r="AA13" s="1"/>
      <c r="AB13" s="1"/>
      <c r="AC13" s="1"/>
      <c r="AD13" s="1">
        <f>SUM(AE13:AT13)</f>
        <v>0</v>
      </c>
      <c r="AE13" s="1"/>
      <c r="AF13" s="1"/>
      <c r="AG13" s="1"/>
      <c r="AH13" s="1"/>
      <c r="AI13" s="1"/>
      <c r="AJ13" s="1"/>
      <c r="AK13" s="1"/>
      <c r="AL13" s="1"/>
      <c r="AM13" s="1"/>
      <c r="AN13" s="1"/>
      <c r="AO13" s="1"/>
      <c r="AP13" s="1"/>
      <c r="AQ13" s="1"/>
      <c r="AR13" s="1"/>
      <c r="AS13" s="1">
        <v>0</v>
      </c>
      <c r="AT13" s="1"/>
      <c r="AU13" s="1"/>
      <c r="AV13" s="1"/>
      <c r="AW13" s="1"/>
      <c r="AX13" s="1"/>
      <c r="AY13" s="1"/>
      <c r="AZ13" s="1"/>
      <c r="BA13" s="1"/>
      <c r="BB13" s="1"/>
      <c r="BC13" s="1"/>
      <c r="BD13" s="1"/>
      <c r="BE13" s="1"/>
      <c r="BF13" s="1"/>
      <c r="BG13" s="1">
        <f t="shared" ref="BG13:BG27" si="8">BH13+BI13+BJ13</f>
        <v>0</v>
      </c>
      <c r="BH13" s="1"/>
      <c r="BI13" s="1"/>
      <c r="BJ13" s="1"/>
      <c r="BK13" s="61" t="s">
        <v>130</v>
      </c>
      <c r="BL13" s="58" t="s">
        <v>400</v>
      </c>
      <c r="BM13" s="79" t="s">
        <v>721</v>
      </c>
      <c r="BN13" s="151" t="s">
        <v>84</v>
      </c>
      <c r="BO13" s="128" t="s">
        <v>369</v>
      </c>
      <c r="BP13" s="61" t="s">
        <v>669</v>
      </c>
      <c r="BQ13" s="63" t="s">
        <v>576</v>
      </c>
      <c r="BR13" s="206"/>
      <c r="BS13" s="166" t="s">
        <v>834</v>
      </c>
      <c r="BT13" s="166"/>
    </row>
    <row r="14" spans="1:72" s="153" customFormat="1" ht="50.45" customHeight="1">
      <c r="A14" s="150">
        <v>2</v>
      </c>
      <c r="B14" s="265" t="s">
        <v>696</v>
      </c>
      <c r="C14" s="471">
        <f t="shared" si="0"/>
        <v>10</v>
      </c>
      <c r="D14" s="26"/>
      <c r="E14" s="1">
        <f t="shared" ref="E14" si="9">F14+U14+BG14</f>
        <v>10</v>
      </c>
      <c r="F14" s="1">
        <f t="shared" ref="F14" si="10">G14+K14+L14+M14+R14+S14+T14</f>
        <v>9.84</v>
      </c>
      <c r="G14" s="1">
        <f t="shared" ref="G14" si="11">H14+I14+J14</f>
        <v>0.29000000000000004</v>
      </c>
      <c r="H14" s="1">
        <v>0.23</v>
      </c>
      <c r="I14" s="1">
        <v>0.06</v>
      </c>
      <c r="J14" s="1"/>
      <c r="K14" s="96">
        <v>8.07</v>
      </c>
      <c r="L14" s="96">
        <v>1.1399999999999999</v>
      </c>
      <c r="M14" s="1">
        <f t="shared" ref="M14" si="12">+N14+O14+P14</f>
        <v>0.3</v>
      </c>
      <c r="N14" s="1"/>
      <c r="O14" s="1"/>
      <c r="P14" s="1">
        <v>0.3</v>
      </c>
      <c r="Q14" s="1"/>
      <c r="R14" s="1">
        <v>0.04</v>
      </c>
      <c r="S14" s="1"/>
      <c r="T14" s="1"/>
      <c r="U14" s="58">
        <f t="shared" si="2"/>
        <v>0.16</v>
      </c>
      <c r="V14" s="1"/>
      <c r="W14" s="1"/>
      <c r="X14" s="1"/>
      <c r="Y14" s="1"/>
      <c r="Z14" s="1"/>
      <c r="AA14" s="1"/>
      <c r="AB14" s="1"/>
      <c r="AC14" s="1"/>
      <c r="AD14" s="1">
        <f t="shared" ref="AD14" si="13">SUM(AE14:AT14)</f>
        <v>0</v>
      </c>
      <c r="AE14" s="1"/>
      <c r="AF14" s="1"/>
      <c r="AG14" s="1"/>
      <c r="AH14" s="1"/>
      <c r="AI14" s="1"/>
      <c r="AJ14" s="1"/>
      <c r="AK14" s="1"/>
      <c r="AL14" s="1"/>
      <c r="AM14" s="1"/>
      <c r="AN14" s="1"/>
      <c r="AO14" s="1"/>
      <c r="AP14" s="1"/>
      <c r="AQ14" s="1"/>
      <c r="AR14" s="1"/>
      <c r="AS14" s="1">
        <v>0</v>
      </c>
      <c r="AT14" s="1"/>
      <c r="AU14" s="1"/>
      <c r="AV14" s="1"/>
      <c r="AW14" s="1"/>
      <c r="AX14" s="1"/>
      <c r="AY14" s="1"/>
      <c r="AZ14" s="1"/>
      <c r="BA14" s="1"/>
      <c r="BB14" s="1"/>
      <c r="BC14" s="1"/>
      <c r="BD14" s="1">
        <v>0.16</v>
      </c>
      <c r="BE14" s="1"/>
      <c r="BF14" s="1"/>
      <c r="BG14" s="1">
        <f t="shared" si="8"/>
        <v>0</v>
      </c>
      <c r="BH14" s="1"/>
      <c r="BI14" s="1"/>
      <c r="BJ14" s="1"/>
      <c r="BK14" s="61" t="s">
        <v>130</v>
      </c>
      <c r="BL14" s="78" t="s">
        <v>677</v>
      </c>
      <c r="BM14" s="79" t="s">
        <v>722</v>
      </c>
      <c r="BN14" s="151" t="s">
        <v>84</v>
      </c>
      <c r="BO14" s="128" t="s">
        <v>369</v>
      </c>
      <c r="BP14" s="203" t="s">
        <v>695</v>
      </c>
      <c r="BQ14" s="63" t="s">
        <v>576</v>
      </c>
      <c r="BR14" s="206"/>
      <c r="BS14" s="166" t="s">
        <v>834</v>
      </c>
      <c r="BT14" s="166"/>
    </row>
    <row r="15" spans="1:72" s="72" customFormat="1" ht="50.45" customHeight="1">
      <c r="A15" s="150">
        <v>3</v>
      </c>
      <c r="B15" s="60" t="s">
        <v>699</v>
      </c>
      <c r="C15" s="471">
        <f t="shared" si="0"/>
        <v>0.12</v>
      </c>
      <c r="D15" s="63"/>
      <c r="E15" s="58">
        <f t="shared" ref="E15" si="14">F15+U15+BG15</f>
        <v>0.12</v>
      </c>
      <c r="F15" s="58">
        <f t="shared" ref="F15" si="15">G15+K15+L15+M15+R15+S15+T15</f>
        <v>0.12</v>
      </c>
      <c r="G15" s="58">
        <f t="shared" ref="G15" si="16">H15+I15+J15</f>
        <v>0</v>
      </c>
      <c r="H15" s="58"/>
      <c r="I15" s="58"/>
      <c r="J15" s="58"/>
      <c r="K15" s="58"/>
      <c r="L15" s="58">
        <v>0.12</v>
      </c>
      <c r="M15" s="58">
        <f t="shared" ref="M15" si="17">+N15+O15+P15</f>
        <v>0</v>
      </c>
      <c r="N15" s="58"/>
      <c r="O15" s="58"/>
      <c r="P15" s="58"/>
      <c r="Q15" s="58"/>
      <c r="R15" s="58"/>
      <c r="S15" s="58"/>
      <c r="T15" s="58"/>
      <c r="U15" s="58">
        <f t="shared" si="2"/>
        <v>0</v>
      </c>
      <c r="V15" s="58"/>
      <c r="W15" s="58"/>
      <c r="X15" s="58"/>
      <c r="Y15" s="58"/>
      <c r="Z15" s="58"/>
      <c r="AA15" s="58"/>
      <c r="AB15" s="58"/>
      <c r="AC15" s="58"/>
      <c r="AD15" s="58">
        <f t="shared" ref="AD15" si="18">SUM(AE15:AT15)</f>
        <v>0</v>
      </c>
      <c r="AE15" s="58"/>
      <c r="AF15" s="58"/>
      <c r="AG15" s="58"/>
      <c r="AH15" s="58"/>
      <c r="AI15" s="58"/>
      <c r="AJ15" s="58"/>
      <c r="AK15" s="58"/>
      <c r="AL15" s="58"/>
      <c r="AM15" s="58"/>
      <c r="AN15" s="58"/>
      <c r="AO15" s="58"/>
      <c r="AP15" s="58"/>
      <c r="AQ15" s="58"/>
      <c r="AR15" s="58"/>
      <c r="AS15" s="58">
        <v>0</v>
      </c>
      <c r="AT15" s="58"/>
      <c r="AU15" s="58"/>
      <c r="AV15" s="58"/>
      <c r="AW15" s="58"/>
      <c r="AX15" s="58"/>
      <c r="AY15" s="58"/>
      <c r="AZ15" s="58"/>
      <c r="BA15" s="58"/>
      <c r="BB15" s="58"/>
      <c r="BC15" s="58"/>
      <c r="BD15" s="58"/>
      <c r="BE15" s="58"/>
      <c r="BF15" s="58"/>
      <c r="BG15" s="58">
        <f t="shared" si="8"/>
        <v>0</v>
      </c>
      <c r="BH15" s="58"/>
      <c r="BI15" s="58"/>
      <c r="BJ15" s="58"/>
      <c r="BK15" s="63" t="s">
        <v>130</v>
      </c>
      <c r="BL15" s="78" t="s">
        <v>677</v>
      </c>
      <c r="BM15" s="61" t="s">
        <v>723</v>
      </c>
      <c r="BN15" s="151" t="s">
        <v>84</v>
      </c>
      <c r="BO15" s="61"/>
      <c r="BP15" s="167" t="s">
        <v>502</v>
      </c>
      <c r="BQ15" s="79" t="s">
        <v>503</v>
      </c>
      <c r="BR15" s="207" t="s">
        <v>834</v>
      </c>
      <c r="BS15" s="207"/>
      <c r="BT15" s="207"/>
    </row>
    <row r="16" spans="1:72" s="165" customFormat="1" ht="67.900000000000006" customHeight="1">
      <c r="A16" s="150">
        <v>4</v>
      </c>
      <c r="B16" s="60" t="s">
        <v>698</v>
      </c>
      <c r="C16" s="471">
        <f t="shared" si="0"/>
        <v>0.12</v>
      </c>
      <c r="D16" s="63"/>
      <c r="E16" s="58">
        <f t="shared" ref="E16:E18" si="19">F16+U16+BG16</f>
        <v>0.12</v>
      </c>
      <c r="F16" s="58">
        <f t="shared" ref="F16:F18" si="20">G16+K16+L16+M16+R16+S16+T16</f>
        <v>0.12</v>
      </c>
      <c r="G16" s="58">
        <f t="shared" ref="G16:G18" si="21">H16+I16+J16</f>
        <v>0</v>
      </c>
      <c r="H16" s="58"/>
      <c r="I16" s="58"/>
      <c r="J16" s="58"/>
      <c r="K16" s="58"/>
      <c r="L16" s="58">
        <v>0.12</v>
      </c>
      <c r="M16" s="58">
        <f t="shared" ref="M16:M18" si="22">+N16+O16+P16</f>
        <v>0</v>
      </c>
      <c r="N16" s="58"/>
      <c r="O16" s="58"/>
      <c r="P16" s="58"/>
      <c r="Q16" s="58"/>
      <c r="R16" s="58"/>
      <c r="S16" s="58"/>
      <c r="T16" s="58"/>
      <c r="U16" s="58">
        <f t="shared" si="2"/>
        <v>0</v>
      </c>
      <c r="V16" s="58"/>
      <c r="W16" s="58"/>
      <c r="X16" s="58"/>
      <c r="Y16" s="58"/>
      <c r="Z16" s="58"/>
      <c r="AA16" s="58"/>
      <c r="AB16" s="58"/>
      <c r="AC16" s="58"/>
      <c r="AD16" s="58">
        <f t="shared" ref="AD16:AD18" si="23">SUM(AE16:AT16)</f>
        <v>0</v>
      </c>
      <c r="AE16" s="58"/>
      <c r="AF16" s="58"/>
      <c r="AG16" s="58"/>
      <c r="AH16" s="58"/>
      <c r="AI16" s="58"/>
      <c r="AJ16" s="58"/>
      <c r="AK16" s="58"/>
      <c r="AL16" s="58"/>
      <c r="AM16" s="58"/>
      <c r="AN16" s="58"/>
      <c r="AO16" s="58"/>
      <c r="AP16" s="58"/>
      <c r="AQ16" s="58"/>
      <c r="AR16" s="58"/>
      <c r="AS16" s="58">
        <v>0</v>
      </c>
      <c r="AT16" s="58"/>
      <c r="AU16" s="58"/>
      <c r="AV16" s="58"/>
      <c r="AW16" s="58"/>
      <c r="AX16" s="58"/>
      <c r="AY16" s="58"/>
      <c r="AZ16" s="58"/>
      <c r="BA16" s="58"/>
      <c r="BB16" s="58"/>
      <c r="BC16" s="58"/>
      <c r="BD16" s="58"/>
      <c r="BE16" s="58"/>
      <c r="BF16" s="58"/>
      <c r="BG16" s="58">
        <f t="shared" si="8"/>
        <v>0</v>
      </c>
      <c r="BH16" s="58"/>
      <c r="BI16" s="58"/>
      <c r="BJ16" s="58"/>
      <c r="BK16" s="63" t="s">
        <v>130</v>
      </c>
      <c r="BL16" s="58" t="s">
        <v>400</v>
      </c>
      <c r="BM16" s="61" t="s">
        <v>724</v>
      </c>
      <c r="BN16" s="63" t="s">
        <v>84</v>
      </c>
      <c r="BO16" s="61"/>
      <c r="BP16" s="61" t="s">
        <v>502</v>
      </c>
      <c r="BQ16" s="166" t="s">
        <v>503</v>
      </c>
      <c r="BR16" s="136" t="s">
        <v>834</v>
      </c>
      <c r="BS16" s="135"/>
      <c r="BT16" s="135"/>
    </row>
    <row r="17" spans="1:73" s="191" customFormat="1" ht="51.6" customHeight="1">
      <c r="A17" s="150">
        <v>5</v>
      </c>
      <c r="B17" s="265" t="s">
        <v>678</v>
      </c>
      <c r="C17" s="471">
        <f t="shared" si="0"/>
        <v>36</v>
      </c>
      <c r="D17" s="266"/>
      <c r="E17" s="62">
        <f t="shared" si="19"/>
        <v>36</v>
      </c>
      <c r="F17" s="62">
        <f t="shared" si="20"/>
        <v>36</v>
      </c>
      <c r="G17" s="62">
        <f t="shared" si="21"/>
        <v>0</v>
      </c>
      <c r="H17" s="62"/>
      <c r="I17" s="62"/>
      <c r="J17" s="62"/>
      <c r="K17" s="62">
        <v>16</v>
      </c>
      <c r="L17" s="62">
        <v>15</v>
      </c>
      <c r="M17" s="62">
        <f t="shared" si="22"/>
        <v>5</v>
      </c>
      <c r="N17" s="62"/>
      <c r="O17" s="62"/>
      <c r="P17" s="62">
        <v>5</v>
      </c>
      <c r="Q17" s="62"/>
      <c r="R17" s="62"/>
      <c r="S17" s="62"/>
      <c r="T17" s="62"/>
      <c r="U17" s="58">
        <f t="shared" si="2"/>
        <v>0</v>
      </c>
      <c r="V17" s="62"/>
      <c r="W17" s="62"/>
      <c r="X17" s="62"/>
      <c r="Y17" s="62"/>
      <c r="Z17" s="62"/>
      <c r="AA17" s="62"/>
      <c r="AB17" s="62"/>
      <c r="AC17" s="62"/>
      <c r="AD17" s="62">
        <f t="shared" si="23"/>
        <v>0</v>
      </c>
      <c r="AE17" s="62"/>
      <c r="AF17" s="62"/>
      <c r="AG17" s="62"/>
      <c r="AH17" s="62"/>
      <c r="AI17" s="62"/>
      <c r="AJ17" s="62"/>
      <c r="AK17" s="62"/>
      <c r="AL17" s="62"/>
      <c r="AM17" s="62"/>
      <c r="AN17" s="62"/>
      <c r="AO17" s="62"/>
      <c r="AP17" s="62"/>
      <c r="AQ17" s="62"/>
      <c r="AR17" s="62"/>
      <c r="AS17" s="62">
        <v>0</v>
      </c>
      <c r="AT17" s="62"/>
      <c r="AU17" s="62"/>
      <c r="AV17" s="62"/>
      <c r="AW17" s="62"/>
      <c r="AX17" s="62"/>
      <c r="AY17" s="62"/>
      <c r="AZ17" s="62"/>
      <c r="BA17" s="62"/>
      <c r="BB17" s="62"/>
      <c r="BC17" s="62"/>
      <c r="BD17" s="62"/>
      <c r="BE17" s="62"/>
      <c r="BF17" s="62"/>
      <c r="BG17" s="62">
        <f t="shared" si="8"/>
        <v>0</v>
      </c>
      <c r="BH17" s="62"/>
      <c r="BI17" s="62"/>
      <c r="BJ17" s="62"/>
      <c r="BK17" s="266" t="s">
        <v>130</v>
      </c>
      <c r="BL17" s="79" t="s">
        <v>397</v>
      </c>
      <c r="BM17" s="264" t="s">
        <v>507</v>
      </c>
      <c r="BN17" s="266" t="s">
        <v>84</v>
      </c>
      <c r="BO17" s="264"/>
      <c r="BP17" s="61" t="s">
        <v>669</v>
      </c>
      <c r="BQ17" s="63" t="s">
        <v>503</v>
      </c>
      <c r="BR17" s="136"/>
      <c r="BS17" s="488" t="s">
        <v>834</v>
      </c>
      <c r="BT17" s="488"/>
    </row>
    <row r="18" spans="1:73" s="165" customFormat="1" ht="60.6" customHeight="1">
      <c r="A18" s="150">
        <v>6</v>
      </c>
      <c r="B18" s="60" t="s">
        <v>670</v>
      </c>
      <c r="C18" s="471">
        <f t="shared" si="0"/>
        <v>37</v>
      </c>
      <c r="D18" s="63"/>
      <c r="E18" s="58">
        <f t="shared" si="19"/>
        <v>37</v>
      </c>
      <c r="F18" s="58">
        <f t="shared" si="20"/>
        <v>37</v>
      </c>
      <c r="G18" s="58">
        <f t="shared" si="21"/>
        <v>0</v>
      </c>
      <c r="H18" s="58"/>
      <c r="I18" s="58"/>
      <c r="J18" s="58"/>
      <c r="K18" s="58">
        <v>15</v>
      </c>
      <c r="L18" s="58">
        <v>22</v>
      </c>
      <c r="M18" s="58">
        <f t="shared" si="22"/>
        <v>0</v>
      </c>
      <c r="N18" s="58"/>
      <c r="O18" s="58"/>
      <c r="P18" s="58"/>
      <c r="Q18" s="58"/>
      <c r="R18" s="58"/>
      <c r="S18" s="58"/>
      <c r="T18" s="58"/>
      <c r="U18" s="58">
        <f t="shared" si="2"/>
        <v>0</v>
      </c>
      <c r="V18" s="58"/>
      <c r="W18" s="58"/>
      <c r="X18" s="58"/>
      <c r="Y18" s="58"/>
      <c r="Z18" s="58"/>
      <c r="AA18" s="58"/>
      <c r="AB18" s="58"/>
      <c r="AC18" s="58"/>
      <c r="AD18" s="58">
        <f t="shared" si="23"/>
        <v>0</v>
      </c>
      <c r="AE18" s="58"/>
      <c r="AF18" s="58"/>
      <c r="AG18" s="58"/>
      <c r="AH18" s="58"/>
      <c r="AI18" s="58"/>
      <c r="AJ18" s="58"/>
      <c r="AK18" s="58"/>
      <c r="AL18" s="58"/>
      <c r="AM18" s="58"/>
      <c r="AN18" s="58"/>
      <c r="AO18" s="58"/>
      <c r="AP18" s="58"/>
      <c r="AQ18" s="58"/>
      <c r="AR18" s="58"/>
      <c r="AS18" s="58">
        <v>0</v>
      </c>
      <c r="AT18" s="58"/>
      <c r="AU18" s="58"/>
      <c r="AV18" s="58"/>
      <c r="AW18" s="58"/>
      <c r="AX18" s="58"/>
      <c r="AY18" s="58"/>
      <c r="AZ18" s="58"/>
      <c r="BA18" s="58"/>
      <c r="BB18" s="58"/>
      <c r="BC18" s="58"/>
      <c r="BD18" s="58"/>
      <c r="BE18" s="58"/>
      <c r="BF18" s="58"/>
      <c r="BG18" s="58">
        <f t="shared" si="8"/>
        <v>0</v>
      </c>
      <c r="BH18" s="58"/>
      <c r="BI18" s="58"/>
      <c r="BJ18" s="58"/>
      <c r="BK18" s="63" t="s">
        <v>130</v>
      </c>
      <c r="BL18" s="79" t="s">
        <v>397</v>
      </c>
      <c r="BM18" s="61" t="s">
        <v>510</v>
      </c>
      <c r="BN18" s="63" t="s">
        <v>84</v>
      </c>
      <c r="BO18" s="61"/>
      <c r="BP18" s="61" t="s">
        <v>669</v>
      </c>
      <c r="BQ18" s="63" t="s">
        <v>503</v>
      </c>
      <c r="BR18" s="136"/>
      <c r="BS18" s="299" t="s">
        <v>834</v>
      </c>
      <c r="BT18" s="299"/>
    </row>
    <row r="19" spans="1:73" s="2" customFormat="1" ht="37.5">
      <c r="A19" s="17" t="s">
        <v>132</v>
      </c>
      <c r="B19" s="14" t="s">
        <v>133</v>
      </c>
      <c r="C19" s="31">
        <f t="shared" si="0"/>
        <v>0.65</v>
      </c>
      <c r="D19" s="15">
        <f t="shared" ref="D19" si="24">D20</f>
        <v>0</v>
      </c>
      <c r="E19" s="15">
        <f>SUM(E20:E25)</f>
        <v>0.65</v>
      </c>
      <c r="F19" s="15">
        <f t="shared" ref="F19:BJ19" si="25">SUM(F20:F25)</f>
        <v>0.65</v>
      </c>
      <c r="G19" s="15">
        <f t="shared" si="25"/>
        <v>0</v>
      </c>
      <c r="H19" s="15">
        <f t="shared" si="25"/>
        <v>0</v>
      </c>
      <c r="I19" s="15">
        <f t="shared" si="25"/>
        <v>0</v>
      </c>
      <c r="J19" s="15">
        <f t="shared" si="25"/>
        <v>0</v>
      </c>
      <c r="K19" s="15">
        <f t="shared" si="25"/>
        <v>0</v>
      </c>
      <c r="L19" s="15">
        <f t="shared" si="25"/>
        <v>0.65</v>
      </c>
      <c r="M19" s="15">
        <f t="shared" si="25"/>
        <v>0</v>
      </c>
      <c r="N19" s="15">
        <f t="shared" si="25"/>
        <v>0</v>
      </c>
      <c r="O19" s="15">
        <f t="shared" si="25"/>
        <v>0</v>
      </c>
      <c r="P19" s="15">
        <f t="shared" si="25"/>
        <v>0</v>
      </c>
      <c r="Q19" s="15">
        <f t="shared" si="25"/>
        <v>0</v>
      </c>
      <c r="R19" s="15">
        <f t="shared" si="25"/>
        <v>0</v>
      </c>
      <c r="S19" s="15">
        <f t="shared" si="25"/>
        <v>0</v>
      </c>
      <c r="T19" s="15">
        <f t="shared" si="25"/>
        <v>0</v>
      </c>
      <c r="U19" s="15">
        <f t="shared" si="25"/>
        <v>0</v>
      </c>
      <c r="V19" s="15">
        <f t="shared" si="25"/>
        <v>0</v>
      </c>
      <c r="W19" s="15">
        <f t="shared" si="25"/>
        <v>0</v>
      </c>
      <c r="X19" s="15">
        <f t="shared" si="25"/>
        <v>0</v>
      </c>
      <c r="Y19" s="15">
        <f t="shared" si="25"/>
        <v>0</v>
      </c>
      <c r="Z19" s="15">
        <f t="shared" si="25"/>
        <v>0</v>
      </c>
      <c r="AA19" s="15">
        <f t="shared" si="25"/>
        <v>0</v>
      </c>
      <c r="AB19" s="15">
        <f t="shared" si="25"/>
        <v>0</v>
      </c>
      <c r="AC19" s="15">
        <f t="shared" si="25"/>
        <v>0</v>
      </c>
      <c r="AD19" s="15">
        <f t="shared" si="25"/>
        <v>0</v>
      </c>
      <c r="AE19" s="15">
        <f t="shared" si="25"/>
        <v>0</v>
      </c>
      <c r="AF19" s="15">
        <f t="shared" si="25"/>
        <v>0</v>
      </c>
      <c r="AG19" s="15">
        <f t="shared" si="25"/>
        <v>0</v>
      </c>
      <c r="AH19" s="15">
        <f t="shared" si="25"/>
        <v>0</v>
      </c>
      <c r="AI19" s="15">
        <f t="shared" si="25"/>
        <v>0</v>
      </c>
      <c r="AJ19" s="15">
        <f t="shared" si="25"/>
        <v>0</v>
      </c>
      <c r="AK19" s="15">
        <f t="shared" si="25"/>
        <v>0</v>
      </c>
      <c r="AL19" s="15">
        <f t="shared" si="25"/>
        <v>0</v>
      </c>
      <c r="AM19" s="15">
        <f t="shared" si="25"/>
        <v>0</v>
      </c>
      <c r="AN19" s="15">
        <f t="shared" si="25"/>
        <v>0</v>
      </c>
      <c r="AO19" s="15">
        <f t="shared" si="25"/>
        <v>0</v>
      </c>
      <c r="AP19" s="15">
        <f t="shared" si="25"/>
        <v>0</v>
      </c>
      <c r="AQ19" s="15">
        <f t="shared" si="25"/>
        <v>0</v>
      </c>
      <c r="AR19" s="15">
        <f t="shared" si="25"/>
        <v>0</v>
      </c>
      <c r="AS19" s="15">
        <f t="shared" si="25"/>
        <v>0</v>
      </c>
      <c r="AT19" s="15">
        <f t="shared" si="25"/>
        <v>0</v>
      </c>
      <c r="AU19" s="15">
        <f t="shared" si="25"/>
        <v>0</v>
      </c>
      <c r="AV19" s="15">
        <f t="shared" si="25"/>
        <v>0</v>
      </c>
      <c r="AW19" s="15">
        <f t="shared" si="25"/>
        <v>0</v>
      </c>
      <c r="AX19" s="15">
        <f t="shared" si="25"/>
        <v>0</v>
      </c>
      <c r="AY19" s="15">
        <f t="shared" si="25"/>
        <v>0</v>
      </c>
      <c r="AZ19" s="15">
        <f t="shared" si="25"/>
        <v>0</v>
      </c>
      <c r="BA19" s="15">
        <f t="shared" si="25"/>
        <v>0</v>
      </c>
      <c r="BB19" s="15">
        <f t="shared" si="25"/>
        <v>0</v>
      </c>
      <c r="BC19" s="15">
        <f t="shared" si="25"/>
        <v>0</v>
      </c>
      <c r="BD19" s="15">
        <f t="shared" si="25"/>
        <v>0</v>
      </c>
      <c r="BE19" s="15">
        <f t="shared" si="25"/>
        <v>0</v>
      </c>
      <c r="BF19" s="15">
        <f t="shared" si="25"/>
        <v>0</v>
      </c>
      <c r="BG19" s="15">
        <f t="shared" si="25"/>
        <v>0</v>
      </c>
      <c r="BH19" s="15">
        <f t="shared" si="25"/>
        <v>0</v>
      </c>
      <c r="BI19" s="15">
        <f t="shared" si="25"/>
        <v>0</v>
      </c>
      <c r="BJ19" s="15">
        <f t="shared" si="25"/>
        <v>0</v>
      </c>
      <c r="BK19" s="9"/>
      <c r="BL19" s="9"/>
      <c r="BM19" s="87"/>
      <c r="BN19" s="475">
        <f>A25</f>
        <v>6</v>
      </c>
      <c r="BO19" s="86"/>
      <c r="BP19" s="303"/>
      <c r="BQ19" s="303"/>
      <c r="BR19" s="135"/>
      <c r="BS19" s="135"/>
      <c r="BT19" s="135"/>
    </row>
    <row r="20" spans="1:73" s="165" customFormat="1" ht="105.6" customHeight="1">
      <c r="A20" s="264">
        <v>1</v>
      </c>
      <c r="B20" s="60" t="s">
        <v>511</v>
      </c>
      <c r="C20" s="471">
        <f t="shared" si="0"/>
        <v>0.13</v>
      </c>
      <c r="D20" s="63"/>
      <c r="E20" s="58">
        <f t="shared" ref="E20" si="26">F20+U20+BG20</f>
        <v>0.13</v>
      </c>
      <c r="F20" s="58">
        <f t="shared" ref="F20" si="27">G20+K20+L20+M20+R20+S20+T20</f>
        <v>0.13</v>
      </c>
      <c r="G20" s="58">
        <f t="shared" ref="G20" si="28">H20+I20+J20</f>
        <v>0</v>
      </c>
      <c r="H20" s="58"/>
      <c r="I20" s="58"/>
      <c r="J20" s="58"/>
      <c r="K20" s="58"/>
      <c r="L20" s="58">
        <v>0.13</v>
      </c>
      <c r="M20" s="58">
        <f t="shared" ref="M20" si="29">+N20+O20+P20</f>
        <v>0</v>
      </c>
      <c r="N20" s="58"/>
      <c r="O20" s="58"/>
      <c r="P20" s="58"/>
      <c r="Q20" s="58"/>
      <c r="R20" s="58"/>
      <c r="S20" s="58"/>
      <c r="T20" s="58"/>
      <c r="U20" s="58">
        <f t="shared" si="2"/>
        <v>0</v>
      </c>
      <c r="V20" s="58"/>
      <c r="W20" s="58"/>
      <c r="X20" s="58"/>
      <c r="Y20" s="58"/>
      <c r="Z20" s="58"/>
      <c r="AA20" s="58"/>
      <c r="AB20" s="58"/>
      <c r="AC20" s="58"/>
      <c r="AD20" s="58">
        <f t="shared" ref="AD20" si="30">SUM(AE20:AT20)</f>
        <v>0</v>
      </c>
      <c r="AE20" s="58"/>
      <c r="AF20" s="58"/>
      <c r="AG20" s="58"/>
      <c r="AH20" s="58"/>
      <c r="AI20" s="58"/>
      <c r="AJ20" s="58"/>
      <c r="AK20" s="58"/>
      <c r="AL20" s="58"/>
      <c r="AM20" s="58"/>
      <c r="AN20" s="58"/>
      <c r="AO20" s="58"/>
      <c r="AP20" s="58"/>
      <c r="AQ20" s="58"/>
      <c r="AR20" s="58"/>
      <c r="AS20" s="58">
        <v>0</v>
      </c>
      <c r="AT20" s="58"/>
      <c r="AU20" s="58"/>
      <c r="AV20" s="58"/>
      <c r="AW20" s="58"/>
      <c r="AX20" s="58"/>
      <c r="AY20" s="58"/>
      <c r="AZ20" s="58"/>
      <c r="BA20" s="58"/>
      <c r="BB20" s="58"/>
      <c r="BC20" s="58"/>
      <c r="BD20" s="58"/>
      <c r="BE20" s="58"/>
      <c r="BF20" s="58"/>
      <c r="BG20" s="58">
        <f t="shared" ref="BG20" si="31">BH20+BI20+BJ20</f>
        <v>0</v>
      </c>
      <c r="BH20" s="58"/>
      <c r="BI20" s="58"/>
      <c r="BJ20" s="58"/>
      <c r="BK20" s="63" t="s">
        <v>130</v>
      </c>
      <c r="BL20" s="79" t="s">
        <v>397</v>
      </c>
      <c r="BM20" s="61" t="s">
        <v>512</v>
      </c>
      <c r="BN20" s="63" t="s">
        <v>85</v>
      </c>
      <c r="BO20" s="61"/>
      <c r="BP20" s="61" t="s">
        <v>844</v>
      </c>
      <c r="BQ20" s="63" t="s">
        <v>503</v>
      </c>
      <c r="BR20" s="136"/>
      <c r="BS20" s="299" t="s">
        <v>834</v>
      </c>
      <c r="BT20" s="299"/>
    </row>
    <row r="21" spans="1:73" s="165" customFormat="1" ht="108.6" customHeight="1">
      <c r="A21" s="264">
        <v>2</v>
      </c>
      <c r="B21" s="60" t="s">
        <v>672</v>
      </c>
      <c r="C21" s="471">
        <f t="shared" si="0"/>
        <v>0.1</v>
      </c>
      <c r="D21" s="63"/>
      <c r="E21" s="58">
        <f t="shared" ref="E21:E23" si="32">F21+U21+BG21</f>
        <v>0.1</v>
      </c>
      <c r="F21" s="58">
        <f t="shared" ref="F21:F23" si="33">G21+K21+L21+M21+R21+S21+T21</f>
        <v>0.1</v>
      </c>
      <c r="G21" s="58">
        <f t="shared" ref="G21:G23" si="34">H21+I21+J21</f>
        <v>0</v>
      </c>
      <c r="H21" s="58"/>
      <c r="I21" s="58"/>
      <c r="J21" s="58"/>
      <c r="K21" s="58"/>
      <c r="L21" s="58">
        <v>0.1</v>
      </c>
      <c r="M21" s="58">
        <f t="shared" ref="M21:M23" si="35">+N21+O21+P21</f>
        <v>0</v>
      </c>
      <c r="N21" s="58"/>
      <c r="O21" s="58"/>
      <c r="P21" s="58"/>
      <c r="Q21" s="58"/>
      <c r="R21" s="58"/>
      <c r="S21" s="58"/>
      <c r="T21" s="58"/>
      <c r="U21" s="58">
        <f t="shared" si="2"/>
        <v>0</v>
      </c>
      <c r="V21" s="58"/>
      <c r="W21" s="58"/>
      <c r="X21" s="58"/>
      <c r="Y21" s="58"/>
      <c r="Z21" s="58"/>
      <c r="AA21" s="58"/>
      <c r="AB21" s="58"/>
      <c r="AC21" s="58"/>
      <c r="AD21" s="58">
        <f t="shared" ref="AD21:AD23" si="36">SUM(AE21:AT21)</f>
        <v>0</v>
      </c>
      <c r="AE21" s="58"/>
      <c r="AF21" s="58"/>
      <c r="AG21" s="58"/>
      <c r="AH21" s="58"/>
      <c r="AI21" s="58"/>
      <c r="AJ21" s="58"/>
      <c r="AK21" s="58"/>
      <c r="AL21" s="58"/>
      <c r="AM21" s="58"/>
      <c r="AN21" s="58"/>
      <c r="AO21" s="58"/>
      <c r="AP21" s="58"/>
      <c r="AQ21" s="58"/>
      <c r="AR21" s="58"/>
      <c r="AS21" s="58">
        <v>0</v>
      </c>
      <c r="AT21" s="58"/>
      <c r="AU21" s="58"/>
      <c r="AV21" s="58"/>
      <c r="AW21" s="58"/>
      <c r="AX21" s="58"/>
      <c r="AY21" s="58"/>
      <c r="AZ21" s="58"/>
      <c r="BA21" s="58"/>
      <c r="BB21" s="58"/>
      <c r="BC21" s="58"/>
      <c r="BD21" s="58"/>
      <c r="BE21" s="58"/>
      <c r="BF21" s="58"/>
      <c r="BG21" s="58">
        <f t="shared" ref="BG21:BG23" si="37">BH21+BI21+BJ21</f>
        <v>0</v>
      </c>
      <c r="BH21" s="58"/>
      <c r="BI21" s="58"/>
      <c r="BJ21" s="58"/>
      <c r="BK21" s="63" t="s">
        <v>130</v>
      </c>
      <c r="BL21" s="79" t="s">
        <v>396</v>
      </c>
      <c r="BM21" s="61" t="s">
        <v>725</v>
      </c>
      <c r="BN21" s="63" t="s">
        <v>85</v>
      </c>
      <c r="BO21" s="61"/>
      <c r="BP21" s="61" t="s">
        <v>844</v>
      </c>
      <c r="BQ21" s="63" t="s">
        <v>503</v>
      </c>
      <c r="BR21" s="136"/>
      <c r="BS21" s="299" t="s">
        <v>834</v>
      </c>
      <c r="BT21" s="299"/>
    </row>
    <row r="22" spans="1:73" s="165" customFormat="1" ht="98.45" customHeight="1">
      <c r="A22" s="264">
        <v>3</v>
      </c>
      <c r="B22" s="60" t="s">
        <v>673</v>
      </c>
      <c r="C22" s="471">
        <f t="shared" si="0"/>
        <v>0.11</v>
      </c>
      <c r="D22" s="63"/>
      <c r="E22" s="58">
        <f t="shared" si="32"/>
        <v>0.11</v>
      </c>
      <c r="F22" s="58">
        <f t="shared" si="33"/>
        <v>0.11</v>
      </c>
      <c r="G22" s="58">
        <f t="shared" si="34"/>
        <v>0</v>
      </c>
      <c r="H22" s="58"/>
      <c r="I22" s="58"/>
      <c r="J22" s="58"/>
      <c r="K22" s="58"/>
      <c r="L22" s="58">
        <v>0.11</v>
      </c>
      <c r="M22" s="58">
        <f t="shared" si="35"/>
        <v>0</v>
      </c>
      <c r="N22" s="58"/>
      <c r="O22" s="58"/>
      <c r="P22" s="58"/>
      <c r="Q22" s="58"/>
      <c r="R22" s="58"/>
      <c r="S22" s="58"/>
      <c r="T22" s="58"/>
      <c r="U22" s="58">
        <f t="shared" si="2"/>
        <v>0</v>
      </c>
      <c r="V22" s="58"/>
      <c r="W22" s="58"/>
      <c r="X22" s="58"/>
      <c r="Y22" s="58"/>
      <c r="Z22" s="58"/>
      <c r="AA22" s="58"/>
      <c r="AB22" s="58"/>
      <c r="AC22" s="58"/>
      <c r="AD22" s="58">
        <f t="shared" si="36"/>
        <v>0</v>
      </c>
      <c r="AE22" s="58"/>
      <c r="AF22" s="58"/>
      <c r="AG22" s="58"/>
      <c r="AH22" s="58"/>
      <c r="AI22" s="58"/>
      <c r="AJ22" s="58"/>
      <c r="AK22" s="58"/>
      <c r="AL22" s="58"/>
      <c r="AM22" s="58"/>
      <c r="AN22" s="58"/>
      <c r="AO22" s="58"/>
      <c r="AP22" s="58"/>
      <c r="AQ22" s="58"/>
      <c r="AR22" s="58"/>
      <c r="AS22" s="58">
        <v>0</v>
      </c>
      <c r="AT22" s="58"/>
      <c r="AU22" s="58"/>
      <c r="AV22" s="58"/>
      <c r="AW22" s="58"/>
      <c r="AX22" s="58"/>
      <c r="AY22" s="58"/>
      <c r="AZ22" s="58"/>
      <c r="BA22" s="58"/>
      <c r="BB22" s="58"/>
      <c r="BC22" s="58"/>
      <c r="BD22" s="58"/>
      <c r="BE22" s="58"/>
      <c r="BF22" s="58"/>
      <c r="BG22" s="58">
        <f t="shared" si="37"/>
        <v>0</v>
      </c>
      <c r="BH22" s="58"/>
      <c r="BI22" s="58"/>
      <c r="BJ22" s="58"/>
      <c r="BK22" s="63" t="s">
        <v>130</v>
      </c>
      <c r="BL22" s="58" t="s">
        <v>400</v>
      </c>
      <c r="BM22" s="61" t="s">
        <v>501</v>
      </c>
      <c r="BN22" s="63" t="s">
        <v>85</v>
      </c>
      <c r="BO22" s="61"/>
      <c r="BP22" s="61" t="s">
        <v>835</v>
      </c>
      <c r="BQ22" s="63" t="s">
        <v>503</v>
      </c>
      <c r="BR22" s="136" t="s">
        <v>834</v>
      </c>
      <c r="BS22" s="299"/>
      <c r="BT22" s="299"/>
    </row>
    <row r="23" spans="1:73" s="165" customFormat="1" ht="113.45" customHeight="1">
      <c r="A23" s="264">
        <v>4</v>
      </c>
      <c r="B23" s="60" t="s">
        <v>674</v>
      </c>
      <c r="C23" s="471">
        <f t="shared" si="0"/>
        <v>0.1</v>
      </c>
      <c r="D23" s="63"/>
      <c r="E23" s="58">
        <f t="shared" si="32"/>
        <v>0.1</v>
      </c>
      <c r="F23" s="58">
        <f t="shared" si="33"/>
        <v>0.1</v>
      </c>
      <c r="G23" s="58">
        <f t="shared" si="34"/>
        <v>0</v>
      </c>
      <c r="H23" s="58"/>
      <c r="I23" s="58"/>
      <c r="J23" s="58"/>
      <c r="K23" s="58"/>
      <c r="L23" s="58">
        <v>0.1</v>
      </c>
      <c r="M23" s="58">
        <f t="shared" si="35"/>
        <v>0</v>
      </c>
      <c r="N23" s="58"/>
      <c r="O23" s="58"/>
      <c r="P23" s="58"/>
      <c r="Q23" s="58"/>
      <c r="R23" s="58"/>
      <c r="S23" s="58"/>
      <c r="T23" s="58"/>
      <c r="U23" s="58">
        <f t="shared" si="2"/>
        <v>0</v>
      </c>
      <c r="V23" s="58"/>
      <c r="W23" s="58"/>
      <c r="X23" s="58"/>
      <c r="Y23" s="58"/>
      <c r="Z23" s="58"/>
      <c r="AA23" s="58"/>
      <c r="AB23" s="58"/>
      <c r="AC23" s="58"/>
      <c r="AD23" s="58">
        <f t="shared" si="36"/>
        <v>0</v>
      </c>
      <c r="AE23" s="58"/>
      <c r="AF23" s="58"/>
      <c r="AG23" s="58"/>
      <c r="AH23" s="58"/>
      <c r="AI23" s="58"/>
      <c r="AJ23" s="58"/>
      <c r="AK23" s="58"/>
      <c r="AL23" s="58"/>
      <c r="AM23" s="58"/>
      <c r="AN23" s="58"/>
      <c r="AO23" s="58"/>
      <c r="AP23" s="58"/>
      <c r="AQ23" s="58"/>
      <c r="AR23" s="58"/>
      <c r="AS23" s="58">
        <v>0</v>
      </c>
      <c r="AT23" s="58"/>
      <c r="AU23" s="58"/>
      <c r="AV23" s="58"/>
      <c r="AW23" s="58"/>
      <c r="AX23" s="58"/>
      <c r="AY23" s="58"/>
      <c r="AZ23" s="58"/>
      <c r="BA23" s="58"/>
      <c r="BB23" s="58"/>
      <c r="BC23" s="58"/>
      <c r="BD23" s="58"/>
      <c r="BE23" s="58"/>
      <c r="BF23" s="58"/>
      <c r="BG23" s="58">
        <f t="shared" si="37"/>
        <v>0</v>
      </c>
      <c r="BH23" s="58"/>
      <c r="BI23" s="58"/>
      <c r="BJ23" s="58"/>
      <c r="BK23" s="63" t="s">
        <v>130</v>
      </c>
      <c r="BL23" s="78" t="s">
        <v>398</v>
      </c>
      <c r="BM23" s="61" t="s">
        <v>726</v>
      </c>
      <c r="BN23" s="63" t="s">
        <v>85</v>
      </c>
      <c r="BO23" s="61"/>
      <c r="BP23" s="61" t="s">
        <v>844</v>
      </c>
      <c r="BQ23" s="63" t="s">
        <v>503</v>
      </c>
      <c r="BR23" s="136"/>
      <c r="BS23" s="299" t="s">
        <v>834</v>
      </c>
      <c r="BT23" s="299"/>
    </row>
    <row r="24" spans="1:73" s="165" customFormat="1" ht="112.15" customHeight="1">
      <c r="A24" s="264">
        <v>5</v>
      </c>
      <c r="B24" s="60" t="s">
        <v>675</v>
      </c>
      <c r="C24" s="471">
        <f t="shared" si="0"/>
        <v>0.11</v>
      </c>
      <c r="D24" s="63"/>
      <c r="E24" s="58">
        <f t="shared" ref="E24" si="38">F24+U24+BG24</f>
        <v>0.11</v>
      </c>
      <c r="F24" s="58">
        <f t="shared" ref="F24" si="39">G24+K24+L24+M24+R24+S24+T24</f>
        <v>0.11</v>
      </c>
      <c r="G24" s="58">
        <f t="shared" ref="G24" si="40">H24+I24+J24</f>
        <v>0</v>
      </c>
      <c r="H24" s="58"/>
      <c r="I24" s="58"/>
      <c r="J24" s="58"/>
      <c r="K24" s="58"/>
      <c r="L24" s="58">
        <v>0.11</v>
      </c>
      <c r="M24" s="58">
        <f t="shared" ref="M24" si="41">+N24+O24+P24</f>
        <v>0</v>
      </c>
      <c r="N24" s="58"/>
      <c r="O24" s="58"/>
      <c r="P24" s="58"/>
      <c r="Q24" s="58"/>
      <c r="R24" s="58"/>
      <c r="S24" s="58"/>
      <c r="T24" s="58"/>
      <c r="U24" s="58">
        <f t="shared" si="2"/>
        <v>0</v>
      </c>
      <c r="V24" s="58"/>
      <c r="W24" s="58"/>
      <c r="X24" s="58"/>
      <c r="Y24" s="58"/>
      <c r="Z24" s="58"/>
      <c r="AA24" s="58"/>
      <c r="AB24" s="58"/>
      <c r="AC24" s="58"/>
      <c r="AD24" s="58">
        <f t="shared" ref="AD24" si="42">SUM(AE24:AT24)</f>
        <v>0</v>
      </c>
      <c r="AE24" s="58"/>
      <c r="AF24" s="58"/>
      <c r="AG24" s="58"/>
      <c r="AH24" s="58"/>
      <c r="AI24" s="58"/>
      <c r="AJ24" s="58"/>
      <c r="AK24" s="58"/>
      <c r="AL24" s="58"/>
      <c r="AM24" s="58"/>
      <c r="AN24" s="58"/>
      <c r="AO24" s="58"/>
      <c r="AP24" s="58"/>
      <c r="AQ24" s="58"/>
      <c r="AR24" s="58"/>
      <c r="AS24" s="58">
        <v>0</v>
      </c>
      <c r="AT24" s="58"/>
      <c r="AU24" s="58"/>
      <c r="AV24" s="58"/>
      <c r="AW24" s="58"/>
      <c r="AX24" s="58"/>
      <c r="AY24" s="58"/>
      <c r="AZ24" s="58"/>
      <c r="BA24" s="58"/>
      <c r="BB24" s="58"/>
      <c r="BC24" s="58"/>
      <c r="BD24" s="58"/>
      <c r="BE24" s="58"/>
      <c r="BF24" s="58"/>
      <c r="BG24" s="58">
        <f t="shared" ref="BG24" si="43">BH24+BI24+BJ24</f>
        <v>0</v>
      </c>
      <c r="BH24" s="58"/>
      <c r="BI24" s="58"/>
      <c r="BJ24" s="58"/>
      <c r="BK24" s="63" t="s">
        <v>130</v>
      </c>
      <c r="BL24" s="78" t="s">
        <v>677</v>
      </c>
      <c r="BM24" s="61" t="s">
        <v>562</v>
      </c>
      <c r="BN24" s="63" t="s">
        <v>85</v>
      </c>
      <c r="BO24" s="61"/>
      <c r="BP24" s="61" t="s">
        <v>844</v>
      </c>
      <c r="BQ24" s="63" t="s">
        <v>503</v>
      </c>
      <c r="BR24" s="136"/>
      <c r="BS24" s="299" t="s">
        <v>834</v>
      </c>
      <c r="BT24" s="299"/>
    </row>
    <row r="25" spans="1:73" s="165" customFormat="1" ht="108" customHeight="1">
      <c r="A25" s="264">
        <v>6</v>
      </c>
      <c r="B25" s="60" t="s">
        <v>676</v>
      </c>
      <c r="C25" s="471">
        <f t="shared" si="0"/>
        <v>0.1</v>
      </c>
      <c r="D25" s="63"/>
      <c r="E25" s="58">
        <f t="shared" ref="E25" si="44">F25+U25+BG25</f>
        <v>0.1</v>
      </c>
      <c r="F25" s="58">
        <f t="shared" ref="F25" si="45">G25+K25+L25+M25+R25+S25+T25</f>
        <v>0.1</v>
      </c>
      <c r="G25" s="58">
        <f t="shared" ref="G25" si="46">H25+I25+J25</f>
        <v>0</v>
      </c>
      <c r="H25" s="58"/>
      <c r="I25" s="58"/>
      <c r="J25" s="58"/>
      <c r="K25" s="58"/>
      <c r="L25" s="58">
        <v>0.1</v>
      </c>
      <c r="M25" s="58">
        <f t="shared" ref="M25" si="47">+N25+O25+P25</f>
        <v>0</v>
      </c>
      <c r="N25" s="58"/>
      <c r="O25" s="58"/>
      <c r="P25" s="58"/>
      <c r="Q25" s="58"/>
      <c r="R25" s="58"/>
      <c r="S25" s="58"/>
      <c r="T25" s="58"/>
      <c r="U25" s="58">
        <f t="shared" si="2"/>
        <v>0</v>
      </c>
      <c r="V25" s="58"/>
      <c r="W25" s="58"/>
      <c r="X25" s="58"/>
      <c r="Y25" s="58"/>
      <c r="Z25" s="58"/>
      <c r="AA25" s="58"/>
      <c r="AB25" s="58"/>
      <c r="AC25" s="58"/>
      <c r="AD25" s="58">
        <f t="shared" ref="AD25" si="48">SUM(AE25:AT25)</f>
        <v>0</v>
      </c>
      <c r="AE25" s="58"/>
      <c r="AF25" s="58"/>
      <c r="AG25" s="58"/>
      <c r="AH25" s="58"/>
      <c r="AI25" s="58"/>
      <c r="AJ25" s="58"/>
      <c r="AK25" s="58"/>
      <c r="AL25" s="58"/>
      <c r="AM25" s="58"/>
      <c r="AN25" s="58"/>
      <c r="AO25" s="58"/>
      <c r="AP25" s="58"/>
      <c r="AQ25" s="58"/>
      <c r="AR25" s="58"/>
      <c r="AS25" s="58">
        <v>0</v>
      </c>
      <c r="AT25" s="58"/>
      <c r="AU25" s="58"/>
      <c r="AV25" s="58"/>
      <c r="AW25" s="58"/>
      <c r="AX25" s="58"/>
      <c r="AY25" s="58"/>
      <c r="AZ25" s="58"/>
      <c r="BA25" s="58"/>
      <c r="BB25" s="58"/>
      <c r="BC25" s="58"/>
      <c r="BD25" s="58"/>
      <c r="BE25" s="58"/>
      <c r="BF25" s="58"/>
      <c r="BG25" s="58">
        <f t="shared" ref="BG25" si="49">BH25+BI25+BJ25</f>
        <v>0</v>
      </c>
      <c r="BH25" s="58"/>
      <c r="BI25" s="58"/>
      <c r="BJ25" s="58"/>
      <c r="BK25" s="63" t="s">
        <v>130</v>
      </c>
      <c r="BL25" s="27" t="s">
        <v>131</v>
      </c>
      <c r="BM25" s="61" t="s">
        <v>727</v>
      </c>
      <c r="BN25" s="63" t="s">
        <v>85</v>
      </c>
      <c r="BO25" s="61"/>
      <c r="BP25" s="61" t="s">
        <v>844</v>
      </c>
      <c r="BQ25" s="63" t="s">
        <v>503</v>
      </c>
      <c r="BR25" s="136" t="s">
        <v>834</v>
      </c>
      <c r="BS25" s="299"/>
      <c r="BT25" s="299"/>
    </row>
    <row r="26" spans="1:73" s="2" customFormat="1" ht="56.25">
      <c r="A26" s="22" t="s">
        <v>134</v>
      </c>
      <c r="B26" s="14" t="s">
        <v>135</v>
      </c>
      <c r="C26" s="31">
        <f t="shared" si="0"/>
        <v>11.420000000000002</v>
      </c>
      <c r="D26" s="15">
        <f t="shared" ref="D26:BJ26" si="50">D27+D28</f>
        <v>0</v>
      </c>
      <c r="E26" s="15">
        <f t="shared" si="50"/>
        <v>11.420000000000002</v>
      </c>
      <c r="F26" s="15">
        <f t="shared" si="50"/>
        <v>11.420000000000002</v>
      </c>
      <c r="G26" s="15">
        <f t="shared" si="50"/>
        <v>0</v>
      </c>
      <c r="H26" s="15">
        <f t="shared" si="50"/>
        <v>0</v>
      </c>
      <c r="I26" s="15">
        <f t="shared" si="50"/>
        <v>0</v>
      </c>
      <c r="J26" s="15">
        <f t="shared" si="50"/>
        <v>0</v>
      </c>
      <c r="K26" s="15">
        <f t="shared" si="50"/>
        <v>8.4499999999999993</v>
      </c>
      <c r="L26" s="15">
        <f t="shared" si="50"/>
        <v>0</v>
      </c>
      <c r="M26" s="15">
        <f t="shared" si="50"/>
        <v>2.9699999999999998</v>
      </c>
      <c r="N26" s="15">
        <f t="shared" si="50"/>
        <v>0</v>
      </c>
      <c r="O26" s="15">
        <f t="shared" si="50"/>
        <v>0</v>
      </c>
      <c r="P26" s="15">
        <f t="shared" si="50"/>
        <v>2.9699999999999998</v>
      </c>
      <c r="Q26" s="15">
        <f t="shared" si="50"/>
        <v>0</v>
      </c>
      <c r="R26" s="15">
        <f t="shared" si="50"/>
        <v>0</v>
      </c>
      <c r="S26" s="15">
        <f t="shared" si="50"/>
        <v>0</v>
      </c>
      <c r="T26" s="15">
        <f t="shared" si="50"/>
        <v>0</v>
      </c>
      <c r="U26" s="15">
        <f t="shared" si="50"/>
        <v>0</v>
      </c>
      <c r="V26" s="15">
        <f t="shared" si="50"/>
        <v>0</v>
      </c>
      <c r="W26" s="15">
        <f t="shared" si="50"/>
        <v>0</v>
      </c>
      <c r="X26" s="15">
        <f t="shared" si="50"/>
        <v>0</v>
      </c>
      <c r="Y26" s="15">
        <f t="shared" si="50"/>
        <v>0</v>
      </c>
      <c r="Z26" s="15">
        <f t="shared" si="50"/>
        <v>0</v>
      </c>
      <c r="AA26" s="15">
        <f t="shared" si="50"/>
        <v>0</v>
      </c>
      <c r="AB26" s="15">
        <f t="shared" si="50"/>
        <v>0</v>
      </c>
      <c r="AC26" s="15">
        <f t="shared" si="50"/>
        <v>0</v>
      </c>
      <c r="AD26" s="15">
        <f t="shared" si="50"/>
        <v>0</v>
      </c>
      <c r="AE26" s="15">
        <f t="shared" si="50"/>
        <v>0</v>
      </c>
      <c r="AF26" s="15">
        <f t="shared" si="50"/>
        <v>0</v>
      </c>
      <c r="AG26" s="15">
        <f t="shared" si="50"/>
        <v>0</v>
      </c>
      <c r="AH26" s="15">
        <f t="shared" si="50"/>
        <v>0</v>
      </c>
      <c r="AI26" s="15">
        <f t="shared" si="50"/>
        <v>0</v>
      </c>
      <c r="AJ26" s="15">
        <f t="shared" si="50"/>
        <v>0</v>
      </c>
      <c r="AK26" s="15">
        <f t="shared" si="50"/>
        <v>0</v>
      </c>
      <c r="AL26" s="15">
        <f t="shared" si="50"/>
        <v>0</v>
      </c>
      <c r="AM26" s="15">
        <f t="shared" si="50"/>
        <v>0</v>
      </c>
      <c r="AN26" s="15">
        <f t="shared" si="50"/>
        <v>0</v>
      </c>
      <c r="AO26" s="15">
        <f t="shared" si="50"/>
        <v>0</v>
      </c>
      <c r="AP26" s="15">
        <f t="shared" si="50"/>
        <v>0</v>
      </c>
      <c r="AQ26" s="15">
        <f t="shared" si="50"/>
        <v>0</v>
      </c>
      <c r="AR26" s="15">
        <f t="shared" si="50"/>
        <v>0</v>
      </c>
      <c r="AS26" s="15">
        <f t="shared" si="50"/>
        <v>0</v>
      </c>
      <c r="AT26" s="15">
        <f t="shared" si="50"/>
        <v>0</v>
      </c>
      <c r="AU26" s="15">
        <f t="shared" si="50"/>
        <v>0</v>
      </c>
      <c r="AV26" s="15">
        <f t="shared" si="50"/>
        <v>0</v>
      </c>
      <c r="AW26" s="15">
        <f t="shared" si="50"/>
        <v>0</v>
      </c>
      <c r="AX26" s="15">
        <f t="shared" si="50"/>
        <v>0</v>
      </c>
      <c r="AY26" s="15">
        <f t="shared" si="50"/>
        <v>0</v>
      </c>
      <c r="AZ26" s="15">
        <f t="shared" si="50"/>
        <v>0</v>
      </c>
      <c r="BA26" s="15">
        <f t="shared" si="50"/>
        <v>0</v>
      </c>
      <c r="BB26" s="15">
        <f t="shared" si="50"/>
        <v>0</v>
      </c>
      <c r="BC26" s="15">
        <f t="shared" si="50"/>
        <v>0</v>
      </c>
      <c r="BD26" s="15">
        <f t="shared" si="50"/>
        <v>0</v>
      </c>
      <c r="BE26" s="15">
        <f t="shared" si="50"/>
        <v>0</v>
      </c>
      <c r="BF26" s="15">
        <f t="shared" si="50"/>
        <v>0</v>
      </c>
      <c r="BG26" s="15">
        <f t="shared" si="50"/>
        <v>0</v>
      </c>
      <c r="BH26" s="15">
        <f t="shared" si="50"/>
        <v>0</v>
      </c>
      <c r="BI26" s="15">
        <f t="shared" si="50"/>
        <v>0</v>
      </c>
      <c r="BJ26" s="15">
        <f t="shared" si="50"/>
        <v>0</v>
      </c>
      <c r="BK26" s="9"/>
      <c r="BL26" s="9"/>
      <c r="BM26" s="87"/>
      <c r="BN26" s="22"/>
      <c r="BO26" s="86"/>
      <c r="BP26" s="303"/>
      <c r="BQ26" s="303"/>
      <c r="BR26" s="135"/>
      <c r="BS26" s="135"/>
      <c r="BT26" s="135"/>
    </row>
    <row r="27" spans="1:73" s="2" customFormat="1" ht="75">
      <c r="A27" s="9" t="s">
        <v>136</v>
      </c>
      <c r="B27" s="14" t="s">
        <v>137</v>
      </c>
      <c r="C27" s="31">
        <f t="shared" si="0"/>
        <v>0</v>
      </c>
      <c r="D27" s="16"/>
      <c r="E27" s="18">
        <v>0</v>
      </c>
      <c r="F27" s="18">
        <v>0</v>
      </c>
      <c r="G27" s="18">
        <v>0</v>
      </c>
      <c r="H27" s="18"/>
      <c r="I27" s="18"/>
      <c r="J27" s="18"/>
      <c r="K27" s="18"/>
      <c r="L27" s="18"/>
      <c r="M27" s="18">
        <v>0</v>
      </c>
      <c r="N27" s="18"/>
      <c r="O27" s="18"/>
      <c r="P27" s="18"/>
      <c r="Q27" s="18"/>
      <c r="R27" s="18"/>
      <c r="S27" s="18"/>
      <c r="T27" s="18"/>
      <c r="U27" s="474">
        <f t="shared" si="2"/>
        <v>0</v>
      </c>
      <c r="V27" s="18"/>
      <c r="W27" s="18"/>
      <c r="X27" s="18"/>
      <c r="Y27" s="18"/>
      <c r="Z27" s="18"/>
      <c r="AA27" s="18"/>
      <c r="AB27" s="18"/>
      <c r="AC27" s="18"/>
      <c r="AD27" s="18">
        <v>0</v>
      </c>
      <c r="AE27" s="18"/>
      <c r="AF27" s="18"/>
      <c r="AG27" s="18"/>
      <c r="AH27" s="18"/>
      <c r="AI27" s="18"/>
      <c r="AJ27" s="18"/>
      <c r="AK27" s="18"/>
      <c r="AL27" s="18"/>
      <c r="AM27" s="18"/>
      <c r="AN27" s="18"/>
      <c r="AO27" s="18"/>
      <c r="AP27" s="18"/>
      <c r="AQ27" s="18"/>
      <c r="AR27" s="18"/>
      <c r="AS27" s="18">
        <v>0</v>
      </c>
      <c r="AT27" s="18"/>
      <c r="AU27" s="18"/>
      <c r="AV27" s="18"/>
      <c r="AW27" s="18"/>
      <c r="AX27" s="18"/>
      <c r="AY27" s="18"/>
      <c r="AZ27" s="18"/>
      <c r="BA27" s="18"/>
      <c r="BB27" s="18"/>
      <c r="BC27" s="18"/>
      <c r="BD27" s="18"/>
      <c r="BE27" s="18"/>
      <c r="BF27" s="18"/>
      <c r="BG27" s="476">
        <f t="shared" si="8"/>
        <v>0</v>
      </c>
      <c r="BH27" s="18"/>
      <c r="BI27" s="18"/>
      <c r="BJ27" s="18"/>
      <c r="BK27" s="9"/>
      <c r="BL27" s="9"/>
      <c r="BM27" s="87"/>
      <c r="BN27" s="9"/>
      <c r="BO27" s="86"/>
      <c r="BP27" s="303"/>
      <c r="BQ27" s="303"/>
      <c r="BR27" s="135"/>
      <c r="BS27" s="135"/>
      <c r="BT27" s="135"/>
    </row>
    <row r="28" spans="1:73" s="2" customFormat="1" ht="75">
      <c r="A28" s="9" t="s">
        <v>138</v>
      </c>
      <c r="B28" s="14" t="s">
        <v>139</v>
      </c>
      <c r="C28" s="31">
        <f t="shared" si="0"/>
        <v>11.420000000000002</v>
      </c>
      <c r="D28" s="15">
        <f t="shared" ref="D28:BM28" si="51">SUM(D29:D30)</f>
        <v>0</v>
      </c>
      <c r="E28" s="15">
        <f t="shared" si="51"/>
        <v>11.420000000000002</v>
      </c>
      <c r="F28" s="15">
        <f t="shared" si="51"/>
        <v>11.420000000000002</v>
      </c>
      <c r="G28" s="15">
        <f t="shared" si="51"/>
        <v>0</v>
      </c>
      <c r="H28" s="15">
        <f t="shared" si="51"/>
        <v>0</v>
      </c>
      <c r="I28" s="15">
        <f t="shared" si="51"/>
        <v>0</v>
      </c>
      <c r="J28" s="15">
        <f t="shared" si="51"/>
        <v>0</v>
      </c>
      <c r="K28" s="15">
        <f t="shared" si="51"/>
        <v>8.4499999999999993</v>
      </c>
      <c r="L28" s="15">
        <f t="shared" si="51"/>
        <v>0</v>
      </c>
      <c r="M28" s="15">
        <f t="shared" si="51"/>
        <v>2.9699999999999998</v>
      </c>
      <c r="N28" s="15">
        <f t="shared" si="51"/>
        <v>0</v>
      </c>
      <c r="O28" s="15">
        <f t="shared" si="51"/>
        <v>0</v>
      </c>
      <c r="P28" s="15">
        <f t="shared" si="51"/>
        <v>2.9699999999999998</v>
      </c>
      <c r="Q28" s="15">
        <f t="shared" si="51"/>
        <v>0</v>
      </c>
      <c r="R28" s="15">
        <f t="shared" si="51"/>
        <v>0</v>
      </c>
      <c r="S28" s="15">
        <f t="shared" si="51"/>
        <v>0</v>
      </c>
      <c r="T28" s="15">
        <f t="shared" si="51"/>
        <v>0</v>
      </c>
      <c r="U28" s="15">
        <f t="shared" si="51"/>
        <v>0</v>
      </c>
      <c r="V28" s="15">
        <f t="shared" si="51"/>
        <v>0</v>
      </c>
      <c r="W28" s="15">
        <f t="shared" si="51"/>
        <v>0</v>
      </c>
      <c r="X28" s="15">
        <f t="shared" si="51"/>
        <v>0</v>
      </c>
      <c r="Y28" s="15">
        <f t="shared" si="51"/>
        <v>0</v>
      </c>
      <c r="Z28" s="15">
        <f t="shared" si="51"/>
        <v>0</v>
      </c>
      <c r="AA28" s="15">
        <f t="shared" si="51"/>
        <v>0</v>
      </c>
      <c r="AB28" s="15">
        <f t="shared" si="51"/>
        <v>0</v>
      </c>
      <c r="AC28" s="15">
        <f t="shared" si="51"/>
        <v>0</v>
      </c>
      <c r="AD28" s="15">
        <f t="shared" si="51"/>
        <v>0</v>
      </c>
      <c r="AE28" s="15">
        <f t="shared" si="51"/>
        <v>0</v>
      </c>
      <c r="AF28" s="15">
        <f t="shared" si="51"/>
        <v>0</v>
      </c>
      <c r="AG28" s="15">
        <f t="shared" si="51"/>
        <v>0</v>
      </c>
      <c r="AH28" s="15">
        <f t="shared" si="51"/>
        <v>0</v>
      </c>
      <c r="AI28" s="15">
        <f t="shared" si="51"/>
        <v>0</v>
      </c>
      <c r="AJ28" s="15">
        <f t="shared" si="51"/>
        <v>0</v>
      </c>
      <c r="AK28" s="15">
        <f t="shared" si="51"/>
        <v>0</v>
      </c>
      <c r="AL28" s="15">
        <f t="shared" si="51"/>
        <v>0</v>
      </c>
      <c r="AM28" s="15">
        <f t="shared" si="51"/>
        <v>0</v>
      </c>
      <c r="AN28" s="15">
        <f t="shared" si="51"/>
        <v>0</v>
      </c>
      <c r="AO28" s="15">
        <f t="shared" si="51"/>
        <v>0</v>
      </c>
      <c r="AP28" s="15">
        <f t="shared" si="51"/>
        <v>0</v>
      </c>
      <c r="AQ28" s="15">
        <f t="shared" si="51"/>
        <v>0</v>
      </c>
      <c r="AR28" s="15">
        <f t="shared" si="51"/>
        <v>0</v>
      </c>
      <c r="AS28" s="15">
        <f t="shared" si="51"/>
        <v>0</v>
      </c>
      <c r="AT28" s="15">
        <f t="shared" si="51"/>
        <v>0</v>
      </c>
      <c r="AU28" s="15">
        <f t="shared" si="51"/>
        <v>0</v>
      </c>
      <c r="AV28" s="15">
        <f t="shared" si="51"/>
        <v>0</v>
      </c>
      <c r="AW28" s="15">
        <f t="shared" si="51"/>
        <v>0</v>
      </c>
      <c r="AX28" s="15">
        <f t="shared" si="51"/>
        <v>0</v>
      </c>
      <c r="AY28" s="15">
        <f t="shared" si="51"/>
        <v>0</v>
      </c>
      <c r="AZ28" s="15">
        <f t="shared" si="51"/>
        <v>0</v>
      </c>
      <c r="BA28" s="15">
        <f t="shared" si="51"/>
        <v>0</v>
      </c>
      <c r="BB28" s="15">
        <f t="shared" si="51"/>
        <v>0</v>
      </c>
      <c r="BC28" s="15">
        <f t="shared" si="51"/>
        <v>0</v>
      </c>
      <c r="BD28" s="15">
        <f t="shared" si="51"/>
        <v>0</v>
      </c>
      <c r="BE28" s="15">
        <f t="shared" si="51"/>
        <v>0</v>
      </c>
      <c r="BF28" s="15">
        <f t="shared" si="51"/>
        <v>0</v>
      </c>
      <c r="BG28" s="15">
        <f t="shared" si="51"/>
        <v>0</v>
      </c>
      <c r="BH28" s="15">
        <f t="shared" si="51"/>
        <v>0</v>
      </c>
      <c r="BI28" s="15">
        <f t="shared" si="51"/>
        <v>0</v>
      </c>
      <c r="BJ28" s="15">
        <f t="shared" si="51"/>
        <v>0</v>
      </c>
      <c r="BK28" s="15">
        <f t="shared" si="51"/>
        <v>0</v>
      </c>
      <c r="BL28" s="15">
        <f t="shared" si="51"/>
        <v>0</v>
      </c>
      <c r="BM28" s="15">
        <f t="shared" si="51"/>
        <v>0</v>
      </c>
      <c r="BN28" s="9">
        <f>A29</f>
        <v>1</v>
      </c>
      <c r="BO28" s="86"/>
      <c r="BP28" s="303"/>
      <c r="BQ28" s="303"/>
      <c r="BR28" s="135"/>
      <c r="BS28" s="135"/>
      <c r="BT28" s="135"/>
    </row>
    <row r="29" spans="1:73" s="315" customFormat="1" ht="66" customHeight="1">
      <c r="A29" s="833">
        <v>1</v>
      </c>
      <c r="B29" s="835" t="s">
        <v>304</v>
      </c>
      <c r="C29" s="493">
        <f t="shared" si="0"/>
        <v>5.9700000000000006</v>
      </c>
      <c r="D29" s="313"/>
      <c r="E29" s="311">
        <f>F29+U29+BG29</f>
        <v>5.9700000000000006</v>
      </c>
      <c r="F29" s="311">
        <f>G29+K29+L29+M29+R29+S29+T29</f>
        <v>5.9700000000000006</v>
      </c>
      <c r="G29" s="311">
        <f>H29+I29+J29</f>
        <v>0</v>
      </c>
      <c r="H29" s="311"/>
      <c r="I29" s="311"/>
      <c r="J29" s="311"/>
      <c r="K29" s="311">
        <v>4.2</v>
      </c>
      <c r="L29" s="311"/>
      <c r="M29" s="311">
        <f>+N29+O29+P29</f>
        <v>1.77</v>
      </c>
      <c r="N29" s="311"/>
      <c r="O29" s="311"/>
      <c r="P29" s="311">
        <v>1.77</v>
      </c>
      <c r="Q29" s="311"/>
      <c r="R29" s="311"/>
      <c r="S29" s="311"/>
      <c r="T29" s="311"/>
      <c r="U29" s="311">
        <f>V29+W29+X29+Y29+Z29+AA29+AB29+AC29+AD29+AU29+AV29+AW29+AX29+AY29+AZ29+BA29+BB29+BC29+BD29+BE29+BF29</f>
        <v>0</v>
      </c>
      <c r="V29" s="311"/>
      <c r="W29" s="311"/>
      <c r="X29" s="311"/>
      <c r="Y29" s="311"/>
      <c r="Z29" s="311"/>
      <c r="AA29" s="311"/>
      <c r="AB29" s="311"/>
      <c r="AC29" s="311"/>
      <c r="AD29" s="311">
        <f>SUM(AE29:AT29)</f>
        <v>0</v>
      </c>
      <c r="AE29" s="311"/>
      <c r="AF29" s="311"/>
      <c r="AG29" s="311"/>
      <c r="AH29" s="311"/>
      <c r="AI29" s="311"/>
      <c r="AJ29" s="311"/>
      <c r="AK29" s="311"/>
      <c r="AL29" s="311"/>
      <c r="AM29" s="311"/>
      <c r="AN29" s="311"/>
      <c r="AO29" s="311"/>
      <c r="AP29" s="311"/>
      <c r="AQ29" s="311"/>
      <c r="AR29" s="311"/>
      <c r="AS29" s="311">
        <v>0</v>
      </c>
      <c r="AT29" s="311"/>
      <c r="AU29" s="311"/>
      <c r="AV29" s="311"/>
      <c r="AW29" s="311"/>
      <c r="AX29" s="311"/>
      <c r="AY29" s="311"/>
      <c r="AZ29" s="311"/>
      <c r="BA29" s="311"/>
      <c r="BB29" s="311"/>
      <c r="BC29" s="311"/>
      <c r="BD29" s="311"/>
      <c r="BE29" s="311"/>
      <c r="BF29" s="311"/>
      <c r="BG29" s="311">
        <f>BH29+BI29+BJ29</f>
        <v>0</v>
      </c>
      <c r="BH29" s="311"/>
      <c r="BI29" s="311"/>
      <c r="BJ29" s="311"/>
      <c r="BK29" s="368" t="s">
        <v>130</v>
      </c>
      <c r="BL29" s="459" t="s">
        <v>399</v>
      </c>
      <c r="BM29" s="368"/>
      <c r="BN29" s="368" t="s">
        <v>99</v>
      </c>
      <c r="BO29" s="362"/>
      <c r="BP29" s="843" t="s">
        <v>761</v>
      </c>
      <c r="BQ29" s="839" t="s">
        <v>576</v>
      </c>
      <c r="BR29" s="312"/>
      <c r="BS29" s="312" t="s">
        <v>834</v>
      </c>
      <c r="BT29" s="312"/>
      <c r="BU29" s="315" t="s">
        <v>862</v>
      </c>
    </row>
    <row r="30" spans="1:73" s="315" customFormat="1" ht="34.15" customHeight="1">
      <c r="A30" s="833"/>
      <c r="B30" s="835"/>
      <c r="C30" s="493">
        <f t="shared" si="0"/>
        <v>5.45</v>
      </c>
      <c r="D30" s="313"/>
      <c r="E30" s="311">
        <f>F30+U30+BG30</f>
        <v>5.45</v>
      </c>
      <c r="F30" s="311">
        <f>G30+K30+L30+M30+R30+S30+T30</f>
        <v>5.45</v>
      </c>
      <c r="G30" s="311">
        <f>H30+I30+J30</f>
        <v>0</v>
      </c>
      <c r="H30" s="311"/>
      <c r="I30" s="311"/>
      <c r="J30" s="311"/>
      <c r="K30" s="311">
        <v>4.25</v>
      </c>
      <c r="L30" s="311"/>
      <c r="M30" s="311">
        <f>+N30+O30+P30</f>
        <v>1.2</v>
      </c>
      <c r="N30" s="311"/>
      <c r="O30" s="311"/>
      <c r="P30" s="311">
        <v>1.2</v>
      </c>
      <c r="Q30" s="311"/>
      <c r="R30" s="311"/>
      <c r="S30" s="311"/>
      <c r="T30" s="311"/>
      <c r="U30" s="311">
        <f>V30+W30+X30+Y30+Z30+AA30+AB30+AC30+AD30+AU30+AV30+AW30+AX30+AY30+AZ30+BA30+BB30+BC30+BD30+BE30+BF30</f>
        <v>0</v>
      </c>
      <c r="V30" s="311"/>
      <c r="W30" s="311"/>
      <c r="X30" s="311"/>
      <c r="Y30" s="311"/>
      <c r="Z30" s="311"/>
      <c r="AA30" s="311"/>
      <c r="AB30" s="311"/>
      <c r="AC30" s="311"/>
      <c r="AD30" s="311">
        <f>SUM(AE30:AT30)</f>
        <v>0</v>
      </c>
      <c r="AE30" s="311"/>
      <c r="AF30" s="311"/>
      <c r="AG30" s="311"/>
      <c r="AH30" s="311"/>
      <c r="AI30" s="311"/>
      <c r="AJ30" s="311"/>
      <c r="AK30" s="311"/>
      <c r="AL30" s="311"/>
      <c r="AM30" s="311"/>
      <c r="AN30" s="311"/>
      <c r="AO30" s="311"/>
      <c r="AP30" s="311"/>
      <c r="AQ30" s="311"/>
      <c r="AR30" s="311"/>
      <c r="AS30" s="311">
        <v>0</v>
      </c>
      <c r="AT30" s="311"/>
      <c r="AU30" s="311"/>
      <c r="AV30" s="311"/>
      <c r="AW30" s="311"/>
      <c r="AX30" s="311"/>
      <c r="AY30" s="311"/>
      <c r="AZ30" s="311"/>
      <c r="BA30" s="311"/>
      <c r="BB30" s="311"/>
      <c r="BC30" s="311"/>
      <c r="BD30" s="311"/>
      <c r="BE30" s="311"/>
      <c r="BF30" s="311"/>
      <c r="BG30" s="311">
        <f>BH30+BI30+BJ30</f>
        <v>0</v>
      </c>
      <c r="BH30" s="311"/>
      <c r="BI30" s="311"/>
      <c r="BJ30" s="311"/>
      <c r="BK30" s="368" t="s">
        <v>130</v>
      </c>
      <c r="BL30" s="365" t="s">
        <v>398</v>
      </c>
      <c r="BM30" s="368"/>
      <c r="BN30" s="368" t="s">
        <v>99</v>
      </c>
      <c r="BO30" s="362"/>
      <c r="BP30" s="843"/>
      <c r="BQ30" s="839"/>
      <c r="BR30" s="312"/>
      <c r="BS30" s="312" t="s">
        <v>834</v>
      </c>
      <c r="BT30" s="312"/>
    </row>
    <row r="31" spans="1:73" s="2" customFormat="1">
      <c r="A31" s="13">
        <v>2</v>
      </c>
      <c r="B31" s="84" t="s">
        <v>140</v>
      </c>
      <c r="C31" s="31">
        <f t="shared" si="0"/>
        <v>1723.7701999999999</v>
      </c>
      <c r="D31" s="15">
        <f t="shared" ref="D31:AI31" si="52">D32+D65+D114</f>
        <v>673.03</v>
      </c>
      <c r="E31" s="15">
        <f t="shared" si="52"/>
        <v>1050.7402</v>
      </c>
      <c r="F31" s="15">
        <f t="shared" si="52"/>
        <v>998.15719999999999</v>
      </c>
      <c r="G31" s="15">
        <f t="shared" si="52"/>
        <v>9.8972999999999995</v>
      </c>
      <c r="H31" s="15">
        <f t="shared" si="52"/>
        <v>5.45</v>
      </c>
      <c r="I31" s="15">
        <f t="shared" si="52"/>
        <v>4.4473000000000003</v>
      </c>
      <c r="J31" s="15">
        <f t="shared" si="52"/>
        <v>0</v>
      </c>
      <c r="K31" s="15">
        <f t="shared" si="52"/>
        <v>770.48720000000003</v>
      </c>
      <c r="L31" s="15">
        <f t="shared" si="52"/>
        <v>201.25</v>
      </c>
      <c r="M31" s="15">
        <f t="shared" si="52"/>
        <v>16.490000000000002</v>
      </c>
      <c r="N31" s="15">
        <f t="shared" si="52"/>
        <v>1.4</v>
      </c>
      <c r="O31" s="15">
        <f t="shared" si="52"/>
        <v>0</v>
      </c>
      <c r="P31" s="15">
        <f t="shared" si="52"/>
        <v>15.09</v>
      </c>
      <c r="Q31" s="15">
        <f t="shared" si="52"/>
        <v>0</v>
      </c>
      <c r="R31" s="15">
        <f t="shared" si="52"/>
        <v>0.04</v>
      </c>
      <c r="S31" s="15">
        <f t="shared" si="52"/>
        <v>0</v>
      </c>
      <c r="T31" s="15">
        <f t="shared" si="52"/>
        <v>0</v>
      </c>
      <c r="U31" s="15">
        <f t="shared" si="52"/>
        <v>26.843</v>
      </c>
      <c r="V31" s="15">
        <f t="shared" si="52"/>
        <v>0</v>
      </c>
      <c r="W31" s="15">
        <f t="shared" si="52"/>
        <v>0</v>
      </c>
      <c r="X31" s="15">
        <f t="shared" si="52"/>
        <v>0</v>
      </c>
      <c r="Y31" s="15">
        <f t="shared" si="52"/>
        <v>0</v>
      </c>
      <c r="Z31" s="15">
        <f t="shared" si="52"/>
        <v>0</v>
      </c>
      <c r="AA31" s="15">
        <f t="shared" si="52"/>
        <v>0</v>
      </c>
      <c r="AB31" s="15">
        <f t="shared" si="52"/>
        <v>0</v>
      </c>
      <c r="AC31" s="15">
        <f t="shared" si="52"/>
        <v>0</v>
      </c>
      <c r="AD31" s="15">
        <f t="shared" si="52"/>
        <v>6.8699999999999992</v>
      </c>
      <c r="AE31" s="15">
        <f t="shared" si="52"/>
        <v>6.7299999999999995</v>
      </c>
      <c r="AF31" s="15">
        <f t="shared" si="52"/>
        <v>0.14000000000000001</v>
      </c>
      <c r="AG31" s="15">
        <f t="shared" si="52"/>
        <v>0</v>
      </c>
      <c r="AH31" s="15">
        <f t="shared" si="52"/>
        <v>0</v>
      </c>
      <c r="AI31" s="15">
        <f t="shared" si="52"/>
        <v>0</v>
      </c>
      <c r="AJ31" s="15">
        <f t="shared" ref="AJ31:BJ31" si="53">AJ32+AJ65+AJ114</f>
        <v>0</v>
      </c>
      <c r="AK31" s="15">
        <f t="shared" si="53"/>
        <v>0</v>
      </c>
      <c r="AL31" s="15">
        <f t="shared" si="53"/>
        <v>0</v>
      </c>
      <c r="AM31" s="15">
        <f t="shared" si="53"/>
        <v>0</v>
      </c>
      <c r="AN31" s="15">
        <f t="shared" si="53"/>
        <v>0</v>
      </c>
      <c r="AO31" s="15">
        <f t="shared" si="53"/>
        <v>0</v>
      </c>
      <c r="AP31" s="15">
        <f t="shared" si="53"/>
        <v>0</v>
      </c>
      <c r="AQ31" s="15">
        <f t="shared" si="53"/>
        <v>0</v>
      </c>
      <c r="AR31" s="15">
        <f t="shared" si="53"/>
        <v>0</v>
      </c>
      <c r="AS31" s="15">
        <f t="shared" si="53"/>
        <v>0</v>
      </c>
      <c r="AT31" s="15">
        <f t="shared" si="53"/>
        <v>0</v>
      </c>
      <c r="AU31" s="15">
        <f t="shared" si="53"/>
        <v>0</v>
      </c>
      <c r="AV31" s="15">
        <f t="shared" si="53"/>
        <v>0</v>
      </c>
      <c r="AW31" s="15">
        <f t="shared" si="53"/>
        <v>0</v>
      </c>
      <c r="AX31" s="15">
        <f t="shared" si="53"/>
        <v>1.9300000000000002</v>
      </c>
      <c r="AY31" s="15">
        <f t="shared" si="53"/>
        <v>0</v>
      </c>
      <c r="AZ31" s="15">
        <f t="shared" si="53"/>
        <v>0.45299999999999996</v>
      </c>
      <c r="BA31" s="15">
        <f t="shared" si="53"/>
        <v>0</v>
      </c>
      <c r="BB31" s="15">
        <f t="shared" si="53"/>
        <v>0</v>
      </c>
      <c r="BC31" s="15">
        <f t="shared" si="53"/>
        <v>0</v>
      </c>
      <c r="BD31" s="15">
        <f t="shared" si="53"/>
        <v>17.589999999999996</v>
      </c>
      <c r="BE31" s="15">
        <f t="shared" si="53"/>
        <v>0</v>
      </c>
      <c r="BF31" s="15">
        <f t="shared" si="53"/>
        <v>0</v>
      </c>
      <c r="BG31" s="15">
        <f t="shared" si="53"/>
        <v>27.24</v>
      </c>
      <c r="BH31" s="15">
        <f t="shared" si="53"/>
        <v>0</v>
      </c>
      <c r="BI31" s="15">
        <f t="shared" si="53"/>
        <v>62.989999999999995</v>
      </c>
      <c r="BJ31" s="15">
        <f t="shared" si="53"/>
        <v>0</v>
      </c>
      <c r="BK31" s="9"/>
      <c r="BL31" s="9"/>
      <c r="BM31" s="87"/>
      <c r="BN31" s="13"/>
      <c r="BO31" s="129"/>
      <c r="BP31" s="303"/>
      <c r="BQ31" s="303"/>
      <c r="BR31" s="135"/>
      <c r="BS31" s="135"/>
      <c r="BT31" s="135"/>
    </row>
    <row r="32" spans="1:73" s="3" customFormat="1" ht="56.25">
      <c r="A32" s="179" t="s">
        <v>141</v>
      </c>
      <c r="B32" s="84" t="s">
        <v>142</v>
      </c>
      <c r="C32" s="31">
        <f t="shared" si="0"/>
        <v>182.94</v>
      </c>
      <c r="D32" s="18">
        <f t="shared" ref="D32:BJ32" si="54">D33+D46</f>
        <v>13.65</v>
      </c>
      <c r="E32" s="18">
        <f t="shared" si="54"/>
        <v>169.29</v>
      </c>
      <c r="F32" s="18">
        <f t="shared" si="54"/>
        <v>154.05000000000001</v>
      </c>
      <c r="G32" s="18">
        <f t="shared" si="54"/>
        <v>5.4573</v>
      </c>
      <c r="H32" s="18">
        <f t="shared" si="54"/>
        <v>5.45</v>
      </c>
      <c r="I32" s="18">
        <f t="shared" si="54"/>
        <v>7.3000000000000001E-3</v>
      </c>
      <c r="J32" s="18">
        <f t="shared" si="54"/>
        <v>0</v>
      </c>
      <c r="K32" s="18">
        <f t="shared" si="54"/>
        <v>111.63</v>
      </c>
      <c r="L32" s="18">
        <f t="shared" si="54"/>
        <v>20.970000000000002</v>
      </c>
      <c r="M32" s="18">
        <f t="shared" si="54"/>
        <v>15.96</v>
      </c>
      <c r="N32" s="18">
        <f t="shared" si="54"/>
        <v>1.4</v>
      </c>
      <c r="O32" s="18">
        <f t="shared" si="54"/>
        <v>0</v>
      </c>
      <c r="P32" s="18">
        <f t="shared" si="54"/>
        <v>14.56</v>
      </c>
      <c r="Q32" s="18">
        <f t="shared" si="54"/>
        <v>0</v>
      </c>
      <c r="R32" s="18">
        <f t="shared" si="54"/>
        <v>0.04</v>
      </c>
      <c r="S32" s="18">
        <f t="shared" si="54"/>
        <v>0</v>
      </c>
      <c r="T32" s="18">
        <f t="shared" si="54"/>
        <v>0</v>
      </c>
      <c r="U32" s="18">
        <f t="shared" si="54"/>
        <v>12.94</v>
      </c>
      <c r="V32" s="18">
        <f t="shared" si="54"/>
        <v>0</v>
      </c>
      <c r="W32" s="18">
        <f t="shared" si="54"/>
        <v>0</v>
      </c>
      <c r="X32" s="18">
        <f t="shared" si="54"/>
        <v>0</v>
      </c>
      <c r="Y32" s="18">
        <f t="shared" si="54"/>
        <v>0</v>
      </c>
      <c r="Z32" s="18">
        <f t="shared" si="54"/>
        <v>0</v>
      </c>
      <c r="AA32" s="18">
        <f t="shared" si="54"/>
        <v>0</v>
      </c>
      <c r="AB32" s="18">
        <f t="shared" si="54"/>
        <v>0</v>
      </c>
      <c r="AC32" s="18">
        <f t="shared" si="54"/>
        <v>0</v>
      </c>
      <c r="AD32" s="18">
        <f t="shared" si="54"/>
        <v>3.05</v>
      </c>
      <c r="AE32" s="18">
        <f t="shared" si="54"/>
        <v>2.9099999999999997</v>
      </c>
      <c r="AF32" s="18">
        <f t="shared" si="54"/>
        <v>0.14000000000000001</v>
      </c>
      <c r="AG32" s="18">
        <f t="shared" si="54"/>
        <v>0</v>
      </c>
      <c r="AH32" s="18">
        <f t="shared" si="54"/>
        <v>0</v>
      </c>
      <c r="AI32" s="18">
        <f t="shared" si="54"/>
        <v>0</v>
      </c>
      <c r="AJ32" s="18">
        <f t="shared" si="54"/>
        <v>0</v>
      </c>
      <c r="AK32" s="18">
        <f t="shared" si="54"/>
        <v>0</v>
      </c>
      <c r="AL32" s="18">
        <f t="shared" si="54"/>
        <v>0</v>
      </c>
      <c r="AM32" s="18">
        <f t="shared" si="54"/>
        <v>0</v>
      </c>
      <c r="AN32" s="18">
        <f t="shared" si="54"/>
        <v>0</v>
      </c>
      <c r="AO32" s="18">
        <f t="shared" si="54"/>
        <v>0</v>
      </c>
      <c r="AP32" s="18">
        <f t="shared" si="54"/>
        <v>0</v>
      </c>
      <c r="AQ32" s="18">
        <f t="shared" si="54"/>
        <v>0</v>
      </c>
      <c r="AR32" s="18">
        <f t="shared" si="54"/>
        <v>0</v>
      </c>
      <c r="AS32" s="18">
        <f t="shared" si="54"/>
        <v>0</v>
      </c>
      <c r="AT32" s="18">
        <f t="shared" si="54"/>
        <v>0</v>
      </c>
      <c r="AU32" s="18">
        <f t="shared" si="54"/>
        <v>0</v>
      </c>
      <c r="AV32" s="18">
        <f t="shared" si="54"/>
        <v>0</v>
      </c>
      <c r="AW32" s="18">
        <f t="shared" si="54"/>
        <v>0</v>
      </c>
      <c r="AX32" s="18">
        <f t="shared" si="54"/>
        <v>1.6300000000000001</v>
      </c>
      <c r="AY32" s="18">
        <f t="shared" si="54"/>
        <v>0</v>
      </c>
      <c r="AZ32" s="18">
        <f t="shared" si="54"/>
        <v>0</v>
      </c>
      <c r="BA32" s="18">
        <f t="shared" si="54"/>
        <v>0</v>
      </c>
      <c r="BB32" s="18">
        <f t="shared" si="54"/>
        <v>0</v>
      </c>
      <c r="BC32" s="18">
        <f t="shared" si="54"/>
        <v>0</v>
      </c>
      <c r="BD32" s="18">
        <f t="shared" si="54"/>
        <v>8.26</v>
      </c>
      <c r="BE32" s="18">
        <f t="shared" si="54"/>
        <v>0</v>
      </c>
      <c r="BF32" s="18">
        <f t="shared" si="54"/>
        <v>0</v>
      </c>
      <c r="BG32" s="18">
        <f t="shared" si="54"/>
        <v>2.3000000000000003</v>
      </c>
      <c r="BH32" s="18">
        <f>BH33+BH46</f>
        <v>0</v>
      </c>
      <c r="BI32" s="18">
        <f t="shared" si="54"/>
        <v>39.549999999999997</v>
      </c>
      <c r="BJ32" s="18">
        <f t="shared" si="54"/>
        <v>0</v>
      </c>
      <c r="BK32" s="9"/>
      <c r="BL32" s="9"/>
      <c r="BM32" s="93"/>
      <c r="BN32" s="477"/>
      <c r="BO32" s="181"/>
      <c r="BP32" s="52"/>
      <c r="BQ32" s="52"/>
      <c r="BR32" s="207"/>
      <c r="BS32" s="207"/>
      <c r="BT32" s="207"/>
    </row>
    <row r="33" spans="1:83" s="3" customFormat="1" ht="56.25">
      <c r="A33" s="179" t="s">
        <v>143</v>
      </c>
      <c r="B33" s="84" t="s">
        <v>781</v>
      </c>
      <c r="C33" s="31">
        <f t="shared" si="0"/>
        <v>122.16999999999999</v>
      </c>
      <c r="D33" s="18">
        <f t="shared" ref="D33:BJ33" si="55">D34+D42+D44</f>
        <v>8.25</v>
      </c>
      <c r="E33" s="18">
        <f t="shared" si="55"/>
        <v>113.91999999999999</v>
      </c>
      <c r="F33" s="18">
        <f t="shared" si="55"/>
        <v>103.36999999999999</v>
      </c>
      <c r="G33" s="18">
        <f t="shared" si="55"/>
        <v>3.06</v>
      </c>
      <c r="H33" s="18">
        <f t="shared" si="55"/>
        <v>3.06</v>
      </c>
      <c r="I33" s="18">
        <f t="shared" si="55"/>
        <v>0</v>
      </c>
      <c r="J33" s="18">
        <f t="shared" si="55"/>
        <v>0</v>
      </c>
      <c r="K33" s="18">
        <f t="shared" si="55"/>
        <v>68.790000000000006</v>
      </c>
      <c r="L33" s="18">
        <f t="shared" si="55"/>
        <v>17.420000000000002</v>
      </c>
      <c r="M33" s="18">
        <f t="shared" si="55"/>
        <v>14.06</v>
      </c>
      <c r="N33" s="18">
        <f t="shared" si="55"/>
        <v>0</v>
      </c>
      <c r="O33" s="18">
        <f t="shared" si="55"/>
        <v>0</v>
      </c>
      <c r="P33" s="18">
        <f t="shared" si="55"/>
        <v>14.06</v>
      </c>
      <c r="Q33" s="18">
        <f t="shared" si="55"/>
        <v>0</v>
      </c>
      <c r="R33" s="18">
        <f t="shared" si="55"/>
        <v>0.04</v>
      </c>
      <c r="S33" s="18">
        <f t="shared" si="55"/>
        <v>0</v>
      </c>
      <c r="T33" s="18">
        <f t="shared" si="55"/>
        <v>0</v>
      </c>
      <c r="U33" s="18">
        <f t="shared" si="55"/>
        <v>8.26</v>
      </c>
      <c r="V33" s="18">
        <f t="shared" si="55"/>
        <v>0</v>
      </c>
      <c r="W33" s="18">
        <f t="shared" si="55"/>
        <v>0</v>
      </c>
      <c r="X33" s="18">
        <f t="shared" si="55"/>
        <v>0</v>
      </c>
      <c r="Y33" s="18">
        <f t="shared" si="55"/>
        <v>0</v>
      </c>
      <c r="Z33" s="18">
        <f t="shared" si="55"/>
        <v>0</v>
      </c>
      <c r="AA33" s="18">
        <f t="shared" si="55"/>
        <v>0</v>
      </c>
      <c r="AB33" s="18">
        <f t="shared" si="55"/>
        <v>0</v>
      </c>
      <c r="AC33" s="18">
        <f t="shared" si="55"/>
        <v>0</v>
      </c>
      <c r="AD33" s="18">
        <f t="shared" si="55"/>
        <v>2.65</v>
      </c>
      <c r="AE33" s="18">
        <f t="shared" si="55"/>
        <v>2.5099999999999998</v>
      </c>
      <c r="AF33" s="18">
        <f t="shared" si="55"/>
        <v>0.14000000000000001</v>
      </c>
      <c r="AG33" s="18">
        <f t="shared" si="55"/>
        <v>0</v>
      </c>
      <c r="AH33" s="18">
        <f t="shared" si="55"/>
        <v>0</v>
      </c>
      <c r="AI33" s="18">
        <f t="shared" si="55"/>
        <v>0</v>
      </c>
      <c r="AJ33" s="18">
        <f t="shared" si="55"/>
        <v>0</v>
      </c>
      <c r="AK33" s="18">
        <f t="shared" si="55"/>
        <v>0</v>
      </c>
      <c r="AL33" s="18">
        <f t="shared" si="55"/>
        <v>0</v>
      </c>
      <c r="AM33" s="18">
        <f t="shared" si="55"/>
        <v>0</v>
      </c>
      <c r="AN33" s="18">
        <f t="shared" si="55"/>
        <v>0</v>
      </c>
      <c r="AO33" s="18">
        <f t="shared" si="55"/>
        <v>0</v>
      </c>
      <c r="AP33" s="18">
        <f t="shared" si="55"/>
        <v>0</v>
      </c>
      <c r="AQ33" s="18">
        <f t="shared" si="55"/>
        <v>0</v>
      </c>
      <c r="AR33" s="18">
        <f t="shared" si="55"/>
        <v>0</v>
      </c>
      <c r="AS33" s="18">
        <f t="shared" si="55"/>
        <v>0</v>
      </c>
      <c r="AT33" s="18">
        <f t="shared" si="55"/>
        <v>0</v>
      </c>
      <c r="AU33" s="18">
        <f t="shared" si="55"/>
        <v>0</v>
      </c>
      <c r="AV33" s="18">
        <f t="shared" si="55"/>
        <v>0</v>
      </c>
      <c r="AW33" s="18">
        <f t="shared" si="55"/>
        <v>0</v>
      </c>
      <c r="AX33" s="18">
        <f t="shared" si="55"/>
        <v>1.6300000000000001</v>
      </c>
      <c r="AY33" s="18">
        <f t="shared" si="55"/>
        <v>0</v>
      </c>
      <c r="AZ33" s="18">
        <f t="shared" si="55"/>
        <v>0</v>
      </c>
      <c r="BA33" s="18">
        <f t="shared" si="55"/>
        <v>0</v>
      </c>
      <c r="BB33" s="18">
        <f t="shared" si="55"/>
        <v>0</v>
      </c>
      <c r="BC33" s="18">
        <f t="shared" si="55"/>
        <v>0</v>
      </c>
      <c r="BD33" s="18">
        <f t="shared" si="55"/>
        <v>3.98</v>
      </c>
      <c r="BE33" s="18">
        <f t="shared" si="55"/>
        <v>0</v>
      </c>
      <c r="BF33" s="18">
        <f t="shared" si="55"/>
        <v>0</v>
      </c>
      <c r="BG33" s="18">
        <f t="shared" si="55"/>
        <v>2.2900000000000005</v>
      </c>
      <c r="BH33" s="18">
        <f t="shared" si="55"/>
        <v>0</v>
      </c>
      <c r="BI33" s="18">
        <f t="shared" si="55"/>
        <v>2.2900000000000005</v>
      </c>
      <c r="BJ33" s="18">
        <f t="shared" si="55"/>
        <v>0</v>
      </c>
      <c r="BK33" s="9"/>
      <c r="BL33" s="9"/>
      <c r="BM33" s="93"/>
      <c r="BN33" s="477"/>
      <c r="BO33" s="181"/>
      <c r="BP33" s="52"/>
      <c r="BQ33" s="52"/>
      <c r="BR33" s="207"/>
      <c r="BS33" s="207"/>
      <c r="BT33" s="207"/>
    </row>
    <row r="34" spans="1:83" s="3" customFormat="1" ht="78">
      <c r="A34" s="179" t="s">
        <v>144</v>
      </c>
      <c r="B34" s="478" t="s">
        <v>766</v>
      </c>
      <c r="C34" s="31">
        <f t="shared" si="0"/>
        <v>117.16999999999999</v>
      </c>
      <c r="D34" s="18">
        <f t="shared" ref="D34:BJ34" si="56">SUM(D35:D41)</f>
        <v>8.1999999999999993</v>
      </c>
      <c r="E34" s="18">
        <f t="shared" si="56"/>
        <v>108.96999999999998</v>
      </c>
      <c r="F34" s="18">
        <f t="shared" si="56"/>
        <v>98.419999999999987</v>
      </c>
      <c r="G34" s="18">
        <f t="shared" si="56"/>
        <v>3</v>
      </c>
      <c r="H34" s="18">
        <f t="shared" si="56"/>
        <v>3</v>
      </c>
      <c r="I34" s="18">
        <f t="shared" si="56"/>
        <v>0</v>
      </c>
      <c r="J34" s="18">
        <f t="shared" si="56"/>
        <v>0</v>
      </c>
      <c r="K34" s="18">
        <f t="shared" si="56"/>
        <v>65.98</v>
      </c>
      <c r="L34" s="18">
        <f t="shared" si="56"/>
        <v>15.34</v>
      </c>
      <c r="M34" s="18">
        <f t="shared" si="56"/>
        <v>14.06</v>
      </c>
      <c r="N34" s="18">
        <f t="shared" si="56"/>
        <v>0</v>
      </c>
      <c r="O34" s="18">
        <f t="shared" si="56"/>
        <v>0</v>
      </c>
      <c r="P34" s="18">
        <f t="shared" si="56"/>
        <v>14.06</v>
      </c>
      <c r="Q34" s="18">
        <f t="shared" si="56"/>
        <v>0</v>
      </c>
      <c r="R34" s="18">
        <f t="shared" si="56"/>
        <v>0.04</v>
      </c>
      <c r="S34" s="18">
        <f t="shared" si="56"/>
        <v>0</v>
      </c>
      <c r="T34" s="18">
        <f t="shared" si="56"/>
        <v>0</v>
      </c>
      <c r="U34" s="18">
        <f t="shared" si="56"/>
        <v>8.26</v>
      </c>
      <c r="V34" s="18">
        <f t="shared" si="56"/>
        <v>0</v>
      </c>
      <c r="W34" s="18">
        <f t="shared" si="56"/>
        <v>0</v>
      </c>
      <c r="X34" s="18">
        <f t="shared" si="56"/>
        <v>0</v>
      </c>
      <c r="Y34" s="18">
        <f t="shared" si="56"/>
        <v>0</v>
      </c>
      <c r="Z34" s="18">
        <f t="shared" si="56"/>
        <v>0</v>
      </c>
      <c r="AA34" s="18">
        <f t="shared" si="56"/>
        <v>0</v>
      </c>
      <c r="AB34" s="18">
        <f t="shared" si="56"/>
        <v>0</v>
      </c>
      <c r="AC34" s="18">
        <f t="shared" si="56"/>
        <v>0</v>
      </c>
      <c r="AD34" s="18">
        <f t="shared" si="56"/>
        <v>2.65</v>
      </c>
      <c r="AE34" s="18">
        <f t="shared" si="56"/>
        <v>2.5099999999999998</v>
      </c>
      <c r="AF34" s="18">
        <f t="shared" si="56"/>
        <v>0.14000000000000001</v>
      </c>
      <c r="AG34" s="18">
        <f t="shared" si="56"/>
        <v>0</v>
      </c>
      <c r="AH34" s="18">
        <f t="shared" si="56"/>
        <v>0</v>
      </c>
      <c r="AI34" s="18">
        <f t="shared" si="56"/>
        <v>0</v>
      </c>
      <c r="AJ34" s="18">
        <f t="shared" si="56"/>
        <v>0</v>
      </c>
      <c r="AK34" s="18">
        <f t="shared" si="56"/>
        <v>0</v>
      </c>
      <c r="AL34" s="18">
        <f t="shared" si="56"/>
        <v>0</v>
      </c>
      <c r="AM34" s="18">
        <f t="shared" si="56"/>
        <v>0</v>
      </c>
      <c r="AN34" s="18">
        <f t="shared" si="56"/>
        <v>0</v>
      </c>
      <c r="AO34" s="18">
        <f t="shared" si="56"/>
        <v>0</v>
      </c>
      <c r="AP34" s="18">
        <f t="shared" si="56"/>
        <v>0</v>
      </c>
      <c r="AQ34" s="18">
        <f t="shared" si="56"/>
        <v>0</v>
      </c>
      <c r="AR34" s="18">
        <f t="shared" si="56"/>
        <v>0</v>
      </c>
      <c r="AS34" s="18">
        <f t="shared" si="56"/>
        <v>0</v>
      </c>
      <c r="AT34" s="18">
        <f t="shared" si="56"/>
        <v>0</v>
      </c>
      <c r="AU34" s="18">
        <f t="shared" si="56"/>
        <v>0</v>
      </c>
      <c r="AV34" s="18">
        <f t="shared" si="56"/>
        <v>0</v>
      </c>
      <c r="AW34" s="18">
        <f t="shared" si="56"/>
        <v>0</v>
      </c>
      <c r="AX34" s="18">
        <f t="shared" si="56"/>
        <v>1.6300000000000001</v>
      </c>
      <c r="AY34" s="18">
        <f t="shared" si="56"/>
        <v>0</v>
      </c>
      <c r="AZ34" s="18">
        <f t="shared" si="56"/>
        <v>0</v>
      </c>
      <c r="BA34" s="18">
        <f t="shared" si="56"/>
        <v>0</v>
      </c>
      <c r="BB34" s="18">
        <f t="shared" si="56"/>
        <v>0</v>
      </c>
      <c r="BC34" s="18">
        <f t="shared" si="56"/>
        <v>0</v>
      </c>
      <c r="BD34" s="18">
        <f t="shared" si="56"/>
        <v>3.98</v>
      </c>
      <c r="BE34" s="18">
        <f t="shared" si="56"/>
        <v>0</v>
      </c>
      <c r="BF34" s="18">
        <f t="shared" si="56"/>
        <v>0</v>
      </c>
      <c r="BG34" s="18">
        <f t="shared" si="56"/>
        <v>2.2900000000000005</v>
      </c>
      <c r="BH34" s="18">
        <f t="shared" si="56"/>
        <v>0</v>
      </c>
      <c r="BI34" s="18">
        <f t="shared" si="56"/>
        <v>2.2900000000000005</v>
      </c>
      <c r="BJ34" s="18">
        <f t="shared" si="56"/>
        <v>0</v>
      </c>
      <c r="BK34" s="9"/>
      <c r="BL34" s="9"/>
      <c r="BM34" s="93"/>
      <c r="BN34" s="477">
        <f>A39</f>
        <v>4</v>
      </c>
      <c r="BO34" s="181"/>
      <c r="BP34" s="52"/>
      <c r="BQ34" s="52"/>
      <c r="BR34" s="207"/>
      <c r="BS34" s="207"/>
      <c r="BT34" s="207"/>
    </row>
    <row r="35" spans="1:83" s="81" customFormat="1" ht="67.900000000000006" customHeight="1">
      <c r="A35" s="79">
        <v>1</v>
      </c>
      <c r="B35" s="202" t="s">
        <v>246</v>
      </c>
      <c r="C35" s="471">
        <f t="shared" si="0"/>
        <v>2.5</v>
      </c>
      <c r="D35" s="61">
        <v>0.5</v>
      </c>
      <c r="E35" s="1">
        <f t="shared" ref="E35:E41" si="57">F35+U35+BG35</f>
        <v>2</v>
      </c>
      <c r="F35" s="1">
        <f t="shared" ref="F35:F38" si="58">G35+K35+L35+M35+R35+S35+T35</f>
        <v>1.95</v>
      </c>
      <c r="G35" s="58">
        <f t="shared" ref="G35:G41" si="59">H35+I35+J35</f>
        <v>0</v>
      </c>
      <c r="H35" s="57"/>
      <c r="I35" s="57"/>
      <c r="J35" s="57"/>
      <c r="K35" s="57">
        <v>1.8</v>
      </c>
      <c r="L35" s="57">
        <v>0.15</v>
      </c>
      <c r="M35" s="58">
        <f t="shared" ref="M35:M41" si="60">+N35+O35+P35</f>
        <v>0</v>
      </c>
      <c r="N35" s="57"/>
      <c r="O35" s="57"/>
      <c r="P35" s="57"/>
      <c r="Q35" s="57"/>
      <c r="R35" s="57"/>
      <c r="S35" s="57"/>
      <c r="T35" s="57"/>
      <c r="U35" s="58">
        <f t="shared" ref="U35:U41" si="61">V35+W35+X35+Y35+Z35+AA35+AB35+AC35+AD35+AU35+AV35+AW35+AX35+AY35+AZ35+BA35+BB35+BC35+BD35+BE35+BF35</f>
        <v>0</v>
      </c>
      <c r="V35" s="57"/>
      <c r="W35" s="57"/>
      <c r="X35" s="57"/>
      <c r="Y35" s="57"/>
      <c r="Z35" s="57"/>
      <c r="AA35" s="57"/>
      <c r="AB35" s="57"/>
      <c r="AC35" s="57"/>
      <c r="AD35" s="58">
        <f t="shared" ref="AD35:AD41" si="62">SUM(AE35:AT35)</f>
        <v>0</v>
      </c>
      <c r="AE35" s="57"/>
      <c r="AF35" s="57"/>
      <c r="AG35" s="57"/>
      <c r="AH35" s="57"/>
      <c r="AI35" s="57"/>
      <c r="AJ35" s="57"/>
      <c r="AK35" s="57"/>
      <c r="AL35" s="57"/>
      <c r="AM35" s="57"/>
      <c r="AN35" s="57"/>
      <c r="AO35" s="57"/>
      <c r="AP35" s="57"/>
      <c r="AQ35" s="57"/>
      <c r="AR35" s="57"/>
      <c r="AS35" s="57">
        <f>AT35+AU35</f>
        <v>0</v>
      </c>
      <c r="AT35" s="57"/>
      <c r="AU35" s="57"/>
      <c r="AV35" s="57"/>
      <c r="AW35" s="57"/>
      <c r="AX35" s="57"/>
      <c r="AY35" s="57"/>
      <c r="AZ35" s="57"/>
      <c r="BA35" s="57"/>
      <c r="BB35" s="57"/>
      <c r="BC35" s="57"/>
      <c r="BD35" s="57"/>
      <c r="BE35" s="57"/>
      <c r="BF35" s="57"/>
      <c r="BG35" s="1">
        <f t="shared" ref="BG35:BG41" si="63">BH35+BI35+BJ35</f>
        <v>0.05</v>
      </c>
      <c r="BH35" s="57"/>
      <c r="BI35" s="57">
        <v>0.05</v>
      </c>
      <c r="BJ35" s="57"/>
      <c r="BK35" s="61" t="s">
        <v>130</v>
      </c>
      <c r="BL35" s="79" t="s">
        <v>396</v>
      </c>
      <c r="BM35" s="79" t="s">
        <v>160</v>
      </c>
      <c r="BN35" s="79" t="s">
        <v>93</v>
      </c>
      <c r="BO35" s="128" t="s">
        <v>369</v>
      </c>
      <c r="BP35" s="164" t="s">
        <v>763</v>
      </c>
      <c r="BQ35" s="63" t="s">
        <v>576</v>
      </c>
      <c r="BR35" s="136"/>
      <c r="BS35" s="136" t="s">
        <v>834</v>
      </c>
      <c r="BT35" s="136"/>
    </row>
    <row r="36" spans="1:83" s="81" customFormat="1" ht="119.45" customHeight="1">
      <c r="A36" s="79">
        <v>2</v>
      </c>
      <c r="B36" s="192" t="s">
        <v>293</v>
      </c>
      <c r="C36" s="471">
        <f t="shared" si="0"/>
        <v>24.7</v>
      </c>
      <c r="D36" s="57">
        <v>5.7</v>
      </c>
      <c r="E36" s="58">
        <f t="shared" si="57"/>
        <v>19</v>
      </c>
      <c r="F36" s="58">
        <f t="shared" si="58"/>
        <v>16.38</v>
      </c>
      <c r="G36" s="58">
        <f t="shared" si="59"/>
        <v>0</v>
      </c>
      <c r="H36" s="57"/>
      <c r="I36" s="57"/>
      <c r="J36" s="57"/>
      <c r="K36" s="57">
        <v>0.95</v>
      </c>
      <c r="L36" s="57">
        <v>1.76</v>
      </c>
      <c r="M36" s="58">
        <f t="shared" si="60"/>
        <v>13.67</v>
      </c>
      <c r="N36" s="57"/>
      <c r="O36" s="57"/>
      <c r="P36" s="57">
        <v>13.67</v>
      </c>
      <c r="Q36" s="57"/>
      <c r="R36" s="57"/>
      <c r="S36" s="57"/>
      <c r="T36" s="57"/>
      <c r="U36" s="58">
        <f t="shared" si="61"/>
        <v>1.55</v>
      </c>
      <c r="V36" s="57"/>
      <c r="W36" s="57"/>
      <c r="X36" s="57"/>
      <c r="Y36" s="57"/>
      <c r="Z36" s="57"/>
      <c r="AA36" s="57"/>
      <c r="AB36" s="57"/>
      <c r="AC36" s="57"/>
      <c r="AD36" s="58">
        <f t="shared" si="62"/>
        <v>0.14000000000000001</v>
      </c>
      <c r="AE36" s="57"/>
      <c r="AF36" s="57">
        <v>0.14000000000000001</v>
      </c>
      <c r="AG36" s="57"/>
      <c r="AH36" s="57"/>
      <c r="AI36" s="57"/>
      <c r="AJ36" s="57"/>
      <c r="AK36" s="57"/>
      <c r="AL36" s="57"/>
      <c r="AM36" s="57"/>
      <c r="AN36" s="57"/>
      <c r="AO36" s="57"/>
      <c r="AP36" s="57"/>
      <c r="AQ36" s="57"/>
      <c r="AR36" s="57"/>
      <c r="AS36" s="57">
        <f>AT36+AU36</f>
        <v>0</v>
      </c>
      <c r="AT36" s="57"/>
      <c r="AU36" s="57"/>
      <c r="AV36" s="57"/>
      <c r="AW36" s="57"/>
      <c r="AX36" s="57">
        <v>1.36</v>
      </c>
      <c r="AY36" s="57"/>
      <c r="AZ36" s="57"/>
      <c r="BA36" s="57"/>
      <c r="BB36" s="57"/>
      <c r="BC36" s="57"/>
      <c r="BD36" s="57">
        <v>0.05</v>
      </c>
      <c r="BE36" s="57"/>
      <c r="BF36" s="57"/>
      <c r="BG36" s="58">
        <f t="shared" si="63"/>
        <v>1.07</v>
      </c>
      <c r="BH36" s="57"/>
      <c r="BI36" s="57">
        <v>1.07</v>
      </c>
      <c r="BJ36" s="57"/>
      <c r="BK36" s="61" t="s">
        <v>130</v>
      </c>
      <c r="BL36" s="78" t="s">
        <v>398</v>
      </c>
      <c r="BM36" s="79" t="s">
        <v>163</v>
      </c>
      <c r="BN36" s="79" t="s">
        <v>93</v>
      </c>
      <c r="BO36" s="90"/>
      <c r="BP36" s="94" t="s">
        <v>764</v>
      </c>
      <c r="BQ36" s="63" t="s">
        <v>557</v>
      </c>
      <c r="BR36" s="136"/>
      <c r="BS36" s="136" t="s">
        <v>834</v>
      </c>
      <c r="BT36" s="136"/>
    </row>
    <row r="37" spans="1:83" s="81" customFormat="1" ht="30.6" customHeight="1">
      <c r="A37" s="797">
        <v>3</v>
      </c>
      <c r="B37" s="799" t="s">
        <v>494</v>
      </c>
      <c r="C37" s="471">
        <f t="shared" si="0"/>
        <v>2</v>
      </c>
      <c r="D37" s="61"/>
      <c r="E37" s="58">
        <f t="shared" si="57"/>
        <v>2</v>
      </c>
      <c r="F37" s="58">
        <f t="shared" si="58"/>
        <v>1.4</v>
      </c>
      <c r="G37" s="58">
        <f t="shared" si="59"/>
        <v>0</v>
      </c>
      <c r="H37" s="57"/>
      <c r="I37" s="57"/>
      <c r="J37" s="57"/>
      <c r="K37" s="57">
        <v>1</v>
      </c>
      <c r="L37" s="57">
        <v>0.4</v>
      </c>
      <c r="M37" s="58">
        <f t="shared" si="60"/>
        <v>0</v>
      </c>
      <c r="N37" s="57"/>
      <c r="O37" s="57"/>
      <c r="P37" s="57"/>
      <c r="Q37" s="57"/>
      <c r="R37" s="57"/>
      <c r="S37" s="57"/>
      <c r="T37" s="57"/>
      <c r="U37" s="58">
        <f t="shared" si="61"/>
        <v>0</v>
      </c>
      <c r="V37" s="57"/>
      <c r="W37" s="57"/>
      <c r="X37" s="57"/>
      <c r="Y37" s="57"/>
      <c r="Z37" s="57"/>
      <c r="AA37" s="57"/>
      <c r="AB37" s="57"/>
      <c r="AC37" s="57"/>
      <c r="AD37" s="58">
        <f t="shared" si="62"/>
        <v>0</v>
      </c>
      <c r="AE37" s="57"/>
      <c r="AF37" s="57"/>
      <c r="AG37" s="57"/>
      <c r="AH37" s="57"/>
      <c r="AI37" s="57"/>
      <c r="AJ37" s="57"/>
      <c r="AK37" s="57"/>
      <c r="AL37" s="57"/>
      <c r="AM37" s="57"/>
      <c r="AN37" s="57"/>
      <c r="AO37" s="57"/>
      <c r="AP37" s="57"/>
      <c r="AQ37" s="57"/>
      <c r="AR37" s="57"/>
      <c r="AS37" s="57">
        <f>AT37+AU37</f>
        <v>0</v>
      </c>
      <c r="AT37" s="57"/>
      <c r="AU37" s="57"/>
      <c r="AV37" s="57"/>
      <c r="AW37" s="57"/>
      <c r="AX37" s="57"/>
      <c r="AY37" s="57"/>
      <c r="AZ37" s="57"/>
      <c r="BA37" s="57"/>
      <c r="BB37" s="57"/>
      <c r="BC37" s="57"/>
      <c r="BD37" s="57"/>
      <c r="BE37" s="57"/>
      <c r="BF37" s="57"/>
      <c r="BG37" s="58">
        <f t="shared" si="63"/>
        <v>0.6</v>
      </c>
      <c r="BH37" s="57"/>
      <c r="BI37" s="57">
        <v>0.6</v>
      </c>
      <c r="BJ37" s="57"/>
      <c r="BK37" s="61" t="s">
        <v>130</v>
      </c>
      <c r="BL37" s="78" t="s">
        <v>398</v>
      </c>
      <c r="BM37" s="79" t="s">
        <v>161</v>
      </c>
      <c r="BN37" s="79" t="s">
        <v>93</v>
      </c>
      <c r="BO37" s="90"/>
      <c r="BP37" s="841" t="s">
        <v>762</v>
      </c>
      <c r="BQ37" s="781" t="s">
        <v>557</v>
      </c>
      <c r="BR37" s="136"/>
      <c r="BS37" s="136" t="s">
        <v>834</v>
      </c>
      <c r="BT37" s="136"/>
    </row>
    <row r="38" spans="1:83" s="81" customFormat="1" ht="64.900000000000006" customHeight="1">
      <c r="A38" s="797"/>
      <c r="B38" s="799"/>
      <c r="C38" s="471">
        <f t="shared" si="0"/>
        <v>2.2000000000000002</v>
      </c>
      <c r="D38" s="61"/>
      <c r="E38" s="58">
        <f t="shared" si="57"/>
        <v>2.2000000000000002</v>
      </c>
      <c r="F38" s="58">
        <f t="shared" si="58"/>
        <v>2.2000000000000002</v>
      </c>
      <c r="G38" s="58">
        <f t="shared" si="59"/>
        <v>0</v>
      </c>
      <c r="H38" s="57"/>
      <c r="I38" s="57"/>
      <c r="J38" s="57"/>
      <c r="K38" s="57">
        <v>1</v>
      </c>
      <c r="L38" s="57">
        <v>1.2</v>
      </c>
      <c r="M38" s="58">
        <f t="shared" si="60"/>
        <v>0</v>
      </c>
      <c r="N38" s="57"/>
      <c r="O38" s="57"/>
      <c r="P38" s="57"/>
      <c r="Q38" s="57"/>
      <c r="R38" s="57"/>
      <c r="S38" s="57"/>
      <c r="T38" s="57"/>
      <c r="U38" s="58">
        <f t="shared" si="61"/>
        <v>0</v>
      </c>
      <c r="V38" s="57"/>
      <c r="W38" s="57"/>
      <c r="X38" s="57"/>
      <c r="Y38" s="57"/>
      <c r="Z38" s="57"/>
      <c r="AA38" s="57"/>
      <c r="AB38" s="57"/>
      <c r="AC38" s="57"/>
      <c r="AD38" s="58">
        <f t="shared" si="62"/>
        <v>0</v>
      </c>
      <c r="AE38" s="57"/>
      <c r="AF38" s="57"/>
      <c r="AG38" s="57"/>
      <c r="AH38" s="57"/>
      <c r="AI38" s="57"/>
      <c r="AJ38" s="57"/>
      <c r="AK38" s="57"/>
      <c r="AL38" s="57"/>
      <c r="AM38" s="57"/>
      <c r="AN38" s="57"/>
      <c r="AO38" s="57"/>
      <c r="AP38" s="57"/>
      <c r="AQ38" s="57"/>
      <c r="AR38" s="57"/>
      <c r="AS38" s="57">
        <f>AT38+AU38</f>
        <v>0</v>
      </c>
      <c r="AT38" s="57"/>
      <c r="AU38" s="57"/>
      <c r="AV38" s="57"/>
      <c r="AW38" s="57"/>
      <c r="AX38" s="57"/>
      <c r="AY38" s="57"/>
      <c r="AZ38" s="57"/>
      <c r="BA38" s="57"/>
      <c r="BB38" s="57"/>
      <c r="BC38" s="57"/>
      <c r="BD38" s="57"/>
      <c r="BE38" s="57"/>
      <c r="BF38" s="57"/>
      <c r="BG38" s="58">
        <f t="shared" si="63"/>
        <v>0</v>
      </c>
      <c r="BH38" s="57"/>
      <c r="BI38" s="57"/>
      <c r="BJ38" s="57"/>
      <c r="BK38" s="61" t="s">
        <v>130</v>
      </c>
      <c r="BL38" s="70" t="s">
        <v>399</v>
      </c>
      <c r="BM38" s="79" t="s">
        <v>162</v>
      </c>
      <c r="BN38" s="79" t="s">
        <v>93</v>
      </c>
      <c r="BO38" s="90"/>
      <c r="BP38" s="841"/>
      <c r="BQ38" s="781"/>
      <c r="BR38" s="136"/>
      <c r="BS38" s="136" t="s">
        <v>834</v>
      </c>
      <c r="BT38" s="136"/>
    </row>
    <row r="39" spans="1:83" s="463" customFormat="1" ht="31.9" customHeight="1">
      <c r="A39" s="836">
        <v>4</v>
      </c>
      <c r="B39" s="837" t="s">
        <v>390</v>
      </c>
      <c r="C39" s="493">
        <f t="shared" si="0"/>
        <v>11.3</v>
      </c>
      <c r="D39" s="311">
        <v>0.03</v>
      </c>
      <c r="E39" s="457">
        <f t="shared" si="57"/>
        <v>11.270000000000001</v>
      </c>
      <c r="F39" s="457">
        <f>G39+K39+L39+M39+R39+S39+T39</f>
        <v>10.49</v>
      </c>
      <c r="G39" s="311">
        <f t="shared" si="59"/>
        <v>1</v>
      </c>
      <c r="H39" s="311">
        <v>1</v>
      </c>
      <c r="I39" s="311"/>
      <c r="J39" s="311"/>
      <c r="K39" s="311">
        <v>7.55</v>
      </c>
      <c r="L39" s="311">
        <v>1.94</v>
      </c>
      <c r="M39" s="311">
        <f t="shared" si="60"/>
        <v>0</v>
      </c>
      <c r="N39" s="311"/>
      <c r="O39" s="311"/>
      <c r="P39" s="311"/>
      <c r="Q39" s="311"/>
      <c r="R39" s="311"/>
      <c r="S39" s="311"/>
      <c r="T39" s="311"/>
      <c r="U39" s="311">
        <f t="shared" si="61"/>
        <v>0.64</v>
      </c>
      <c r="V39" s="311"/>
      <c r="W39" s="311"/>
      <c r="X39" s="311"/>
      <c r="Y39" s="311"/>
      <c r="Z39" s="311"/>
      <c r="AA39" s="311"/>
      <c r="AB39" s="311"/>
      <c r="AC39" s="311"/>
      <c r="AD39" s="311">
        <f t="shared" si="62"/>
        <v>0.06</v>
      </c>
      <c r="AE39" s="311">
        <v>0.06</v>
      </c>
      <c r="AF39" s="311"/>
      <c r="AG39" s="311"/>
      <c r="AH39" s="311"/>
      <c r="AI39" s="311"/>
      <c r="AJ39" s="311"/>
      <c r="AK39" s="311"/>
      <c r="AL39" s="311"/>
      <c r="AM39" s="311"/>
      <c r="AN39" s="311"/>
      <c r="AO39" s="311"/>
      <c r="AP39" s="311"/>
      <c r="AQ39" s="311"/>
      <c r="AR39" s="311"/>
      <c r="AS39" s="311"/>
      <c r="AT39" s="311"/>
      <c r="AU39" s="311"/>
      <c r="AV39" s="311"/>
      <c r="AW39" s="311"/>
      <c r="AX39" s="311">
        <v>0.27</v>
      </c>
      <c r="AY39" s="311"/>
      <c r="AZ39" s="311"/>
      <c r="BA39" s="311"/>
      <c r="BB39" s="311"/>
      <c r="BC39" s="311"/>
      <c r="BD39" s="311">
        <v>0.31</v>
      </c>
      <c r="BE39" s="311"/>
      <c r="BF39" s="311"/>
      <c r="BG39" s="311">
        <f t="shared" si="63"/>
        <v>0.14000000000000001</v>
      </c>
      <c r="BH39" s="311"/>
      <c r="BI39" s="311">
        <v>0.14000000000000001</v>
      </c>
      <c r="BJ39" s="311"/>
      <c r="BK39" s="368" t="s">
        <v>130</v>
      </c>
      <c r="BL39" s="314" t="s">
        <v>396</v>
      </c>
      <c r="BM39" s="455" t="s">
        <v>317</v>
      </c>
      <c r="BN39" s="455" t="s">
        <v>94</v>
      </c>
      <c r="BO39" s="460" t="s">
        <v>370</v>
      </c>
      <c r="BP39" s="842" t="s">
        <v>344</v>
      </c>
      <c r="BQ39" s="839" t="s">
        <v>576</v>
      </c>
      <c r="BR39" s="312" t="s">
        <v>834</v>
      </c>
      <c r="BS39" s="312"/>
      <c r="BT39" s="312"/>
      <c r="BU39" s="463" t="s">
        <v>861</v>
      </c>
    </row>
    <row r="40" spans="1:83" s="315" customFormat="1" ht="41.45" customHeight="1">
      <c r="A40" s="836"/>
      <c r="B40" s="838"/>
      <c r="C40" s="493">
        <f t="shared" si="0"/>
        <v>53.189999999999991</v>
      </c>
      <c r="D40" s="311">
        <v>0.1</v>
      </c>
      <c r="E40" s="457">
        <f t="shared" si="57"/>
        <v>53.089999999999989</v>
      </c>
      <c r="F40" s="457">
        <f>G40+K40+L40+M40+R40+S40+T40</f>
        <v>48.779999999999994</v>
      </c>
      <c r="G40" s="311">
        <f t="shared" si="59"/>
        <v>1</v>
      </c>
      <c r="H40" s="311">
        <v>1</v>
      </c>
      <c r="I40" s="311"/>
      <c r="J40" s="311"/>
      <c r="K40" s="311">
        <v>45.48</v>
      </c>
      <c r="L40" s="311">
        <v>2.2599999999999998</v>
      </c>
      <c r="M40" s="311">
        <f t="shared" si="60"/>
        <v>0</v>
      </c>
      <c r="N40" s="311"/>
      <c r="O40" s="311"/>
      <c r="P40" s="311"/>
      <c r="Q40" s="311"/>
      <c r="R40" s="311">
        <v>0.04</v>
      </c>
      <c r="S40" s="311"/>
      <c r="T40" s="311"/>
      <c r="U40" s="311">
        <f t="shared" si="61"/>
        <v>3.9000000000000004</v>
      </c>
      <c r="V40" s="311"/>
      <c r="W40" s="311"/>
      <c r="X40" s="311"/>
      <c r="Y40" s="311"/>
      <c r="Z40" s="311"/>
      <c r="AA40" s="311"/>
      <c r="AB40" s="311"/>
      <c r="AC40" s="311"/>
      <c r="AD40" s="311">
        <f t="shared" si="62"/>
        <v>0.45</v>
      </c>
      <c r="AE40" s="311">
        <v>0.45</v>
      </c>
      <c r="AF40" s="311"/>
      <c r="AG40" s="311"/>
      <c r="AH40" s="311"/>
      <c r="AI40" s="311"/>
      <c r="AJ40" s="311"/>
      <c r="AK40" s="311"/>
      <c r="AL40" s="311"/>
      <c r="AM40" s="311"/>
      <c r="AN40" s="311"/>
      <c r="AO40" s="311"/>
      <c r="AP40" s="311"/>
      <c r="AQ40" s="311"/>
      <c r="AR40" s="311"/>
      <c r="AS40" s="311"/>
      <c r="AT40" s="311"/>
      <c r="AU40" s="311"/>
      <c r="AV40" s="311"/>
      <c r="AW40" s="311"/>
      <c r="AX40" s="311"/>
      <c r="AY40" s="311"/>
      <c r="AZ40" s="311"/>
      <c r="BA40" s="311"/>
      <c r="BB40" s="311"/>
      <c r="BC40" s="311"/>
      <c r="BD40" s="311">
        <v>3.45</v>
      </c>
      <c r="BE40" s="311"/>
      <c r="BF40" s="311"/>
      <c r="BG40" s="311">
        <f t="shared" si="63"/>
        <v>0.41</v>
      </c>
      <c r="BH40" s="311"/>
      <c r="BI40" s="311">
        <v>0.41</v>
      </c>
      <c r="BJ40" s="311"/>
      <c r="BK40" s="368" t="s">
        <v>130</v>
      </c>
      <c r="BL40" s="365" t="s">
        <v>677</v>
      </c>
      <c r="BM40" s="455" t="s">
        <v>318</v>
      </c>
      <c r="BN40" s="368" t="s">
        <v>94</v>
      </c>
      <c r="BO40" s="460" t="s">
        <v>370</v>
      </c>
      <c r="BP40" s="842"/>
      <c r="BQ40" s="839"/>
      <c r="BR40" s="312" t="s">
        <v>834</v>
      </c>
      <c r="BS40" s="312"/>
      <c r="BT40" s="312"/>
      <c r="BU40" s="463" t="s">
        <v>861</v>
      </c>
    </row>
    <row r="41" spans="1:83" s="463" customFormat="1" ht="37.15" customHeight="1">
      <c r="A41" s="836"/>
      <c r="B41" s="837"/>
      <c r="C41" s="493">
        <f t="shared" si="0"/>
        <v>21.28</v>
      </c>
      <c r="D41" s="311">
        <v>1.87</v>
      </c>
      <c r="E41" s="457">
        <f t="shared" si="57"/>
        <v>19.41</v>
      </c>
      <c r="F41" s="457">
        <f>G41+K41+L41+M41+R41+S41+T41</f>
        <v>17.22</v>
      </c>
      <c r="G41" s="311">
        <f t="shared" si="59"/>
        <v>1</v>
      </c>
      <c r="H41" s="311">
        <v>1</v>
      </c>
      <c r="I41" s="311"/>
      <c r="J41" s="311"/>
      <c r="K41" s="311">
        <v>8.1999999999999993</v>
      </c>
      <c r="L41" s="311">
        <v>7.63</v>
      </c>
      <c r="M41" s="311">
        <f t="shared" si="60"/>
        <v>0.39</v>
      </c>
      <c r="N41" s="311"/>
      <c r="O41" s="311"/>
      <c r="P41" s="311">
        <v>0.39</v>
      </c>
      <c r="Q41" s="311"/>
      <c r="R41" s="311"/>
      <c r="S41" s="311"/>
      <c r="T41" s="311"/>
      <c r="U41" s="311">
        <f t="shared" si="61"/>
        <v>2.17</v>
      </c>
      <c r="V41" s="311"/>
      <c r="W41" s="311"/>
      <c r="X41" s="311"/>
      <c r="Y41" s="311"/>
      <c r="Z41" s="311"/>
      <c r="AA41" s="311"/>
      <c r="AB41" s="311"/>
      <c r="AC41" s="311"/>
      <c r="AD41" s="311">
        <f t="shared" si="62"/>
        <v>2</v>
      </c>
      <c r="AE41" s="311">
        <v>2</v>
      </c>
      <c r="AF41" s="311"/>
      <c r="AG41" s="311"/>
      <c r="AH41" s="311"/>
      <c r="AI41" s="311"/>
      <c r="AJ41" s="311"/>
      <c r="AK41" s="311"/>
      <c r="AL41" s="311"/>
      <c r="AM41" s="311"/>
      <c r="AN41" s="311"/>
      <c r="AO41" s="311"/>
      <c r="AP41" s="311"/>
      <c r="AQ41" s="311"/>
      <c r="AR41" s="311"/>
      <c r="AS41" s="311"/>
      <c r="AT41" s="311"/>
      <c r="AU41" s="311"/>
      <c r="AV41" s="311"/>
      <c r="AW41" s="311"/>
      <c r="AX41" s="311"/>
      <c r="AY41" s="311"/>
      <c r="AZ41" s="311"/>
      <c r="BA41" s="311"/>
      <c r="BB41" s="311"/>
      <c r="BC41" s="311"/>
      <c r="BD41" s="311">
        <v>0.17</v>
      </c>
      <c r="BE41" s="311"/>
      <c r="BF41" s="311"/>
      <c r="BG41" s="311">
        <f t="shared" si="63"/>
        <v>0.02</v>
      </c>
      <c r="BH41" s="311"/>
      <c r="BI41" s="311">
        <v>0.02</v>
      </c>
      <c r="BJ41" s="311"/>
      <c r="BK41" s="368" t="s">
        <v>130</v>
      </c>
      <c r="BL41" s="314" t="s">
        <v>397</v>
      </c>
      <c r="BM41" s="455" t="s">
        <v>319</v>
      </c>
      <c r="BN41" s="455" t="s">
        <v>94</v>
      </c>
      <c r="BO41" s="460" t="s">
        <v>370</v>
      </c>
      <c r="BP41" s="842"/>
      <c r="BQ41" s="839"/>
      <c r="BR41" s="312" t="s">
        <v>834</v>
      </c>
      <c r="BS41" s="312"/>
      <c r="BT41" s="312"/>
      <c r="BU41" s="463" t="s">
        <v>861</v>
      </c>
    </row>
    <row r="42" spans="1:83" s="2" customFormat="1" ht="78">
      <c r="A42" s="179" t="s">
        <v>145</v>
      </c>
      <c r="B42" s="478" t="s">
        <v>766</v>
      </c>
      <c r="C42" s="31">
        <f t="shared" si="0"/>
        <v>4.95</v>
      </c>
      <c r="D42" s="15">
        <f t="shared" ref="D42:BJ42" si="64">D43</f>
        <v>0</v>
      </c>
      <c r="E42" s="15">
        <f t="shared" si="64"/>
        <v>4.95</v>
      </c>
      <c r="F42" s="15">
        <f t="shared" si="64"/>
        <v>4.95</v>
      </c>
      <c r="G42" s="15">
        <f t="shared" si="64"/>
        <v>0.06</v>
      </c>
      <c r="H42" s="15">
        <f t="shared" si="64"/>
        <v>0.06</v>
      </c>
      <c r="I42" s="15">
        <f t="shared" si="64"/>
        <v>0</v>
      </c>
      <c r="J42" s="15">
        <f t="shared" si="64"/>
        <v>0</v>
      </c>
      <c r="K42" s="15">
        <f t="shared" si="64"/>
        <v>2.81</v>
      </c>
      <c r="L42" s="15">
        <f t="shared" si="64"/>
        <v>2.08</v>
      </c>
      <c r="M42" s="15">
        <f t="shared" si="64"/>
        <v>0</v>
      </c>
      <c r="N42" s="15">
        <f t="shared" si="64"/>
        <v>0</v>
      </c>
      <c r="O42" s="15">
        <f t="shared" si="64"/>
        <v>0</v>
      </c>
      <c r="P42" s="15">
        <f t="shared" si="64"/>
        <v>0</v>
      </c>
      <c r="Q42" s="15">
        <f t="shared" si="64"/>
        <v>0</v>
      </c>
      <c r="R42" s="15">
        <f t="shared" si="64"/>
        <v>0</v>
      </c>
      <c r="S42" s="15">
        <f t="shared" si="64"/>
        <v>0</v>
      </c>
      <c r="T42" s="15">
        <f t="shared" si="64"/>
        <v>0</v>
      </c>
      <c r="U42" s="15">
        <f t="shared" si="64"/>
        <v>0</v>
      </c>
      <c r="V42" s="15">
        <f t="shared" si="64"/>
        <v>0</v>
      </c>
      <c r="W42" s="15">
        <f t="shared" si="64"/>
        <v>0</v>
      </c>
      <c r="X42" s="15">
        <f t="shared" si="64"/>
        <v>0</v>
      </c>
      <c r="Y42" s="15">
        <f t="shared" si="64"/>
        <v>0</v>
      </c>
      <c r="Z42" s="15">
        <f t="shared" si="64"/>
        <v>0</v>
      </c>
      <c r="AA42" s="15">
        <f t="shared" si="64"/>
        <v>0</v>
      </c>
      <c r="AB42" s="15">
        <f t="shared" si="64"/>
        <v>0</v>
      </c>
      <c r="AC42" s="15">
        <f t="shared" si="64"/>
        <v>0</v>
      </c>
      <c r="AD42" s="15">
        <f t="shared" si="64"/>
        <v>0</v>
      </c>
      <c r="AE42" s="15">
        <f t="shared" si="64"/>
        <v>0</v>
      </c>
      <c r="AF42" s="15">
        <f t="shared" si="64"/>
        <v>0</v>
      </c>
      <c r="AG42" s="15">
        <f t="shared" si="64"/>
        <v>0</v>
      </c>
      <c r="AH42" s="15">
        <f t="shared" si="64"/>
        <v>0</v>
      </c>
      <c r="AI42" s="15">
        <f t="shared" si="64"/>
        <v>0</v>
      </c>
      <c r="AJ42" s="15">
        <f t="shared" si="64"/>
        <v>0</v>
      </c>
      <c r="AK42" s="15">
        <f t="shared" si="64"/>
        <v>0</v>
      </c>
      <c r="AL42" s="15">
        <f t="shared" si="64"/>
        <v>0</v>
      </c>
      <c r="AM42" s="15">
        <f t="shared" si="64"/>
        <v>0</v>
      </c>
      <c r="AN42" s="15">
        <f t="shared" si="64"/>
        <v>0</v>
      </c>
      <c r="AO42" s="15">
        <f t="shared" si="64"/>
        <v>0</v>
      </c>
      <c r="AP42" s="15">
        <f t="shared" si="64"/>
        <v>0</v>
      </c>
      <c r="AQ42" s="15">
        <f t="shared" si="64"/>
        <v>0</v>
      </c>
      <c r="AR42" s="15">
        <f t="shared" si="64"/>
        <v>0</v>
      </c>
      <c r="AS42" s="15">
        <f t="shared" si="64"/>
        <v>0</v>
      </c>
      <c r="AT42" s="15">
        <f t="shared" si="64"/>
        <v>0</v>
      </c>
      <c r="AU42" s="15">
        <f t="shared" si="64"/>
        <v>0</v>
      </c>
      <c r="AV42" s="15">
        <f t="shared" si="64"/>
        <v>0</v>
      </c>
      <c r="AW42" s="15">
        <f t="shared" si="64"/>
        <v>0</v>
      </c>
      <c r="AX42" s="15">
        <f t="shared" si="64"/>
        <v>0</v>
      </c>
      <c r="AY42" s="15">
        <f t="shared" si="64"/>
        <v>0</v>
      </c>
      <c r="AZ42" s="15">
        <f t="shared" si="64"/>
        <v>0</v>
      </c>
      <c r="BA42" s="15">
        <f t="shared" si="64"/>
        <v>0</v>
      </c>
      <c r="BB42" s="15">
        <f t="shared" si="64"/>
        <v>0</v>
      </c>
      <c r="BC42" s="15">
        <f t="shared" si="64"/>
        <v>0</v>
      </c>
      <c r="BD42" s="15">
        <f t="shared" si="64"/>
        <v>0</v>
      </c>
      <c r="BE42" s="15">
        <f t="shared" si="64"/>
        <v>0</v>
      </c>
      <c r="BF42" s="15">
        <f t="shared" si="64"/>
        <v>0</v>
      </c>
      <c r="BG42" s="15">
        <f t="shared" si="64"/>
        <v>0</v>
      </c>
      <c r="BH42" s="15">
        <f t="shared" si="64"/>
        <v>0</v>
      </c>
      <c r="BI42" s="15">
        <f t="shared" si="64"/>
        <v>0</v>
      </c>
      <c r="BJ42" s="15">
        <f t="shared" si="64"/>
        <v>0</v>
      </c>
      <c r="BK42" s="9"/>
      <c r="BL42" s="9"/>
      <c r="BM42" s="87"/>
      <c r="BN42" s="13">
        <f>A43</f>
        <v>1</v>
      </c>
      <c r="BO42" s="129"/>
      <c r="BP42" s="303"/>
      <c r="BQ42" s="303"/>
      <c r="BR42" s="135"/>
      <c r="BS42" s="489"/>
      <c r="BT42" s="210"/>
    </row>
    <row r="43" spans="1:83" s="81" customFormat="1" ht="100.15" customHeight="1">
      <c r="A43" s="27">
        <v>1</v>
      </c>
      <c r="B43" s="442" t="s">
        <v>165</v>
      </c>
      <c r="C43" s="471">
        <f t="shared" si="0"/>
        <v>4.95</v>
      </c>
      <c r="D43" s="58"/>
      <c r="E43" s="1">
        <f t="shared" ref="E43" si="65">F43+U43+BG43</f>
        <v>4.95</v>
      </c>
      <c r="F43" s="1">
        <f t="shared" ref="F43" si="66">G43+K43+L43+M43+R43+S43+T43</f>
        <v>4.95</v>
      </c>
      <c r="G43" s="58">
        <f t="shared" ref="G43" si="67">H43+I43+J43</f>
        <v>0.06</v>
      </c>
      <c r="H43" s="58">
        <v>0.06</v>
      </c>
      <c r="I43" s="58"/>
      <c r="J43" s="58"/>
      <c r="K43" s="58">
        <v>2.81</v>
      </c>
      <c r="L43" s="58">
        <v>2.08</v>
      </c>
      <c r="M43" s="58">
        <f t="shared" ref="M43" si="68">+N43+O43+P43</f>
        <v>0</v>
      </c>
      <c r="N43" s="58"/>
      <c r="O43" s="58"/>
      <c r="P43" s="58"/>
      <c r="Q43" s="58"/>
      <c r="R43" s="58"/>
      <c r="S43" s="58"/>
      <c r="T43" s="58"/>
      <c r="U43" s="58">
        <f t="shared" ref="U43" si="69">V43+W43+X43+Y43+Z43+AA43+AB43+AC43+AD43+AU43+AV43+AW43+AX43+AY43+AZ43+BA43+BB43+BC43+BD43+BE43+BF43</f>
        <v>0</v>
      </c>
      <c r="V43" s="58"/>
      <c r="W43" s="58"/>
      <c r="X43" s="58"/>
      <c r="Y43" s="58"/>
      <c r="Z43" s="58"/>
      <c r="AA43" s="58"/>
      <c r="AB43" s="58"/>
      <c r="AC43" s="58"/>
      <c r="AD43" s="58">
        <f t="shared" ref="AD43" si="70">SUM(AE43:AT43)</f>
        <v>0</v>
      </c>
      <c r="AE43" s="58"/>
      <c r="AF43" s="58"/>
      <c r="AG43" s="58"/>
      <c r="AH43" s="58"/>
      <c r="AI43" s="58"/>
      <c r="AJ43" s="58"/>
      <c r="AK43" s="58"/>
      <c r="AL43" s="58"/>
      <c r="AM43" s="58"/>
      <c r="AN43" s="58"/>
      <c r="AO43" s="58"/>
      <c r="AP43" s="58"/>
      <c r="AQ43" s="58"/>
      <c r="AR43" s="58"/>
      <c r="AS43" s="58">
        <v>0</v>
      </c>
      <c r="AT43" s="58"/>
      <c r="AU43" s="58"/>
      <c r="AV43" s="58"/>
      <c r="AW43" s="58"/>
      <c r="AX43" s="58"/>
      <c r="AY43" s="58"/>
      <c r="AZ43" s="58"/>
      <c r="BA43" s="58"/>
      <c r="BB43" s="58"/>
      <c r="BC43" s="58"/>
      <c r="BD43" s="58"/>
      <c r="BE43" s="58"/>
      <c r="BF43" s="58"/>
      <c r="BG43" s="1">
        <f t="shared" ref="BG43" si="71">BH43+BI43+BJ43</f>
        <v>0</v>
      </c>
      <c r="BH43" s="58"/>
      <c r="BI43" s="58"/>
      <c r="BJ43" s="58"/>
      <c r="BK43" s="61" t="s">
        <v>130</v>
      </c>
      <c r="BL43" s="79" t="s">
        <v>131</v>
      </c>
      <c r="BM43" s="27" t="s">
        <v>625</v>
      </c>
      <c r="BN43" s="61" t="s">
        <v>94</v>
      </c>
      <c r="BO43" s="90"/>
      <c r="BP43" s="94" t="s">
        <v>769</v>
      </c>
      <c r="BQ43" s="63" t="s">
        <v>557</v>
      </c>
      <c r="BR43" s="136"/>
      <c r="BS43" s="490" t="s">
        <v>834</v>
      </c>
      <c r="BT43" s="136"/>
    </row>
    <row r="44" spans="1:83" s="2" customFormat="1" ht="97.5">
      <c r="A44" s="179" t="s">
        <v>782</v>
      </c>
      <c r="B44" s="478" t="s">
        <v>767</v>
      </c>
      <c r="C44" s="31">
        <f t="shared" si="0"/>
        <v>0.05</v>
      </c>
      <c r="D44" s="15">
        <f t="shared" ref="D44:BJ44" si="72">D45</f>
        <v>0.05</v>
      </c>
      <c r="E44" s="15">
        <f t="shared" si="72"/>
        <v>0</v>
      </c>
      <c r="F44" s="15">
        <f t="shared" si="72"/>
        <v>0</v>
      </c>
      <c r="G44" s="15">
        <f t="shared" si="72"/>
        <v>0</v>
      </c>
      <c r="H44" s="15">
        <f t="shared" si="72"/>
        <v>0</v>
      </c>
      <c r="I44" s="15">
        <f t="shared" si="72"/>
        <v>0</v>
      </c>
      <c r="J44" s="15">
        <f t="shared" si="72"/>
        <v>0</v>
      </c>
      <c r="K44" s="15">
        <f t="shared" si="72"/>
        <v>0</v>
      </c>
      <c r="L44" s="15">
        <f t="shared" si="72"/>
        <v>0</v>
      </c>
      <c r="M44" s="15">
        <f t="shared" si="72"/>
        <v>0</v>
      </c>
      <c r="N44" s="15">
        <f t="shared" si="72"/>
        <v>0</v>
      </c>
      <c r="O44" s="15">
        <f t="shared" si="72"/>
        <v>0</v>
      </c>
      <c r="P44" s="15">
        <f t="shared" si="72"/>
        <v>0</v>
      </c>
      <c r="Q44" s="15">
        <f t="shared" si="72"/>
        <v>0</v>
      </c>
      <c r="R44" s="15">
        <f t="shared" si="72"/>
        <v>0</v>
      </c>
      <c r="S44" s="15">
        <f t="shared" si="72"/>
        <v>0</v>
      </c>
      <c r="T44" s="15">
        <f t="shared" si="72"/>
        <v>0</v>
      </c>
      <c r="U44" s="15">
        <f t="shared" si="72"/>
        <v>0</v>
      </c>
      <c r="V44" s="15">
        <f t="shared" si="72"/>
        <v>0</v>
      </c>
      <c r="W44" s="15">
        <f t="shared" si="72"/>
        <v>0</v>
      </c>
      <c r="X44" s="15">
        <f t="shared" si="72"/>
        <v>0</v>
      </c>
      <c r="Y44" s="15">
        <f t="shared" si="72"/>
        <v>0</v>
      </c>
      <c r="Z44" s="15">
        <f t="shared" si="72"/>
        <v>0</v>
      </c>
      <c r="AA44" s="15">
        <f t="shared" si="72"/>
        <v>0</v>
      </c>
      <c r="AB44" s="15">
        <f t="shared" si="72"/>
        <v>0</v>
      </c>
      <c r="AC44" s="15">
        <f t="shared" si="72"/>
        <v>0</v>
      </c>
      <c r="AD44" s="15">
        <f t="shared" si="72"/>
        <v>0</v>
      </c>
      <c r="AE44" s="15">
        <f t="shared" si="72"/>
        <v>0</v>
      </c>
      <c r="AF44" s="15">
        <f t="shared" si="72"/>
        <v>0</v>
      </c>
      <c r="AG44" s="15">
        <f t="shared" si="72"/>
        <v>0</v>
      </c>
      <c r="AH44" s="15">
        <f t="shared" si="72"/>
        <v>0</v>
      </c>
      <c r="AI44" s="15">
        <f t="shared" si="72"/>
        <v>0</v>
      </c>
      <c r="AJ44" s="15">
        <f t="shared" si="72"/>
        <v>0</v>
      </c>
      <c r="AK44" s="15">
        <f t="shared" si="72"/>
        <v>0</v>
      </c>
      <c r="AL44" s="15">
        <f t="shared" si="72"/>
        <v>0</v>
      </c>
      <c r="AM44" s="15">
        <f t="shared" si="72"/>
        <v>0</v>
      </c>
      <c r="AN44" s="15">
        <f t="shared" si="72"/>
        <v>0</v>
      </c>
      <c r="AO44" s="15">
        <f t="shared" si="72"/>
        <v>0</v>
      </c>
      <c r="AP44" s="15">
        <f t="shared" si="72"/>
        <v>0</v>
      </c>
      <c r="AQ44" s="15">
        <f t="shared" si="72"/>
        <v>0</v>
      </c>
      <c r="AR44" s="15">
        <f t="shared" si="72"/>
        <v>0</v>
      </c>
      <c r="AS44" s="15">
        <f t="shared" si="72"/>
        <v>0</v>
      </c>
      <c r="AT44" s="15">
        <f t="shared" si="72"/>
        <v>0</v>
      </c>
      <c r="AU44" s="15">
        <f t="shared" si="72"/>
        <v>0</v>
      </c>
      <c r="AV44" s="15">
        <f t="shared" si="72"/>
        <v>0</v>
      </c>
      <c r="AW44" s="15">
        <f t="shared" si="72"/>
        <v>0</v>
      </c>
      <c r="AX44" s="15">
        <f t="shared" si="72"/>
        <v>0</v>
      </c>
      <c r="AY44" s="15">
        <f t="shared" si="72"/>
        <v>0</v>
      </c>
      <c r="AZ44" s="15">
        <f t="shared" si="72"/>
        <v>0</v>
      </c>
      <c r="BA44" s="15">
        <f t="shared" si="72"/>
        <v>0</v>
      </c>
      <c r="BB44" s="15">
        <f t="shared" si="72"/>
        <v>0</v>
      </c>
      <c r="BC44" s="15">
        <f t="shared" si="72"/>
        <v>0</v>
      </c>
      <c r="BD44" s="15">
        <f t="shared" si="72"/>
        <v>0</v>
      </c>
      <c r="BE44" s="15">
        <f t="shared" si="72"/>
        <v>0</v>
      </c>
      <c r="BF44" s="15">
        <f t="shared" si="72"/>
        <v>0</v>
      </c>
      <c r="BG44" s="15">
        <f t="shared" si="72"/>
        <v>0</v>
      </c>
      <c r="BH44" s="15">
        <f t="shared" si="72"/>
        <v>0</v>
      </c>
      <c r="BI44" s="15">
        <f t="shared" si="72"/>
        <v>0</v>
      </c>
      <c r="BJ44" s="15">
        <f t="shared" si="72"/>
        <v>0</v>
      </c>
      <c r="BK44" s="9"/>
      <c r="BL44" s="9"/>
      <c r="BM44" s="87"/>
      <c r="BN44" s="13">
        <f>A45</f>
        <v>1</v>
      </c>
      <c r="BO44" s="129"/>
      <c r="BP44" s="303"/>
      <c r="BQ44" s="303"/>
      <c r="BR44" s="135"/>
      <c r="BS44" s="489"/>
      <c r="BT44" s="210"/>
    </row>
    <row r="45" spans="1:83" s="77" customFormat="1" ht="66.599999999999994" customHeight="1">
      <c r="A45" s="61">
        <v>1</v>
      </c>
      <c r="B45" s="85" t="s">
        <v>599</v>
      </c>
      <c r="C45" s="471">
        <f t="shared" si="0"/>
        <v>0.05</v>
      </c>
      <c r="D45" s="63">
        <v>0.05</v>
      </c>
      <c r="E45" s="1">
        <f t="shared" ref="E45" si="73">F45+U45+BG45</f>
        <v>0</v>
      </c>
      <c r="F45" s="1">
        <f t="shared" ref="F45" si="74">G45+K45+L45+M45+R45+S45+T45</f>
        <v>0</v>
      </c>
      <c r="G45" s="58">
        <f t="shared" ref="G45" si="75">H45+I45+J45</f>
        <v>0</v>
      </c>
      <c r="H45" s="58"/>
      <c r="I45" s="58"/>
      <c r="J45" s="58"/>
      <c r="K45" s="58"/>
      <c r="L45" s="58"/>
      <c r="M45" s="58">
        <f t="shared" ref="M45" si="76">+N45+O45+P45</f>
        <v>0</v>
      </c>
      <c r="N45" s="58"/>
      <c r="O45" s="58"/>
      <c r="P45" s="58"/>
      <c r="Q45" s="58"/>
      <c r="R45" s="58"/>
      <c r="S45" s="58"/>
      <c r="T45" s="58"/>
      <c r="U45" s="58">
        <f t="shared" ref="U45" si="77">V45+W45+X45+Y45+Z45+AA45+AB45+AC45+AD45+AU45+AV45+AW45+AX45+AY45+AZ45+BA45+BB45+BC45+BD45+BE45+BF45</f>
        <v>0</v>
      </c>
      <c r="V45" s="58"/>
      <c r="W45" s="58"/>
      <c r="X45" s="58"/>
      <c r="Y45" s="58"/>
      <c r="Z45" s="58"/>
      <c r="AA45" s="58"/>
      <c r="AB45" s="58"/>
      <c r="AC45" s="58"/>
      <c r="AD45" s="58">
        <f>SUM(AE45:AT45)</f>
        <v>0</v>
      </c>
      <c r="AE45" s="58"/>
      <c r="AF45" s="58"/>
      <c r="AG45" s="58"/>
      <c r="AH45" s="58"/>
      <c r="AI45" s="58"/>
      <c r="AJ45" s="58"/>
      <c r="AK45" s="58"/>
      <c r="AL45" s="58"/>
      <c r="AM45" s="58"/>
      <c r="AN45" s="58"/>
      <c r="AO45" s="58"/>
      <c r="AP45" s="58"/>
      <c r="AQ45" s="58"/>
      <c r="AR45" s="58"/>
      <c r="AS45" s="58">
        <v>0</v>
      </c>
      <c r="AT45" s="58"/>
      <c r="AU45" s="58"/>
      <c r="AV45" s="58"/>
      <c r="AW45" s="58"/>
      <c r="AX45" s="58"/>
      <c r="AY45" s="58"/>
      <c r="AZ45" s="58"/>
      <c r="BA45" s="58"/>
      <c r="BB45" s="58"/>
      <c r="BC45" s="58"/>
      <c r="BD45" s="58"/>
      <c r="BE45" s="58"/>
      <c r="BF45" s="58"/>
      <c r="BG45" s="1">
        <f t="shared" ref="BG45" si="78">BH45+BI45+BJ45</f>
        <v>0</v>
      </c>
      <c r="BH45" s="58"/>
      <c r="BI45" s="58"/>
      <c r="BJ45" s="58"/>
      <c r="BK45" s="61" t="s">
        <v>130</v>
      </c>
      <c r="BL45" s="70" t="s">
        <v>399</v>
      </c>
      <c r="BM45" s="61" t="s">
        <v>752</v>
      </c>
      <c r="BN45" s="61" t="s">
        <v>99</v>
      </c>
      <c r="BO45" s="128" t="s">
        <v>369</v>
      </c>
      <c r="BP45" s="94" t="s">
        <v>770</v>
      </c>
      <c r="BQ45" s="63" t="s">
        <v>503</v>
      </c>
      <c r="BR45" s="140" t="s">
        <v>834</v>
      </c>
      <c r="BS45" s="491"/>
      <c r="BT45" s="140"/>
    </row>
    <row r="46" spans="1:83" s="483" customFormat="1" ht="37.5">
      <c r="A46" s="16" t="s">
        <v>154</v>
      </c>
      <c r="B46" s="84" t="s">
        <v>783</v>
      </c>
      <c r="C46" s="31">
        <f t="shared" si="0"/>
        <v>60.769999999999996</v>
      </c>
      <c r="D46" s="479">
        <f t="shared" ref="D46:BJ46" si="79">D47+D48</f>
        <v>5.4</v>
      </c>
      <c r="E46" s="479">
        <f t="shared" si="79"/>
        <v>55.37</v>
      </c>
      <c r="F46" s="479">
        <f t="shared" si="79"/>
        <v>50.680000000000007</v>
      </c>
      <c r="G46" s="479">
        <f t="shared" si="79"/>
        <v>2.3973</v>
      </c>
      <c r="H46" s="479">
        <f t="shared" si="79"/>
        <v>2.39</v>
      </c>
      <c r="I46" s="479">
        <f t="shared" si="79"/>
        <v>7.3000000000000001E-3</v>
      </c>
      <c r="J46" s="479">
        <f t="shared" si="79"/>
        <v>0</v>
      </c>
      <c r="K46" s="479">
        <f t="shared" si="79"/>
        <v>42.839999999999996</v>
      </c>
      <c r="L46" s="479">
        <f t="shared" si="79"/>
        <v>3.55</v>
      </c>
      <c r="M46" s="479">
        <f t="shared" si="79"/>
        <v>1.9</v>
      </c>
      <c r="N46" s="479">
        <f t="shared" si="79"/>
        <v>1.4</v>
      </c>
      <c r="O46" s="479">
        <f t="shared" si="79"/>
        <v>0</v>
      </c>
      <c r="P46" s="479">
        <f t="shared" si="79"/>
        <v>0.5</v>
      </c>
      <c r="Q46" s="479">
        <f t="shared" si="79"/>
        <v>0</v>
      </c>
      <c r="R46" s="479">
        <f t="shared" si="79"/>
        <v>0</v>
      </c>
      <c r="S46" s="479">
        <f t="shared" si="79"/>
        <v>0</v>
      </c>
      <c r="T46" s="479">
        <f t="shared" si="79"/>
        <v>0</v>
      </c>
      <c r="U46" s="479">
        <f t="shared" si="79"/>
        <v>4.68</v>
      </c>
      <c r="V46" s="479">
        <f t="shared" si="79"/>
        <v>0</v>
      </c>
      <c r="W46" s="479">
        <f t="shared" si="79"/>
        <v>0</v>
      </c>
      <c r="X46" s="479">
        <f t="shared" si="79"/>
        <v>0</v>
      </c>
      <c r="Y46" s="479">
        <f t="shared" si="79"/>
        <v>0</v>
      </c>
      <c r="Z46" s="479">
        <f t="shared" si="79"/>
        <v>0</v>
      </c>
      <c r="AA46" s="479">
        <f t="shared" si="79"/>
        <v>0</v>
      </c>
      <c r="AB46" s="479">
        <f t="shared" si="79"/>
        <v>0</v>
      </c>
      <c r="AC46" s="479">
        <f t="shared" si="79"/>
        <v>0</v>
      </c>
      <c r="AD46" s="479">
        <f t="shared" si="79"/>
        <v>0.4</v>
      </c>
      <c r="AE46" s="479">
        <f t="shared" si="79"/>
        <v>0.4</v>
      </c>
      <c r="AF46" s="479">
        <f t="shared" si="79"/>
        <v>0</v>
      </c>
      <c r="AG46" s="479">
        <f t="shared" si="79"/>
        <v>0</v>
      </c>
      <c r="AH46" s="479">
        <f t="shared" si="79"/>
        <v>0</v>
      </c>
      <c r="AI46" s="479">
        <f t="shared" si="79"/>
        <v>0</v>
      </c>
      <c r="AJ46" s="479">
        <f t="shared" si="79"/>
        <v>0</v>
      </c>
      <c r="AK46" s="479">
        <f t="shared" si="79"/>
        <v>0</v>
      </c>
      <c r="AL46" s="479">
        <f t="shared" si="79"/>
        <v>0</v>
      </c>
      <c r="AM46" s="479">
        <f t="shared" si="79"/>
        <v>0</v>
      </c>
      <c r="AN46" s="479">
        <f t="shared" si="79"/>
        <v>0</v>
      </c>
      <c r="AO46" s="479">
        <f t="shared" si="79"/>
        <v>0</v>
      </c>
      <c r="AP46" s="479">
        <f t="shared" si="79"/>
        <v>0</v>
      </c>
      <c r="AQ46" s="479">
        <f t="shared" si="79"/>
        <v>0</v>
      </c>
      <c r="AR46" s="479">
        <f t="shared" si="79"/>
        <v>0</v>
      </c>
      <c r="AS46" s="479">
        <f t="shared" si="79"/>
        <v>0</v>
      </c>
      <c r="AT46" s="479">
        <f t="shared" si="79"/>
        <v>0</v>
      </c>
      <c r="AU46" s="479">
        <f t="shared" si="79"/>
        <v>0</v>
      </c>
      <c r="AV46" s="479">
        <f t="shared" si="79"/>
        <v>0</v>
      </c>
      <c r="AW46" s="479">
        <f t="shared" si="79"/>
        <v>0</v>
      </c>
      <c r="AX46" s="479">
        <f t="shared" si="79"/>
        <v>0</v>
      </c>
      <c r="AY46" s="479">
        <f t="shared" si="79"/>
        <v>0</v>
      </c>
      <c r="AZ46" s="479">
        <f t="shared" si="79"/>
        <v>0</v>
      </c>
      <c r="BA46" s="479">
        <f t="shared" si="79"/>
        <v>0</v>
      </c>
      <c r="BB46" s="479">
        <f t="shared" si="79"/>
        <v>0</v>
      </c>
      <c r="BC46" s="479">
        <f t="shared" si="79"/>
        <v>0</v>
      </c>
      <c r="BD46" s="479">
        <f t="shared" si="79"/>
        <v>4.28</v>
      </c>
      <c r="BE46" s="479">
        <f t="shared" si="79"/>
        <v>0</v>
      </c>
      <c r="BF46" s="479">
        <f t="shared" si="79"/>
        <v>0</v>
      </c>
      <c r="BG46" s="479">
        <f t="shared" si="79"/>
        <v>0.01</v>
      </c>
      <c r="BH46" s="479">
        <f t="shared" si="79"/>
        <v>0</v>
      </c>
      <c r="BI46" s="479">
        <f t="shared" si="79"/>
        <v>37.26</v>
      </c>
      <c r="BJ46" s="479">
        <f t="shared" si="79"/>
        <v>0</v>
      </c>
      <c r="BK46" s="423"/>
      <c r="BL46" s="480"/>
      <c r="BM46" s="423"/>
      <c r="BN46" s="423"/>
      <c r="BO46" s="128"/>
      <c r="BP46" s="481"/>
      <c r="BQ46" s="482"/>
      <c r="BR46" s="140"/>
      <c r="BS46" s="491"/>
      <c r="BT46" s="140"/>
      <c r="BU46" s="77"/>
      <c r="BV46" s="77"/>
      <c r="BW46" s="77"/>
      <c r="BX46" s="77"/>
      <c r="BY46" s="77"/>
      <c r="BZ46" s="77"/>
      <c r="CA46" s="77"/>
      <c r="CB46" s="77"/>
      <c r="CC46" s="77"/>
      <c r="CD46" s="77"/>
      <c r="CE46" s="77"/>
    </row>
    <row r="47" spans="1:83" s="483" customFormat="1" ht="26.25">
      <c r="A47" s="16" t="s">
        <v>233</v>
      </c>
      <c r="B47" s="23" t="s">
        <v>10</v>
      </c>
      <c r="C47" s="31">
        <f t="shared" si="0"/>
        <v>0</v>
      </c>
      <c r="D47" s="479"/>
      <c r="E47" s="479"/>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479"/>
      <c r="AK47" s="479"/>
      <c r="AL47" s="479"/>
      <c r="AM47" s="479"/>
      <c r="AN47" s="479"/>
      <c r="AO47" s="479"/>
      <c r="AP47" s="479"/>
      <c r="AQ47" s="479"/>
      <c r="AR47" s="479"/>
      <c r="AS47" s="479"/>
      <c r="AT47" s="479"/>
      <c r="AU47" s="479"/>
      <c r="AV47" s="479"/>
      <c r="AW47" s="479"/>
      <c r="AX47" s="479"/>
      <c r="AY47" s="479"/>
      <c r="AZ47" s="479"/>
      <c r="BA47" s="479"/>
      <c r="BB47" s="479"/>
      <c r="BC47" s="479"/>
      <c r="BD47" s="479"/>
      <c r="BE47" s="479"/>
      <c r="BF47" s="479"/>
      <c r="BG47" s="479"/>
      <c r="BH47" s="479"/>
      <c r="BI47" s="479"/>
      <c r="BJ47" s="479"/>
      <c r="BK47" s="423"/>
      <c r="BL47" s="480"/>
      <c r="BM47" s="423"/>
      <c r="BN47" s="423"/>
      <c r="BO47" s="128"/>
      <c r="BP47" s="481"/>
      <c r="BQ47" s="482"/>
      <c r="BR47" s="140"/>
      <c r="BS47" s="491"/>
      <c r="BT47" s="140"/>
      <c r="BU47" s="77"/>
      <c r="BV47" s="77"/>
      <c r="BW47" s="77"/>
      <c r="BX47" s="77"/>
      <c r="BY47" s="77"/>
      <c r="BZ47" s="77"/>
      <c r="CA47" s="77"/>
      <c r="CB47" s="77"/>
      <c r="CC47" s="77"/>
      <c r="CD47" s="77"/>
      <c r="CE47" s="77"/>
    </row>
    <row r="48" spans="1:83" s="2" customFormat="1">
      <c r="A48" s="16" t="s">
        <v>234</v>
      </c>
      <c r="B48" s="23" t="s">
        <v>11</v>
      </c>
      <c r="C48" s="31">
        <f t="shared" si="0"/>
        <v>60.769999999999996</v>
      </c>
      <c r="D48" s="15">
        <f t="shared" ref="D48:AI48" si="80">D49+D51+D61+D63+D64</f>
        <v>5.4</v>
      </c>
      <c r="E48" s="15">
        <f t="shared" si="80"/>
        <v>55.37</v>
      </c>
      <c r="F48" s="15">
        <f t="shared" si="80"/>
        <v>50.680000000000007</v>
      </c>
      <c r="G48" s="15">
        <f t="shared" si="80"/>
        <v>2.3973</v>
      </c>
      <c r="H48" s="15">
        <f t="shared" si="80"/>
        <v>2.39</v>
      </c>
      <c r="I48" s="15">
        <f t="shared" si="80"/>
        <v>7.3000000000000001E-3</v>
      </c>
      <c r="J48" s="15">
        <f t="shared" si="80"/>
        <v>0</v>
      </c>
      <c r="K48" s="15">
        <f t="shared" si="80"/>
        <v>42.839999999999996</v>
      </c>
      <c r="L48" s="15">
        <f t="shared" si="80"/>
        <v>3.55</v>
      </c>
      <c r="M48" s="15">
        <f t="shared" si="80"/>
        <v>1.9</v>
      </c>
      <c r="N48" s="15">
        <f t="shared" si="80"/>
        <v>1.4</v>
      </c>
      <c r="O48" s="15">
        <f t="shared" si="80"/>
        <v>0</v>
      </c>
      <c r="P48" s="15">
        <f t="shared" si="80"/>
        <v>0.5</v>
      </c>
      <c r="Q48" s="15">
        <f t="shared" si="80"/>
        <v>0</v>
      </c>
      <c r="R48" s="15">
        <f t="shared" si="80"/>
        <v>0</v>
      </c>
      <c r="S48" s="15">
        <f t="shared" si="80"/>
        <v>0</v>
      </c>
      <c r="T48" s="15">
        <f t="shared" si="80"/>
        <v>0</v>
      </c>
      <c r="U48" s="15">
        <f t="shared" si="80"/>
        <v>4.68</v>
      </c>
      <c r="V48" s="15">
        <f t="shared" si="80"/>
        <v>0</v>
      </c>
      <c r="W48" s="15">
        <f t="shared" si="80"/>
        <v>0</v>
      </c>
      <c r="X48" s="15">
        <f t="shared" si="80"/>
        <v>0</v>
      </c>
      <c r="Y48" s="15">
        <f t="shared" si="80"/>
        <v>0</v>
      </c>
      <c r="Z48" s="15">
        <f t="shared" si="80"/>
        <v>0</v>
      </c>
      <c r="AA48" s="15">
        <f t="shared" si="80"/>
        <v>0</v>
      </c>
      <c r="AB48" s="15">
        <f t="shared" si="80"/>
        <v>0</v>
      </c>
      <c r="AC48" s="15">
        <f t="shared" si="80"/>
        <v>0</v>
      </c>
      <c r="AD48" s="15">
        <f t="shared" si="80"/>
        <v>0.4</v>
      </c>
      <c r="AE48" s="15">
        <f t="shared" si="80"/>
        <v>0.4</v>
      </c>
      <c r="AF48" s="15">
        <f t="shared" si="80"/>
        <v>0</v>
      </c>
      <c r="AG48" s="15">
        <f t="shared" si="80"/>
        <v>0</v>
      </c>
      <c r="AH48" s="15">
        <f t="shared" si="80"/>
        <v>0</v>
      </c>
      <c r="AI48" s="15">
        <f t="shared" si="80"/>
        <v>0</v>
      </c>
      <c r="AJ48" s="15">
        <f t="shared" ref="AJ48:BJ48" si="81">AJ49+AJ51+AJ61+AJ63+AJ64</f>
        <v>0</v>
      </c>
      <c r="AK48" s="15">
        <f t="shared" si="81"/>
        <v>0</v>
      </c>
      <c r="AL48" s="15">
        <f t="shared" si="81"/>
        <v>0</v>
      </c>
      <c r="AM48" s="15">
        <f t="shared" si="81"/>
        <v>0</v>
      </c>
      <c r="AN48" s="15">
        <f t="shared" si="81"/>
        <v>0</v>
      </c>
      <c r="AO48" s="15">
        <f t="shared" si="81"/>
        <v>0</v>
      </c>
      <c r="AP48" s="15">
        <f t="shared" si="81"/>
        <v>0</v>
      </c>
      <c r="AQ48" s="15">
        <f t="shared" si="81"/>
        <v>0</v>
      </c>
      <c r="AR48" s="15">
        <f t="shared" si="81"/>
        <v>0</v>
      </c>
      <c r="AS48" s="15">
        <f t="shared" si="81"/>
        <v>0</v>
      </c>
      <c r="AT48" s="15">
        <f t="shared" si="81"/>
        <v>0</v>
      </c>
      <c r="AU48" s="15">
        <f t="shared" si="81"/>
        <v>0</v>
      </c>
      <c r="AV48" s="15">
        <f t="shared" si="81"/>
        <v>0</v>
      </c>
      <c r="AW48" s="15">
        <f t="shared" si="81"/>
        <v>0</v>
      </c>
      <c r="AX48" s="15">
        <f t="shared" si="81"/>
        <v>0</v>
      </c>
      <c r="AY48" s="15">
        <f t="shared" si="81"/>
        <v>0</v>
      </c>
      <c r="AZ48" s="15">
        <f t="shared" si="81"/>
        <v>0</v>
      </c>
      <c r="BA48" s="15">
        <f t="shared" si="81"/>
        <v>0</v>
      </c>
      <c r="BB48" s="15">
        <f t="shared" si="81"/>
        <v>0</v>
      </c>
      <c r="BC48" s="15">
        <f t="shared" si="81"/>
        <v>0</v>
      </c>
      <c r="BD48" s="15">
        <f t="shared" si="81"/>
        <v>4.28</v>
      </c>
      <c r="BE48" s="15">
        <f t="shared" si="81"/>
        <v>0</v>
      </c>
      <c r="BF48" s="15">
        <f t="shared" si="81"/>
        <v>0</v>
      </c>
      <c r="BG48" s="15">
        <f t="shared" si="81"/>
        <v>0.01</v>
      </c>
      <c r="BH48" s="15">
        <f t="shared" si="81"/>
        <v>0</v>
      </c>
      <c r="BI48" s="15">
        <f t="shared" si="81"/>
        <v>37.26</v>
      </c>
      <c r="BJ48" s="15">
        <f t="shared" si="81"/>
        <v>0</v>
      </c>
      <c r="BK48" s="9"/>
      <c r="BL48" s="9"/>
      <c r="BM48" s="87"/>
      <c r="BN48" s="16"/>
      <c r="BO48" s="129"/>
      <c r="BP48" s="303"/>
      <c r="BQ48" s="303"/>
      <c r="BR48" s="135"/>
      <c r="BS48" s="135"/>
      <c r="BT48" s="135"/>
    </row>
    <row r="49" spans="1:72" s="3" customFormat="1" ht="19.5">
      <c r="A49" s="16" t="s">
        <v>784</v>
      </c>
      <c r="B49" s="23" t="s">
        <v>157</v>
      </c>
      <c r="C49" s="31">
        <f t="shared" si="0"/>
        <v>40</v>
      </c>
      <c r="D49" s="18"/>
      <c r="E49" s="18">
        <f t="shared" ref="E49:L49" si="82">SUM(E50:E50)</f>
        <v>40</v>
      </c>
      <c r="F49" s="18">
        <f t="shared" si="82"/>
        <v>36.020000000000003</v>
      </c>
      <c r="G49" s="18">
        <f t="shared" si="82"/>
        <v>2.29</v>
      </c>
      <c r="H49" s="18">
        <f t="shared" si="82"/>
        <v>2.29</v>
      </c>
      <c r="I49" s="18">
        <f t="shared" si="82"/>
        <v>0</v>
      </c>
      <c r="J49" s="18">
        <f t="shared" si="82"/>
        <v>0</v>
      </c>
      <c r="K49" s="18">
        <f t="shared" si="82"/>
        <v>30.81</v>
      </c>
      <c r="L49" s="18">
        <f t="shared" si="82"/>
        <v>2.42</v>
      </c>
      <c r="M49" s="18">
        <f>SUM(M50:M50)</f>
        <v>0.5</v>
      </c>
      <c r="N49" s="18">
        <f>SUM(N50:N50)</f>
        <v>0</v>
      </c>
      <c r="O49" s="18">
        <f>SUM(O50:O50)</f>
        <v>0</v>
      </c>
      <c r="P49" s="18">
        <f t="shared" ref="P49:BJ49" si="83">SUM(P50:P50)</f>
        <v>0.5</v>
      </c>
      <c r="Q49" s="18">
        <f t="shared" si="83"/>
        <v>0</v>
      </c>
      <c r="R49" s="18">
        <f t="shared" si="83"/>
        <v>0</v>
      </c>
      <c r="S49" s="18">
        <f t="shared" si="83"/>
        <v>0</v>
      </c>
      <c r="T49" s="18">
        <f t="shared" si="83"/>
        <v>0</v>
      </c>
      <c r="U49" s="474">
        <f t="shared" si="2"/>
        <v>3.98</v>
      </c>
      <c r="V49" s="18">
        <f t="shared" si="83"/>
        <v>0</v>
      </c>
      <c r="W49" s="18">
        <f t="shared" si="83"/>
        <v>0</v>
      </c>
      <c r="X49" s="18">
        <f t="shared" si="83"/>
        <v>0</v>
      </c>
      <c r="Y49" s="18">
        <f t="shared" si="83"/>
        <v>0</v>
      </c>
      <c r="Z49" s="18">
        <f t="shared" si="83"/>
        <v>0</v>
      </c>
      <c r="AA49" s="18">
        <f t="shared" si="83"/>
        <v>0</v>
      </c>
      <c r="AB49" s="18">
        <f t="shared" si="83"/>
        <v>0</v>
      </c>
      <c r="AC49" s="18">
        <f t="shared" si="83"/>
        <v>0</v>
      </c>
      <c r="AD49" s="18">
        <f t="shared" si="83"/>
        <v>0.4</v>
      </c>
      <c r="AE49" s="18">
        <f t="shared" si="83"/>
        <v>0.4</v>
      </c>
      <c r="AF49" s="18">
        <f t="shared" si="83"/>
        <v>0</v>
      </c>
      <c r="AG49" s="18">
        <f t="shared" si="83"/>
        <v>0</v>
      </c>
      <c r="AH49" s="18">
        <f t="shared" si="83"/>
        <v>0</v>
      </c>
      <c r="AI49" s="18">
        <f t="shared" si="83"/>
        <v>0</v>
      </c>
      <c r="AJ49" s="18">
        <f t="shared" si="83"/>
        <v>0</v>
      </c>
      <c r="AK49" s="18">
        <f t="shared" si="83"/>
        <v>0</v>
      </c>
      <c r="AL49" s="18">
        <f t="shared" si="83"/>
        <v>0</v>
      </c>
      <c r="AM49" s="18">
        <f t="shared" si="83"/>
        <v>0</v>
      </c>
      <c r="AN49" s="18">
        <f t="shared" si="83"/>
        <v>0</v>
      </c>
      <c r="AO49" s="18">
        <f t="shared" si="83"/>
        <v>0</v>
      </c>
      <c r="AP49" s="18">
        <f t="shared" si="83"/>
        <v>0</v>
      </c>
      <c r="AQ49" s="18">
        <f t="shared" si="83"/>
        <v>0</v>
      </c>
      <c r="AR49" s="18">
        <f t="shared" si="83"/>
        <v>0</v>
      </c>
      <c r="AS49" s="18">
        <f t="shared" si="83"/>
        <v>0</v>
      </c>
      <c r="AT49" s="18">
        <f t="shared" si="83"/>
        <v>0</v>
      </c>
      <c r="AU49" s="18">
        <f t="shared" si="83"/>
        <v>0</v>
      </c>
      <c r="AV49" s="18">
        <f t="shared" si="83"/>
        <v>0</v>
      </c>
      <c r="AW49" s="18">
        <f t="shared" si="83"/>
        <v>0</v>
      </c>
      <c r="AX49" s="18">
        <f t="shared" si="83"/>
        <v>0</v>
      </c>
      <c r="AY49" s="18">
        <f t="shared" si="83"/>
        <v>0</v>
      </c>
      <c r="AZ49" s="18">
        <f t="shared" si="83"/>
        <v>0</v>
      </c>
      <c r="BA49" s="18">
        <f t="shared" si="83"/>
        <v>0</v>
      </c>
      <c r="BB49" s="18">
        <f t="shared" si="83"/>
        <v>0</v>
      </c>
      <c r="BC49" s="18">
        <f t="shared" si="83"/>
        <v>0</v>
      </c>
      <c r="BD49" s="18">
        <f t="shared" si="83"/>
        <v>3.58</v>
      </c>
      <c r="BE49" s="18">
        <f t="shared" si="83"/>
        <v>0</v>
      </c>
      <c r="BF49" s="18">
        <f t="shared" si="83"/>
        <v>0</v>
      </c>
      <c r="BG49" s="18">
        <f t="shared" si="83"/>
        <v>0</v>
      </c>
      <c r="BH49" s="18">
        <f t="shared" si="83"/>
        <v>0</v>
      </c>
      <c r="BI49" s="18">
        <f t="shared" si="83"/>
        <v>0</v>
      </c>
      <c r="BJ49" s="18">
        <f t="shared" si="83"/>
        <v>0</v>
      </c>
      <c r="BK49" s="9"/>
      <c r="BL49" s="211"/>
      <c r="BM49" s="93"/>
      <c r="BN49" s="9">
        <f>A50</f>
        <v>1</v>
      </c>
      <c r="BO49" s="92"/>
      <c r="BP49" s="52"/>
      <c r="BQ49" s="52"/>
      <c r="BR49" s="207"/>
      <c r="BS49" s="207"/>
      <c r="BT49" s="207"/>
    </row>
    <row r="50" spans="1:72" s="72" customFormat="1" ht="63.6" customHeight="1">
      <c r="A50" s="61">
        <v>1</v>
      </c>
      <c r="B50" s="60" t="s">
        <v>476</v>
      </c>
      <c r="C50" s="471">
        <f t="shared" si="0"/>
        <v>40</v>
      </c>
      <c r="D50" s="63"/>
      <c r="E50" s="58">
        <f>F50+U50+BG50</f>
        <v>40</v>
      </c>
      <c r="F50" s="58">
        <f>G50+K50+L50+M50+R50+S50+T50</f>
        <v>36.020000000000003</v>
      </c>
      <c r="G50" s="58">
        <f>H50+I50+J50</f>
        <v>2.29</v>
      </c>
      <c r="H50" s="59">
        <v>2.29</v>
      </c>
      <c r="I50" s="58"/>
      <c r="J50" s="58"/>
      <c r="K50" s="35">
        <v>30.81</v>
      </c>
      <c r="L50" s="59">
        <v>2.42</v>
      </c>
      <c r="M50" s="58">
        <v>0.5</v>
      </c>
      <c r="N50" s="58"/>
      <c r="O50" s="58"/>
      <c r="P50" s="59">
        <v>0.5</v>
      </c>
      <c r="Q50" s="58"/>
      <c r="R50" s="58"/>
      <c r="S50" s="58"/>
      <c r="T50" s="58"/>
      <c r="U50" s="58">
        <f t="shared" si="2"/>
        <v>3.98</v>
      </c>
      <c r="V50" s="58"/>
      <c r="W50" s="58"/>
      <c r="X50" s="58"/>
      <c r="Y50" s="58"/>
      <c r="Z50" s="58"/>
      <c r="AA50" s="58"/>
      <c r="AB50" s="58"/>
      <c r="AC50" s="58"/>
      <c r="AD50" s="58">
        <f>SUM(AE50:AT50)</f>
        <v>0.4</v>
      </c>
      <c r="AE50" s="58">
        <v>0.4</v>
      </c>
      <c r="AF50" s="59"/>
      <c r="AG50" s="58"/>
      <c r="AH50" s="58"/>
      <c r="AI50" s="58"/>
      <c r="AJ50" s="58"/>
      <c r="AK50" s="58"/>
      <c r="AL50" s="58"/>
      <c r="AM50" s="58"/>
      <c r="AN50" s="58"/>
      <c r="AO50" s="58"/>
      <c r="AP50" s="58"/>
      <c r="AQ50" s="58"/>
      <c r="AR50" s="58"/>
      <c r="AS50" s="58">
        <v>0</v>
      </c>
      <c r="AT50" s="58"/>
      <c r="AU50" s="58"/>
      <c r="AV50" s="58"/>
      <c r="AW50" s="58"/>
      <c r="AX50" s="58"/>
      <c r="AY50" s="58"/>
      <c r="AZ50" s="58"/>
      <c r="BA50" s="58"/>
      <c r="BB50" s="58"/>
      <c r="BC50" s="58"/>
      <c r="BD50" s="59">
        <v>3.58</v>
      </c>
      <c r="BE50" s="58"/>
      <c r="BF50" s="58"/>
      <c r="BG50" s="58">
        <f>BH50+BI50+BJ50</f>
        <v>0</v>
      </c>
      <c r="BH50" s="58"/>
      <c r="BI50" s="59"/>
      <c r="BJ50" s="58"/>
      <c r="BK50" s="61" t="s">
        <v>130</v>
      </c>
      <c r="BL50" s="78" t="s">
        <v>677</v>
      </c>
      <c r="BM50" s="61" t="s">
        <v>575</v>
      </c>
      <c r="BN50" s="61" t="s">
        <v>90</v>
      </c>
      <c r="BO50" s="61"/>
      <c r="BP50" s="79" t="s">
        <v>719</v>
      </c>
      <c r="BQ50" s="63" t="s">
        <v>576</v>
      </c>
      <c r="BR50" s="207"/>
      <c r="BS50" s="207" t="s">
        <v>834</v>
      </c>
      <c r="BT50" s="207"/>
    </row>
    <row r="51" spans="1:72" s="2" customFormat="1">
      <c r="A51" s="16" t="s">
        <v>785</v>
      </c>
      <c r="B51" s="25" t="s">
        <v>158</v>
      </c>
      <c r="C51" s="31">
        <f t="shared" si="0"/>
        <v>11.77</v>
      </c>
      <c r="D51" s="15">
        <f t="shared" ref="D51:AI51" si="84">D52+D54+D56+D57+D59</f>
        <v>5.4</v>
      </c>
      <c r="E51" s="15">
        <f t="shared" si="84"/>
        <v>6.3699999999999992</v>
      </c>
      <c r="F51" s="15">
        <f t="shared" si="84"/>
        <v>5.66</v>
      </c>
      <c r="G51" s="15">
        <f t="shared" si="84"/>
        <v>0.10730000000000001</v>
      </c>
      <c r="H51" s="15">
        <f t="shared" si="84"/>
        <v>0.1</v>
      </c>
      <c r="I51" s="15">
        <f t="shared" si="84"/>
        <v>7.3000000000000001E-3</v>
      </c>
      <c r="J51" s="15">
        <f t="shared" si="84"/>
        <v>0</v>
      </c>
      <c r="K51" s="15">
        <f t="shared" si="84"/>
        <v>4.0299999999999994</v>
      </c>
      <c r="L51" s="15">
        <f t="shared" si="84"/>
        <v>0.13</v>
      </c>
      <c r="M51" s="15">
        <f t="shared" si="84"/>
        <v>1.4</v>
      </c>
      <c r="N51" s="15">
        <f t="shared" si="84"/>
        <v>1.4</v>
      </c>
      <c r="O51" s="15">
        <f t="shared" si="84"/>
        <v>0</v>
      </c>
      <c r="P51" s="15">
        <f t="shared" si="84"/>
        <v>0</v>
      </c>
      <c r="Q51" s="15">
        <f t="shared" si="84"/>
        <v>0</v>
      </c>
      <c r="R51" s="15">
        <f t="shared" si="84"/>
        <v>0</v>
      </c>
      <c r="S51" s="15">
        <f t="shared" si="84"/>
        <v>0</v>
      </c>
      <c r="T51" s="15">
        <f t="shared" si="84"/>
        <v>0</v>
      </c>
      <c r="U51" s="15">
        <f t="shared" si="84"/>
        <v>0.7</v>
      </c>
      <c r="V51" s="15">
        <f t="shared" si="84"/>
        <v>0</v>
      </c>
      <c r="W51" s="15">
        <f t="shared" si="84"/>
        <v>0</v>
      </c>
      <c r="X51" s="15">
        <f t="shared" si="84"/>
        <v>0</v>
      </c>
      <c r="Y51" s="15">
        <f t="shared" si="84"/>
        <v>0</v>
      </c>
      <c r="Z51" s="15">
        <f t="shared" si="84"/>
        <v>0</v>
      </c>
      <c r="AA51" s="15">
        <f t="shared" si="84"/>
        <v>0</v>
      </c>
      <c r="AB51" s="15">
        <f t="shared" si="84"/>
        <v>0</v>
      </c>
      <c r="AC51" s="15">
        <f t="shared" si="84"/>
        <v>0</v>
      </c>
      <c r="AD51" s="15">
        <f t="shared" si="84"/>
        <v>0</v>
      </c>
      <c r="AE51" s="15">
        <f t="shared" si="84"/>
        <v>0</v>
      </c>
      <c r="AF51" s="15">
        <f t="shared" si="84"/>
        <v>0</v>
      </c>
      <c r="AG51" s="15">
        <f t="shared" si="84"/>
        <v>0</v>
      </c>
      <c r="AH51" s="15">
        <f t="shared" si="84"/>
        <v>0</v>
      </c>
      <c r="AI51" s="15">
        <f t="shared" si="84"/>
        <v>0</v>
      </c>
      <c r="AJ51" s="15">
        <f t="shared" ref="AJ51:BG51" si="85">AJ52+AJ54+AJ56+AJ57+AJ59</f>
        <v>0</v>
      </c>
      <c r="AK51" s="15">
        <f t="shared" si="85"/>
        <v>0</v>
      </c>
      <c r="AL51" s="15">
        <f t="shared" si="85"/>
        <v>0</v>
      </c>
      <c r="AM51" s="15">
        <f t="shared" si="85"/>
        <v>0</v>
      </c>
      <c r="AN51" s="15">
        <f t="shared" si="85"/>
        <v>0</v>
      </c>
      <c r="AO51" s="15">
        <f t="shared" si="85"/>
        <v>0</v>
      </c>
      <c r="AP51" s="15">
        <f t="shared" si="85"/>
        <v>0</v>
      </c>
      <c r="AQ51" s="15">
        <f t="shared" si="85"/>
        <v>0</v>
      </c>
      <c r="AR51" s="15">
        <f t="shared" si="85"/>
        <v>0</v>
      </c>
      <c r="AS51" s="15">
        <f t="shared" si="85"/>
        <v>0</v>
      </c>
      <c r="AT51" s="15">
        <f t="shared" si="85"/>
        <v>0</v>
      </c>
      <c r="AU51" s="15">
        <f t="shared" si="85"/>
        <v>0</v>
      </c>
      <c r="AV51" s="15">
        <f t="shared" si="85"/>
        <v>0</v>
      </c>
      <c r="AW51" s="15">
        <f t="shared" si="85"/>
        <v>0</v>
      </c>
      <c r="AX51" s="15">
        <f t="shared" si="85"/>
        <v>0</v>
      </c>
      <c r="AY51" s="15">
        <f t="shared" si="85"/>
        <v>0</v>
      </c>
      <c r="AZ51" s="15">
        <f t="shared" si="85"/>
        <v>0</v>
      </c>
      <c r="BA51" s="15">
        <f t="shared" si="85"/>
        <v>0</v>
      </c>
      <c r="BB51" s="15">
        <f t="shared" si="85"/>
        <v>0</v>
      </c>
      <c r="BC51" s="15">
        <f t="shared" si="85"/>
        <v>0</v>
      </c>
      <c r="BD51" s="15">
        <f t="shared" si="85"/>
        <v>0.7</v>
      </c>
      <c r="BE51" s="15">
        <f t="shared" si="85"/>
        <v>0</v>
      </c>
      <c r="BF51" s="15">
        <f t="shared" si="85"/>
        <v>0</v>
      </c>
      <c r="BG51" s="15">
        <f t="shared" si="85"/>
        <v>0.01</v>
      </c>
      <c r="BH51" s="15">
        <f>BH52+BH54+BH56+BH57+BH59</f>
        <v>0</v>
      </c>
      <c r="BI51" s="15">
        <f>BI52+BI54+BI56+BI57+BI59</f>
        <v>37.26</v>
      </c>
      <c r="BJ51" s="15">
        <f>BJ52+BJ54+BJ56+BJ57+BJ59</f>
        <v>0</v>
      </c>
      <c r="BK51" s="9"/>
      <c r="BL51" s="9"/>
      <c r="BM51" s="87"/>
      <c r="BN51" s="16"/>
      <c r="BO51" s="86"/>
      <c r="BP51" s="303"/>
      <c r="BQ51" s="303"/>
      <c r="BR51" s="135"/>
      <c r="BS51" s="135"/>
      <c r="BT51" s="135"/>
    </row>
    <row r="52" spans="1:72" s="2" customFormat="1">
      <c r="A52" s="16" t="s">
        <v>159</v>
      </c>
      <c r="B52" s="25" t="s">
        <v>52</v>
      </c>
      <c r="C52" s="31">
        <f t="shared" si="0"/>
        <v>9.42</v>
      </c>
      <c r="D52" s="15">
        <f>SUM(D53)</f>
        <v>5.4</v>
      </c>
      <c r="E52" s="15">
        <f>SUM(E53)</f>
        <v>4.0199999999999996</v>
      </c>
      <c r="F52" s="15">
        <f>SUM(F53)</f>
        <v>3.32</v>
      </c>
      <c r="G52" s="15">
        <f t="shared" ref="G52:BG52" si="86">SUM(G53)</f>
        <v>7.3000000000000001E-3</v>
      </c>
      <c r="H52" s="15">
        <f t="shared" si="86"/>
        <v>0</v>
      </c>
      <c r="I52" s="15">
        <f t="shared" si="86"/>
        <v>7.3000000000000001E-3</v>
      </c>
      <c r="J52" s="15">
        <f t="shared" si="86"/>
        <v>0</v>
      </c>
      <c r="K52" s="15">
        <f t="shared" si="86"/>
        <v>3.3</v>
      </c>
      <c r="L52" s="15">
        <f t="shared" si="86"/>
        <v>0.02</v>
      </c>
      <c r="M52" s="15">
        <f t="shared" si="86"/>
        <v>0</v>
      </c>
      <c r="N52" s="15">
        <f t="shared" si="86"/>
        <v>0</v>
      </c>
      <c r="O52" s="15">
        <f t="shared" si="86"/>
        <v>0</v>
      </c>
      <c r="P52" s="15">
        <f t="shared" si="86"/>
        <v>0</v>
      </c>
      <c r="Q52" s="15">
        <f t="shared" si="86"/>
        <v>0</v>
      </c>
      <c r="R52" s="15">
        <f t="shared" si="86"/>
        <v>0</v>
      </c>
      <c r="S52" s="15">
        <f t="shared" si="86"/>
        <v>0</v>
      </c>
      <c r="T52" s="15">
        <f t="shared" si="86"/>
        <v>0</v>
      </c>
      <c r="U52" s="15">
        <f t="shared" si="86"/>
        <v>0.7</v>
      </c>
      <c r="V52" s="15">
        <f t="shared" si="86"/>
        <v>0</v>
      </c>
      <c r="W52" s="15">
        <f t="shared" si="86"/>
        <v>0</v>
      </c>
      <c r="X52" s="15">
        <f t="shared" si="86"/>
        <v>0</v>
      </c>
      <c r="Y52" s="15">
        <f t="shared" si="86"/>
        <v>0</v>
      </c>
      <c r="Z52" s="15">
        <f t="shared" si="86"/>
        <v>0</v>
      </c>
      <c r="AA52" s="15">
        <f t="shared" si="86"/>
        <v>0</v>
      </c>
      <c r="AB52" s="15">
        <f t="shared" si="86"/>
        <v>0</v>
      </c>
      <c r="AC52" s="15">
        <f t="shared" si="86"/>
        <v>0</v>
      </c>
      <c r="AD52" s="15">
        <f t="shared" si="86"/>
        <v>0</v>
      </c>
      <c r="AE52" s="15">
        <f t="shared" si="86"/>
        <v>0</v>
      </c>
      <c r="AF52" s="15">
        <f t="shared" si="86"/>
        <v>0</v>
      </c>
      <c r="AG52" s="15">
        <f t="shared" si="86"/>
        <v>0</v>
      </c>
      <c r="AH52" s="15">
        <f t="shared" si="86"/>
        <v>0</v>
      </c>
      <c r="AI52" s="15">
        <f t="shared" si="86"/>
        <v>0</v>
      </c>
      <c r="AJ52" s="15">
        <f t="shared" si="86"/>
        <v>0</v>
      </c>
      <c r="AK52" s="15">
        <f t="shared" si="86"/>
        <v>0</v>
      </c>
      <c r="AL52" s="15">
        <f t="shared" si="86"/>
        <v>0</v>
      </c>
      <c r="AM52" s="15">
        <f t="shared" si="86"/>
        <v>0</v>
      </c>
      <c r="AN52" s="15">
        <f t="shared" si="86"/>
        <v>0</v>
      </c>
      <c r="AO52" s="15">
        <f t="shared" si="86"/>
        <v>0</v>
      </c>
      <c r="AP52" s="15">
        <f t="shared" si="86"/>
        <v>0</v>
      </c>
      <c r="AQ52" s="15">
        <f t="shared" si="86"/>
        <v>0</v>
      </c>
      <c r="AR52" s="15">
        <f t="shared" si="86"/>
        <v>0</v>
      </c>
      <c r="AS52" s="15">
        <f t="shared" si="86"/>
        <v>0</v>
      </c>
      <c r="AT52" s="15">
        <f t="shared" si="86"/>
        <v>0</v>
      </c>
      <c r="AU52" s="15">
        <f t="shared" si="86"/>
        <v>0</v>
      </c>
      <c r="AV52" s="15">
        <f t="shared" si="86"/>
        <v>0</v>
      </c>
      <c r="AW52" s="15">
        <f t="shared" si="86"/>
        <v>0</v>
      </c>
      <c r="AX52" s="15">
        <f t="shared" si="86"/>
        <v>0</v>
      </c>
      <c r="AY52" s="15">
        <f t="shared" si="86"/>
        <v>0</v>
      </c>
      <c r="AZ52" s="15">
        <f t="shared" si="86"/>
        <v>0</v>
      </c>
      <c r="BA52" s="15">
        <f t="shared" si="86"/>
        <v>0</v>
      </c>
      <c r="BB52" s="15">
        <f t="shared" si="86"/>
        <v>0</v>
      </c>
      <c r="BC52" s="15">
        <f t="shared" si="86"/>
        <v>0</v>
      </c>
      <c r="BD52" s="15">
        <f t="shared" si="86"/>
        <v>0.7</v>
      </c>
      <c r="BE52" s="15">
        <f t="shared" si="86"/>
        <v>0</v>
      </c>
      <c r="BF52" s="15">
        <f t="shared" si="86"/>
        <v>0</v>
      </c>
      <c r="BG52" s="15">
        <f t="shared" si="86"/>
        <v>0</v>
      </c>
      <c r="BH52" s="15">
        <f>SUM(BH53:BH137)</f>
        <v>0</v>
      </c>
      <c r="BI52" s="15">
        <f>SUM(BI53:BI137)</f>
        <v>37.25</v>
      </c>
      <c r="BJ52" s="15">
        <f>SUM(BJ53:BJ137)</f>
        <v>0</v>
      </c>
      <c r="BK52" s="9"/>
      <c r="BL52" s="9"/>
      <c r="BM52" s="87"/>
      <c r="BN52" s="16">
        <f>A53</f>
        <v>1</v>
      </c>
      <c r="BO52" s="86"/>
      <c r="BP52" s="303"/>
      <c r="BQ52" s="303"/>
      <c r="BR52" s="135"/>
      <c r="BS52" s="135"/>
      <c r="BT52" s="135"/>
    </row>
    <row r="53" spans="1:72" s="81" customFormat="1" ht="52.15" customHeight="1">
      <c r="A53" s="61">
        <v>1</v>
      </c>
      <c r="B53" s="298" t="s">
        <v>297</v>
      </c>
      <c r="C53" s="471">
        <f t="shared" si="0"/>
        <v>9.42</v>
      </c>
      <c r="D53" s="61">
        <v>5.4</v>
      </c>
      <c r="E53" s="58">
        <f t="shared" ref="E53" si="87">F53+U53+BG53</f>
        <v>4.0199999999999996</v>
      </c>
      <c r="F53" s="58">
        <f>K53+L53+M53+R53+S53+T53</f>
        <v>3.32</v>
      </c>
      <c r="G53" s="58">
        <f t="shared" ref="G53:G55" si="88">H53+I53+J53</f>
        <v>7.3000000000000001E-3</v>
      </c>
      <c r="H53" s="57"/>
      <c r="I53" s="57">
        <v>7.3000000000000001E-3</v>
      </c>
      <c r="J53" s="57"/>
      <c r="K53" s="57">
        <v>3.3</v>
      </c>
      <c r="L53" s="57">
        <v>0.02</v>
      </c>
      <c r="M53" s="58">
        <f t="shared" ref="M53:M55" si="89">+N53+O53+P53</f>
        <v>0</v>
      </c>
      <c r="N53" s="57"/>
      <c r="O53" s="57"/>
      <c r="P53" s="57"/>
      <c r="Q53" s="57"/>
      <c r="R53" s="57"/>
      <c r="S53" s="57"/>
      <c r="T53" s="57"/>
      <c r="U53" s="58">
        <f t="shared" si="2"/>
        <v>0.7</v>
      </c>
      <c r="V53" s="57"/>
      <c r="W53" s="57"/>
      <c r="X53" s="57"/>
      <c r="Y53" s="57"/>
      <c r="Z53" s="57"/>
      <c r="AA53" s="57"/>
      <c r="AB53" s="57"/>
      <c r="AC53" s="57"/>
      <c r="AD53" s="58"/>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v>0.7</v>
      </c>
      <c r="BE53" s="57"/>
      <c r="BF53" s="57"/>
      <c r="BG53" s="58">
        <f t="shared" ref="BG53:BG55" si="90">BH53+BI53+BJ53</f>
        <v>0</v>
      </c>
      <c r="BH53" s="57"/>
      <c r="BI53" s="57"/>
      <c r="BJ53" s="57"/>
      <c r="BK53" s="61" t="s">
        <v>130</v>
      </c>
      <c r="BL53" s="79" t="s">
        <v>713</v>
      </c>
      <c r="BM53" s="79" t="s">
        <v>313</v>
      </c>
      <c r="BN53" s="79" t="s">
        <v>93</v>
      </c>
      <c r="BO53" s="90" t="s">
        <v>369</v>
      </c>
      <c r="BP53" s="492" t="s">
        <v>403</v>
      </c>
      <c r="BQ53" s="63" t="s">
        <v>576</v>
      </c>
      <c r="BR53" s="136"/>
      <c r="BS53" s="136" t="s">
        <v>834</v>
      </c>
      <c r="BT53" s="136"/>
    </row>
    <row r="54" spans="1:72" s="2" customFormat="1" ht="19.5">
      <c r="A54" s="16" t="s">
        <v>164</v>
      </c>
      <c r="B54" s="25" t="s">
        <v>54</v>
      </c>
      <c r="C54" s="31">
        <f t="shared" si="0"/>
        <v>0.12</v>
      </c>
      <c r="D54" s="15">
        <f>D55</f>
        <v>0</v>
      </c>
      <c r="E54" s="15">
        <f>E55</f>
        <v>0.12</v>
      </c>
      <c r="F54" s="15">
        <f>F55</f>
        <v>0.11</v>
      </c>
      <c r="G54" s="474">
        <f t="shared" si="88"/>
        <v>0</v>
      </c>
      <c r="H54" s="15">
        <f>H55</f>
        <v>0</v>
      </c>
      <c r="I54" s="15">
        <f>I55</f>
        <v>0</v>
      </c>
      <c r="J54" s="15">
        <f>J55</f>
        <v>0</v>
      </c>
      <c r="K54" s="15">
        <f>K55</f>
        <v>0</v>
      </c>
      <c r="L54" s="15">
        <f>L55</f>
        <v>0.11</v>
      </c>
      <c r="M54" s="474">
        <f t="shared" si="89"/>
        <v>0</v>
      </c>
      <c r="N54" s="15">
        <f t="shared" ref="N54:T54" si="91">N55</f>
        <v>0</v>
      </c>
      <c r="O54" s="15">
        <f t="shared" si="91"/>
        <v>0</v>
      </c>
      <c r="P54" s="15">
        <f t="shared" si="91"/>
        <v>0</v>
      </c>
      <c r="Q54" s="15">
        <f t="shared" si="91"/>
        <v>0</v>
      </c>
      <c r="R54" s="15">
        <f t="shared" si="91"/>
        <v>0</v>
      </c>
      <c r="S54" s="15">
        <f t="shared" si="91"/>
        <v>0</v>
      </c>
      <c r="T54" s="15">
        <f t="shared" si="91"/>
        <v>0</v>
      </c>
      <c r="U54" s="474">
        <f t="shared" ref="U54:U67" si="92">V54+W54+X54+Y54+Z54+AA54+AB54+AC54+AD54+AU54+AV54+AW54+AX54+AY54+AZ54+BA54+BB54+BC54+BD54+BE54+BF54</f>
        <v>0</v>
      </c>
      <c r="V54" s="15">
        <f t="shared" ref="V54:BF54" si="93">V55</f>
        <v>0</v>
      </c>
      <c r="W54" s="15">
        <f t="shared" si="93"/>
        <v>0</v>
      </c>
      <c r="X54" s="15">
        <f t="shared" si="93"/>
        <v>0</v>
      </c>
      <c r="Y54" s="15">
        <f t="shared" si="93"/>
        <v>0</v>
      </c>
      <c r="Z54" s="15">
        <f t="shared" si="93"/>
        <v>0</v>
      </c>
      <c r="AA54" s="15">
        <f t="shared" si="93"/>
        <v>0</v>
      </c>
      <c r="AB54" s="15">
        <f t="shared" si="93"/>
        <v>0</v>
      </c>
      <c r="AC54" s="15">
        <f t="shared" si="93"/>
        <v>0</v>
      </c>
      <c r="AD54" s="15">
        <f t="shared" si="93"/>
        <v>0</v>
      </c>
      <c r="AE54" s="15">
        <f t="shared" si="93"/>
        <v>0</v>
      </c>
      <c r="AF54" s="15">
        <f t="shared" si="93"/>
        <v>0</v>
      </c>
      <c r="AG54" s="15">
        <f t="shared" si="93"/>
        <v>0</v>
      </c>
      <c r="AH54" s="15">
        <f t="shared" si="93"/>
        <v>0</v>
      </c>
      <c r="AI54" s="15">
        <f t="shared" si="93"/>
        <v>0</v>
      </c>
      <c r="AJ54" s="15">
        <f t="shared" si="93"/>
        <v>0</v>
      </c>
      <c r="AK54" s="15">
        <f t="shared" si="93"/>
        <v>0</v>
      </c>
      <c r="AL54" s="15">
        <f t="shared" si="93"/>
        <v>0</v>
      </c>
      <c r="AM54" s="15">
        <f t="shared" si="93"/>
        <v>0</v>
      </c>
      <c r="AN54" s="15">
        <f t="shared" si="93"/>
        <v>0</v>
      </c>
      <c r="AO54" s="15">
        <f t="shared" si="93"/>
        <v>0</v>
      </c>
      <c r="AP54" s="15">
        <f t="shared" si="93"/>
        <v>0</v>
      </c>
      <c r="AQ54" s="15">
        <f t="shared" si="93"/>
        <v>0</v>
      </c>
      <c r="AR54" s="15">
        <f t="shared" si="93"/>
        <v>0</v>
      </c>
      <c r="AS54" s="15">
        <f t="shared" si="93"/>
        <v>0</v>
      </c>
      <c r="AT54" s="15">
        <f t="shared" si="93"/>
        <v>0</v>
      </c>
      <c r="AU54" s="15">
        <f t="shared" si="93"/>
        <v>0</v>
      </c>
      <c r="AV54" s="15">
        <f t="shared" si="93"/>
        <v>0</v>
      </c>
      <c r="AW54" s="15">
        <f t="shared" si="93"/>
        <v>0</v>
      </c>
      <c r="AX54" s="15">
        <f t="shared" si="93"/>
        <v>0</v>
      </c>
      <c r="AY54" s="15">
        <f t="shared" si="93"/>
        <v>0</v>
      </c>
      <c r="AZ54" s="15">
        <f t="shared" si="93"/>
        <v>0</v>
      </c>
      <c r="BA54" s="15">
        <f t="shared" si="93"/>
        <v>0</v>
      </c>
      <c r="BB54" s="15">
        <f t="shared" si="93"/>
        <v>0</v>
      </c>
      <c r="BC54" s="15">
        <f t="shared" si="93"/>
        <v>0</v>
      </c>
      <c r="BD54" s="15">
        <f t="shared" si="93"/>
        <v>0</v>
      </c>
      <c r="BE54" s="15">
        <f t="shared" si="93"/>
        <v>0</v>
      </c>
      <c r="BF54" s="15">
        <f t="shared" si="93"/>
        <v>0</v>
      </c>
      <c r="BG54" s="476">
        <f t="shared" si="90"/>
        <v>0.01</v>
      </c>
      <c r="BH54" s="15">
        <f>BH55</f>
        <v>0</v>
      </c>
      <c r="BI54" s="15">
        <f>BI55</f>
        <v>0.01</v>
      </c>
      <c r="BJ54" s="15">
        <f>BJ55</f>
        <v>0</v>
      </c>
      <c r="BK54" s="9"/>
      <c r="BL54" s="9"/>
      <c r="BM54" s="87"/>
      <c r="BN54" s="24">
        <f>A55</f>
        <v>1</v>
      </c>
      <c r="BO54" s="86"/>
      <c r="BP54" s="303"/>
      <c r="BQ54" s="303"/>
      <c r="BR54" s="135"/>
      <c r="BS54" s="135"/>
      <c r="BT54" s="135"/>
    </row>
    <row r="55" spans="1:72" s="72" customFormat="1" ht="55.9" customHeight="1">
      <c r="A55" s="61">
        <v>1</v>
      </c>
      <c r="B55" s="66" t="s">
        <v>299</v>
      </c>
      <c r="C55" s="471">
        <f t="shared" si="0"/>
        <v>0.12</v>
      </c>
      <c r="D55" s="58"/>
      <c r="E55" s="1">
        <f>F55+U55+BG55</f>
        <v>0.12</v>
      </c>
      <c r="F55" s="1">
        <f>G55+K55+L55+M55+R55+S55+T55</f>
        <v>0.11</v>
      </c>
      <c r="G55" s="58">
        <f t="shared" si="88"/>
        <v>0</v>
      </c>
      <c r="H55" s="5"/>
      <c r="I55" s="5"/>
      <c r="J55" s="5"/>
      <c r="K55" s="58"/>
      <c r="L55" s="58">
        <v>0.11</v>
      </c>
      <c r="M55" s="58">
        <f t="shared" si="89"/>
        <v>0</v>
      </c>
      <c r="N55" s="58"/>
      <c r="O55" s="5"/>
      <c r="P55" s="58"/>
      <c r="Q55" s="5"/>
      <c r="R55" s="58"/>
      <c r="S55" s="5"/>
      <c r="T55" s="5"/>
      <c r="U55" s="58">
        <f t="shared" si="92"/>
        <v>0</v>
      </c>
      <c r="V55" s="5"/>
      <c r="W55" s="5"/>
      <c r="X55" s="5"/>
      <c r="Y55" s="5"/>
      <c r="Z55" s="5"/>
      <c r="AA55" s="5"/>
      <c r="AB55" s="5"/>
      <c r="AC55" s="5"/>
      <c r="AD55" s="58"/>
      <c r="AE55" s="5"/>
      <c r="AF55" s="5"/>
      <c r="AG55" s="5"/>
      <c r="AH55" s="5"/>
      <c r="AI55" s="5"/>
      <c r="AJ55" s="5"/>
      <c r="AK55" s="5"/>
      <c r="AL55" s="5"/>
      <c r="AM55" s="5"/>
      <c r="AN55" s="5"/>
      <c r="AO55" s="5"/>
      <c r="AP55" s="5"/>
      <c r="AQ55" s="5"/>
      <c r="AR55" s="5"/>
      <c r="AS55" s="5"/>
      <c r="AT55" s="5"/>
      <c r="AU55" s="5"/>
      <c r="AV55" s="5"/>
      <c r="AW55" s="5"/>
      <c r="AX55" s="58"/>
      <c r="AY55" s="5"/>
      <c r="AZ55" s="58"/>
      <c r="BA55" s="58"/>
      <c r="BB55" s="5"/>
      <c r="BC55" s="5"/>
      <c r="BD55" s="58"/>
      <c r="BE55" s="58"/>
      <c r="BF55" s="5"/>
      <c r="BG55" s="1">
        <f t="shared" si="90"/>
        <v>0.01</v>
      </c>
      <c r="BH55" s="5"/>
      <c r="BI55" s="5">
        <v>0.01</v>
      </c>
      <c r="BJ55" s="5"/>
      <c r="BK55" s="61" t="s">
        <v>130</v>
      </c>
      <c r="BL55" s="58" t="s">
        <v>400</v>
      </c>
      <c r="BM55" s="79" t="s">
        <v>320</v>
      </c>
      <c r="BN55" s="61" t="s">
        <v>95</v>
      </c>
      <c r="BO55" s="92"/>
      <c r="BP55" s="94" t="s">
        <v>502</v>
      </c>
      <c r="BQ55" s="63" t="s">
        <v>557</v>
      </c>
      <c r="BR55" s="71" t="s">
        <v>834</v>
      </c>
      <c r="BS55" s="71"/>
      <c r="BT55" s="71"/>
    </row>
    <row r="56" spans="1:72" s="2" customFormat="1">
      <c r="A56" s="16" t="s">
        <v>166</v>
      </c>
      <c r="B56" s="25" t="s">
        <v>56</v>
      </c>
      <c r="C56" s="31">
        <f t="shared" ref="C56" si="94">D56+E56</f>
        <v>0</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9"/>
      <c r="BL56" s="9"/>
      <c r="BM56" s="87"/>
      <c r="BN56" s="24"/>
      <c r="BO56" s="86"/>
      <c r="BP56" s="303"/>
      <c r="BQ56" s="303"/>
      <c r="BR56" s="135"/>
      <c r="BS56" s="135"/>
      <c r="BT56" s="135"/>
    </row>
    <row r="57" spans="1:72" s="2" customFormat="1" ht="19.5">
      <c r="A57" s="16" t="s">
        <v>167</v>
      </c>
      <c r="B57" s="25" t="s">
        <v>58</v>
      </c>
      <c r="C57" s="31">
        <f t="shared" si="0"/>
        <v>1.4</v>
      </c>
      <c r="D57" s="15">
        <f>SUM(D58:D58)</f>
        <v>0</v>
      </c>
      <c r="E57" s="15">
        <f>SUM(E58:E58)</f>
        <v>1.4</v>
      </c>
      <c r="F57" s="15">
        <f>SUM(F58:F58)</f>
        <v>1.4</v>
      </c>
      <c r="G57" s="474">
        <f t="shared" ref="G57:G99" si="95">H57+I57+J57</f>
        <v>0</v>
      </c>
      <c r="H57" s="15">
        <f>SUM(H58:H58)</f>
        <v>0</v>
      </c>
      <c r="I57" s="15">
        <f>SUM(I58:I58)</f>
        <v>0</v>
      </c>
      <c r="J57" s="15">
        <f>SUM(J58:J58)</f>
        <v>0</v>
      </c>
      <c r="K57" s="15">
        <f>SUM(K58:K58)</f>
        <v>0</v>
      </c>
      <c r="L57" s="15">
        <f>SUM(L58:L58)</f>
        <v>0</v>
      </c>
      <c r="M57" s="474">
        <f t="shared" ref="M57:M99" si="96">+N57+O57+P57</f>
        <v>1.4</v>
      </c>
      <c r="N57" s="15">
        <f t="shared" ref="N57:T57" si="97">SUM(N58:N58)</f>
        <v>1.4</v>
      </c>
      <c r="O57" s="15">
        <f t="shared" si="97"/>
        <v>0</v>
      </c>
      <c r="P57" s="15">
        <f t="shared" si="97"/>
        <v>0</v>
      </c>
      <c r="Q57" s="15">
        <f t="shared" si="97"/>
        <v>0</v>
      </c>
      <c r="R57" s="15">
        <f t="shared" si="97"/>
        <v>0</v>
      </c>
      <c r="S57" s="15">
        <f t="shared" si="97"/>
        <v>0</v>
      </c>
      <c r="T57" s="15">
        <f t="shared" si="97"/>
        <v>0</v>
      </c>
      <c r="U57" s="474">
        <f t="shared" si="92"/>
        <v>0</v>
      </c>
      <c r="V57" s="15">
        <f t="shared" ref="V57:BF57" si="98">SUM(V58:V58)</f>
        <v>0</v>
      </c>
      <c r="W57" s="15">
        <f t="shared" si="98"/>
        <v>0</v>
      </c>
      <c r="X57" s="15">
        <f t="shared" si="98"/>
        <v>0</v>
      </c>
      <c r="Y57" s="15">
        <f t="shared" si="98"/>
        <v>0</v>
      </c>
      <c r="Z57" s="15">
        <f t="shared" si="98"/>
        <v>0</v>
      </c>
      <c r="AA57" s="15">
        <f t="shared" si="98"/>
        <v>0</v>
      </c>
      <c r="AB57" s="15">
        <f t="shared" si="98"/>
        <v>0</v>
      </c>
      <c r="AC57" s="15">
        <f t="shared" si="98"/>
        <v>0</v>
      </c>
      <c r="AD57" s="15">
        <f t="shared" si="98"/>
        <v>0</v>
      </c>
      <c r="AE57" s="15">
        <f t="shared" si="98"/>
        <v>0</v>
      </c>
      <c r="AF57" s="15">
        <f t="shared" si="98"/>
        <v>0</v>
      </c>
      <c r="AG57" s="15">
        <f t="shared" si="98"/>
        <v>0</v>
      </c>
      <c r="AH57" s="15">
        <f t="shared" si="98"/>
        <v>0</v>
      </c>
      <c r="AI57" s="15">
        <f t="shared" si="98"/>
        <v>0</v>
      </c>
      <c r="AJ57" s="15">
        <f t="shared" si="98"/>
        <v>0</v>
      </c>
      <c r="AK57" s="15">
        <f t="shared" si="98"/>
        <v>0</v>
      </c>
      <c r="AL57" s="15">
        <f t="shared" si="98"/>
        <v>0</v>
      </c>
      <c r="AM57" s="15">
        <f t="shared" si="98"/>
        <v>0</v>
      </c>
      <c r="AN57" s="15">
        <f t="shared" si="98"/>
        <v>0</v>
      </c>
      <c r="AO57" s="15">
        <f t="shared" si="98"/>
        <v>0</v>
      </c>
      <c r="AP57" s="15">
        <f t="shared" si="98"/>
        <v>0</v>
      </c>
      <c r="AQ57" s="15">
        <f t="shared" si="98"/>
        <v>0</v>
      </c>
      <c r="AR57" s="15">
        <f t="shared" si="98"/>
        <v>0</v>
      </c>
      <c r="AS57" s="15">
        <f t="shared" si="98"/>
        <v>0</v>
      </c>
      <c r="AT57" s="15">
        <f t="shared" si="98"/>
        <v>0</v>
      </c>
      <c r="AU57" s="15">
        <f t="shared" si="98"/>
        <v>0</v>
      </c>
      <c r="AV57" s="15">
        <f t="shared" si="98"/>
        <v>0</v>
      </c>
      <c r="AW57" s="15">
        <f t="shared" si="98"/>
        <v>0</v>
      </c>
      <c r="AX57" s="15">
        <f t="shared" si="98"/>
        <v>0</v>
      </c>
      <c r="AY57" s="15">
        <f t="shared" si="98"/>
        <v>0</v>
      </c>
      <c r="AZ57" s="15">
        <f t="shared" si="98"/>
        <v>0</v>
      </c>
      <c r="BA57" s="15">
        <f t="shared" si="98"/>
        <v>0</v>
      </c>
      <c r="BB57" s="15">
        <f t="shared" si="98"/>
        <v>0</v>
      </c>
      <c r="BC57" s="15">
        <f t="shared" si="98"/>
        <v>0</v>
      </c>
      <c r="BD57" s="15">
        <f t="shared" si="98"/>
        <v>0</v>
      </c>
      <c r="BE57" s="15">
        <f t="shared" si="98"/>
        <v>0</v>
      </c>
      <c r="BF57" s="15">
        <f t="shared" si="98"/>
        <v>0</v>
      </c>
      <c r="BG57" s="476">
        <f t="shared" ref="BG57:BG99" si="99">BH57+BI57+BJ57</f>
        <v>0</v>
      </c>
      <c r="BH57" s="15">
        <f>SUM(BH58:BH58)</f>
        <v>0</v>
      </c>
      <c r="BI57" s="15">
        <f>SUM(BI58:BI58)</f>
        <v>0</v>
      </c>
      <c r="BJ57" s="15">
        <f>SUM(BJ58:BJ58)</f>
        <v>0</v>
      </c>
      <c r="BK57" s="9"/>
      <c r="BL57" s="9"/>
      <c r="BM57" s="87"/>
      <c r="BN57" s="24"/>
      <c r="BO57" s="86"/>
      <c r="BP57" s="303"/>
      <c r="BQ57" s="303"/>
      <c r="BR57" s="135"/>
      <c r="BS57" s="135"/>
      <c r="BT57" s="135"/>
    </row>
    <row r="58" spans="1:72" s="77" customFormat="1" ht="103.9" customHeight="1">
      <c r="A58" s="61">
        <v>1</v>
      </c>
      <c r="B58" s="85" t="s">
        <v>302</v>
      </c>
      <c r="C58" s="471">
        <f t="shared" si="0"/>
        <v>1.4</v>
      </c>
      <c r="D58" s="63"/>
      <c r="E58" s="1">
        <f>F58+U58+BG58</f>
        <v>1.4</v>
      </c>
      <c r="F58" s="1">
        <f>G58+K58+L58+M58+R58+S58+T58</f>
        <v>1.4</v>
      </c>
      <c r="G58" s="58">
        <f>H58+I58+J58</f>
        <v>0</v>
      </c>
      <c r="H58" s="58"/>
      <c r="I58" s="58"/>
      <c r="J58" s="58"/>
      <c r="K58" s="58"/>
      <c r="L58" s="58"/>
      <c r="M58" s="58">
        <f>+N58+O58+P58</f>
        <v>1.4</v>
      </c>
      <c r="N58" s="58">
        <v>1.4</v>
      </c>
      <c r="O58" s="58"/>
      <c r="P58" s="58"/>
      <c r="Q58" s="58"/>
      <c r="R58" s="58"/>
      <c r="S58" s="58"/>
      <c r="T58" s="58"/>
      <c r="U58" s="58">
        <f t="shared" si="92"/>
        <v>0</v>
      </c>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1">
        <f>BH58+BI58+BJ58</f>
        <v>0</v>
      </c>
      <c r="BH58" s="58"/>
      <c r="BI58" s="58"/>
      <c r="BJ58" s="58"/>
      <c r="BK58" s="61" t="s">
        <v>130</v>
      </c>
      <c r="BL58" s="58" t="s">
        <v>400</v>
      </c>
      <c r="BM58" s="61" t="s">
        <v>321</v>
      </c>
      <c r="BN58" s="61" t="s">
        <v>99</v>
      </c>
      <c r="BO58" s="128" t="s">
        <v>370</v>
      </c>
      <c r="BP58" s="94" t="s">
        <v>768</v>
      </c>
      <c r="BQ58" s="63" t="s">
        <v>576</v>
      </c>
      <c r="BR58" s="140"/>
      <c r="BS58" s="140" t="s">
        <v>834</v>
      </c>
      <c r="BT58" s="140"/>
    </row>
    <row r="59" spans="1:72" s="2" customFormat="1" ht="19.5">
      <c r="A59" s="24" t="s">
        <v>168</v>
      </c>
      <c r="B59" s="25" t="s">
        <v>67</v>
      </c>
      <c r="C59" s="31">
        <f t="shared" si="0"/>
        <v>0.83</v>
      </c>
      <c r="D59" s="15">
        <f>D60</f>
        <v>0</v>
      </c>
      <c r="E59" s="15">
        <f>E60</f>
        <v>0.83</v>
      </c>
      <c r="F59" s="15">
        <f>F60</f>
        <v>0.83</v>
      </c>
      <c r="G59" s="474">
        <f t="shared" si="95"/>
        <v>0.1</v>
      </c>
      <c r="H59" s="15">
        <f>H60</f>
        <v>0.1</v>
      </c>
      <c r="I59" s="15">
        <f>I60</f>
        <v>0</v>
      </c>
      <c r="J59" s="15">
        <f>J60</f>
        <v>0</v>
      </c>
      <c r="K59" s="15">
        <f>K60</f>
        <v>0.73</v>
      </c>
      <c r="L59" s="15">
        <f>L60</f>
        <v>0</v>
      </c>
      <c r="M59" s="474">
        <f t="shared" si="96"/>
        <v>0</v>
      </c>
      <c r="N59" s="15">
        <f t="shared" ref="N59:T59" si="100">N60</f>
        <v>0</v>
      </c>
      <c r="O59" s="15">
        <f t="shared" si="100"/>
        <v>0</v>
      </c>
      <c r="P59" s="15">
        <f t="shared" si="100"/>
        <v>0</v>
      </c>
      <c r="Q59" s="15">
        <f t="shared" si="100"/>
        <v>0</v>
      </c>
      <c r="R59" s="15">
        <f t="shared" si="100"/>
        <v>0</v>
      </c>
      <c r="S59" s="15">
        <f t="shared" si="100"/>
        <v>0</v>
      </c>
      <c r="T59" s="15">
        <f t="shared" si="100"/>
        <v>0</v>
      </c>
      <c r="U59" s="474">
        <f t="shared" si="92"/>
        <v>0</v>
      </c>
      <c r="V59" s="15">
        <f t="shared" ref="V59:BF59" si="101">V60</f>
        <v>0</v>
      </c>
      <c r="W59" s="15">
        <f t="shared" si="101"/>
        <v>0</v>
      </c>
      <c r="X59" s="15">
        <f t="shared" si="101"/>
        <v>0</v>
      </c>
      <c r="Y59" s="15">
        <f t="shared" si="101"/>
        <v>0</v>
      </c>
      <c r="Z59" s="15">
        <f t="shared" si="101"/>
        <v>0</v>
      </c>
      <c r="AA59" s="15">
        <f t="shared" si="101"/>
        <v>0</v>
      </c>
      <c r="AB59" s="15">
        <f t="shared" si="101"/>
        <v>0</v>
      </c>
      <c r="AC59" s="15">
        <f t="shared" si="101"/>
        <v>0</v>
      </c>
      <c r="AD59" s="15">
        <f t="shared" si="101"/>
        <v>0</v>
      </c>
      <c r="AE59" s="15">
        <f t="shared" si="101"/>
        <v>0</v>
      </c>
      <c r="AF59" s="15">
        <f t="shared" si="101"/>
        <v>0</v>
      </c>
      <c r="AG59" s="15">
        <f t="shared" si="101"/>
        <v>0</v>
      </c>
      <c r="AH59" s="15">
        <f t="shared" si="101"/>
        <v>0</v>
      </c>
      <c r="AI59" s="15">
        <f t="shared" si="101"/>
        <v>0</v>
      </c>
      <c r="AJ59" s="15">
        <f t="shared" si="101"/>
        <v>0</v>
      </c>
      <c r="AK59" s="15">
        <f t="shared" si="101"/>
        <v>0</v>
      </c>
      <c r="AL59" s="15">
        <f t="shared" si="101"/>
        <v>0</v>
      </c>
      <c r="AM59" s="15">
        <f t="shared" si="101"/>
        <v>0</v>
      </c>
      <c r="AN59" s="15">
        <f t="shared" si="101"/>
        <v>0</v>
      </c>
      <c r="AO59" s="15">
        <f t="shared" si="101"/>
        <v>0</v>
      </c>
      <c r="AP59" s="15">
        <f t="shared" si="101"/>
        <v>0</v>
      </c>
      <c r="AQ59" s="15">
        <f t="shared" si="101"/>
        <v>0</v>
      </c>
      <c r="AR59" s="15">
        <f t="shared" si="101"/>
        <v>0</v>
      </c>
      <c r="AS59" s="15">
        <f t="shared" si="101"/>
        <v>0</v>
      </c>
      <c r="AT59" s="15">
        <f t="shared" si="101"/>
        <v>0</v>
      </c>
      <c r="AU59" s="15">
        <f t="shared" si="101"/>
        <v>0</v>
      </c>
      <c r="AV59" s="15">
        <f t="shared" si="101"/>
        <v>0</v>
      </c>
      <c r="AW59" s="15">
        <f t="shared" si="101"/>
        <v>0</v>
      </c>
      <c r="AX59" s="15">
        <f t="shared" si="101"/>
        <v>0</v>
      </c>
      <c r="AY59" s="15">
        <f t="shared" si="101"/>
        <v>0</v>
      </c>
      <c r="AZ59" s="15">
        <f t="shared" si="101"/>
        <v>0</v>
      </c>
      <c r="BA59" s="15">
        <f t="shared" si="101"/>
        <v>0</v>
      </c>
      <c r="BB59" s="15">
        <f t="shared" si="101"/>
        <v>0</v>
      </c>
      <c r="BC59" s="15">
        <f t="shared" si="101"/>
        <v>0</v>
      </c>
      <c r="BD59" s="15">
        <f t="shared" si="101"/>
        <v>0</v>
      </c>
      <c r="BE59" s="15">
        <f t="shared" si="101"/>
        <v>0</v>
      </c>
      <c r="BF59" s="15">
        <f t="shared" si="101"/>
        <v>0</v>
      </c>
      <c r="BG59" s="476">
        <f t="shared" si="99"/>
        <v>0</v>
      </c>
      <c r="BH59" s="15">
        <f>BH60</f>
        <v>0</v>
      </c>
      <c r="BI59" s="15">
        <f>BI60</f>
        <v>0</v>
      </c>
      <c r="BJ59" s="15">
        <f>BJ60</f>
        <v>0</v>
      </c>
      <c r="BK59" s="9"/>
      <c r="BL59" s="9"/>
      <c r="BM59" s="87"/>
      <c r="BN59" s="24"/>
      <c r="BO59" s="129"/>
      <c r="BP59" s="303"/>
      <c r="BQ59" s="303"/>
      <c r="BR59" s="135"/>
      <c r="BS59" s="135"/>
      <c r="BT59" s="135"/>
    </row>
    <row r="60" spans="1:72" s="72" customFormat="1" ht="79.150000000000006" customHeight="1">
      <c r="A60" s="61">
        <v>1</v>
      </c>
      <c r="B60" s="66" t="s">
        <v>307</v>
      </c>
      <c r="C60" s="471">
        <f t="shared" si="0"/>
        <v>0.83</v>
      </c>
      <c r="D60" s="58"/>
      <c r="E60" s="1">
        <f>F60+U60+BG60</f>
        <v>0.83</v>
      </c>
      <c r="F60" s="1">
        <f>G60+K60+L60+M60+R60+S60+T60</f>
        <v>0.83</v>
      </c>
      <c r="G60" s="58">
        <f t="shared" si="95"/>
        <v>0.1</v>
      </c>
      <c r="H60" s="58">
        <v>0.1</v>
      </c>
      <c r="I60" s="5"/>
      <c r="J60" s="5"/>
      <c r="K60" s="58">
        <v>0.73</v>
      </c>
      <c r="L60" s="58"/>
      <c r="M60" s="58">
        <f t="shared" si="96"/>
        <v>0</v>
      </c>
      <c r="N60" s="58"/>
      <c r="O60" s="5"/>
      <c r="P60" s="58"/>
      <c r="Q60" s="5"/>
      <c r="R60" s="58"/>
      <c r="S60" s="5"/>
      <c r="T60" s="5"/>
      <c r="U60" s="58">
        <f t="shared" si="92"/>
        <v>0</v>
      </c>
      <c r="V60" s="5"/>
      <c r="W60" s="5"/>
      <c r="X60" s="5"/>
      <c r="Y60" s="5"/>
      <c r="Z60" s="5"/>
      <c r="AA60" s="5"/>
      <c r="AB60" s="5"/>
      <c r="AC60" s="5"/>
      <c r="AD60" s="58"/>
      <c r="AE60" s="5"/>
      <c r="AF60" s="5"/>
      <c r="AG60" s="5"/>
      <c r="AH60" s="5"/>
      <c r="AI60" s="5"/>
      <c r="AJ60" s="5"/>
      <c r="AK60" s="5"/>
      <c r="AL60" s="5"/>
      <c r="AM60" s="5"/>
      <c r="AN60" s="5"/>
      <c r="AO60" s="5"/>
      <c r="AP60" s="5"/>
      <c r="AQ60" s="5"/>
      <c r="AR60" s="5"/>
      <c r="AS60" s="5"/>
      <c r="AT60" s="5"/>
      <c r="AU60" s="5"/>
      <c r="AV60" s="5"/>
      <c r="AW60" s="5"/>
      <c r="AX60" s="58"/>
      <c r="AY60" s="5"/>
      <c r="AZ60" s="58"/>
      <c r="BA60" s="58"/>
      <c r="BB60" s="5"/>
      <c r="BC60" s="5"/>
      <c r="BD60" s="58"/>
      <c r="BE60" s="58"/>
      <c r="BF60" s="5"/>
      <c r="BG60" s="1">
        <f t="shared" si="99"/>
        <v>0</v>
      </c>
      <c r="BH60" s="5"/>
      <c r="BI60" s="5"/>
      <c r="BJ60" s="5"/>
      <c r="BK60" s="61" t="s">
        <v>130</v>
      </c>
      <c r="BL60" s="79" t="s">
        <v>396</v>
      </c>
      <c r="BM60" s="79" t="s">
        <v>324</v>
      </c>
      <c r="BN60" s="61" t="s">
        <v>108</v>
      </c>
      <c r="BO60" s="128" t="s">
        <v>370</v>
      </c>
      <c r="BP60" s="169" t="s">
        <v>802</v>
      </c>
      <c r="BQ60" s="63" t="s">
        <v>576</v>
      </c>
      <c r="BR60" s="71"/>
      <c r="BS60" s="71" t="s">
        <v>834</v>
      </c>
      <c r="BT60" s="71"/>
    </row>
    <row r="61" spans="1:72" s="2" customFormat="1" ht="19.5">
      <c r="A61" s="16" t="s">
        <v>784</v>
      </c>
      <c r="B61" s="84" t="s">
        <v>33</v>
      </c>
      <c r="C61" s="31">
        <f t="shared" si="0"/>
        <v>9</v>
      </c>
      <c r="D61" s="15">
        <f>D62</f>
        <v>0</v>
      </c>
      <c r="E61" s="15">
        <f>E62</f>
        <v>9</v>
      </c>
      <c r="F61" s="15">
        <f>F62</f>
        <v>9</v>
      </c>
      <c r="G61" s="474">
        <f t="shared" ref="G61" si="102">H61+I61+J61</f>
        <v>0</v>
      </c>
      <c r="H61" s="15">
        <f>H62</f>
        <v>0</v>
      </c>
      <c r="I61" s="15">
        <f>I62</f>
        <v>0</v>
      </c>
      <c r="J61" s="15">
        <f>J62</f>
        <v>0</v>
      </c>
      <c r="K61" s="15">
        <f>K62</f>
        <v>8</v>
      </c>
      <c r="L61" s="15">
        <f>L62</f>
        <v>1</v>
      </c>
      <c r="M61" s="474">
        <f t="shared" ref="M61" si="103">+N61+O61+P61</f>
        <v>0</v>
      </c>
      <c r="N61" s="15">
        <f t="shared" ref="N61:T61" si="104">N62</f>
        <v>0</v>
      </c>
      <c r="O61" s="15">
        <f t="shared" si="104"/>
        <v>0</v>
      </c>
      <c r="P61" s="15">
        <f t="shared" si="104"/>
        <v>0</v>
      </c>
      <c r="Q61" s="15">
        <f t="shared" si="104"/>
        <v>0</v>
      </c>
      <c r="R61" s="15">
        <f t="shared" si="104"/>
        <v>0</v>
      </c>
      <c r="S61" s="15">
        <f t="shared" si="104"/>
        <v>0</v>
      </c>
      <c r="T61" s="15">
        <f t="shared" si="104"/>
        <v>0</v>
      </c>
      <c r="U61" s="474">
        <f t="shared" si="92"/>
        <v>0</v>
      </c>
      <c r="V61" s="15">
        <f t="shared" ref="V61:BF61" si="105">V62</f>
        <v>0</v>
      </c>
      <c r="W61" s="15">
        <f t="shared" si="105"/>
        <v>0</v>
      </c>
      <c r="X61" s="15">
        <f t="shared" si="105"/>
        <v>0</v>
      </c>
      <c r="Y61" s="15">
        <f t="shared" si="105"/>
        <v>0</v>
      </c>
      <c r="Z61" s="15">
        <f t="shared" si="105"/>
        <v>0</v>
      </c>
      <c r="AA61" s="15">
        <f t="shared" si="105"/>
        <v>0</v>
      </c>
      <c r="AB61" s="15">
        <f t="shared" si="105"/>
        <v>0</v>
      </c>
      <c r="AC61" s="15">
        <f t="shared" si="105"/>
        <v>0</v>
      </c>
      <c r="AD61" s="15">
        <f t="shared" si="105"/>
        <v>0</v>
      </c>
      <c r="AE61" s="15">
        <f t="shared" si="105"/>
        <v>0</v>
      </c>
      <c r="AF61" s="15">
        <f t="shared" si="105"/>
        <v>0</v>
      </c>
      <c r="AG61" s="15">
        <f t="shared" si="105"/>
        <v>0</v>
      </c>
      <c r="AH61" s="15">
        <f t="shared" si="105"/>
        <v>0</v>
      </c>
      <c r="AI61" s="15">
        <f t="shared" si="105"/>
        <v>0</v>
      </c>
      <c r="AJ61" s="15">
        <f t="shared" si="105"/>
        <v>0</v>
      </c>
      <c r="AK61" s="15">
        <f t="shared" si="105"/>
        <v>0</v>
      </c>
      <c r="AL61" s="15">
        <f t="shared" si="105"/>
        <v>0</v>
      </c>
      <c r="AM61" s="15">
        <f t="shared" si="105"/>
        <v>0</v>
      </c>
      <c r="AN61" s="15">
        <f t="shared" si="105"/>
        <v>0</v>
      </c>
      <c r="AO61" s="15">
        <f t="shared" si="105"/>
        <v>0</v>
      </c>
      <c r="AP61" s="15">
        <f t="shared" si="105"/>
        <v>0</v>
      </c>
      <c r="AQ61" s="15">
        <f t="shared" si="105"/>
        <v>0</v>
      </c>
      <c r="AR61" s="15">
        <f t="shared" si="105"/>
        <v>0</v>
      </c>
      <c r="AS61" s="15">
        <f t="shared" si="105"/>
        <v>0</v>
      </c>
      <c r="AT61" s="15">
        <f t="shared" si="105"/>
        <v>0</v>
      </c>
      <c r="AU61" s="15">
        <f t="shared" si="105"/>
        <v>0</v>
      </c>
      <c r="AV61" s="15">
        <f t="shared" si="105"/>
        <v>0</v>
      </c>
      <c r="AW61" s="15">
        <f t="shared" si="105"/>
        <v>0</v>
      </c>
      <c r="AX61" s="15">
        <f t="shared" si="105"/>
        <v>0</v>
      </c>
      <c r="AY61" s="15">
        <f t="shared" si="105"/>
        <v>0</v>
      </c>
      <c r="AZ61" s="15">
        <f t="shared" si="105"/>
        <v>0</v>
      </c>
      <c r="BA61" s="15">
        <f t="shared" si="105"/>
        <v>0</v>
      </c>
      <c r="BB61" s="15">
        <f t="shared" si="105"/>
        <v>0</v>
      </c>
      <c r="BC61" s="15">
        <f t="shared" si="105"/>
        <v>0</v>
      </c>
      <c r="BD61" s="15">
        <f t="shared" si="105"/>
        <v>0</v>
      </c>
      <c r="BE61" s="15">
        <f t="shared" si="105"/>
        <v>0</v>
      </c>
      <c r="BF61" s="15">
        <f t="shared" si="105"/>
        <v>0</v>
      </c>
      <c r="BG61" s="476">
        <f t="shared" ref="BG61" si="106">BH61+BI61+BJ61</f>
        <v>0</v>
      </c>
      <c r="BH61" s="15">
        <f>BH62</f>
        <v>0</v>
      </c>
      <c r="BI61" s="15">
        <f>BI62</f>
        <v>0</v>
      </c>
      <c r="BJ61" s="15">
        <f>BJ62</f>
        <v>0</v>
      </c>
      <c r="BK61" s="9"/>
      <c r="BL61" s="9"/>
      <c r="BM61" s="87"/>
      <c r="BN61" s="9"/>
      <c r="BO61" s="86"/>
      <c r="BP61" s="303"/>
      <c r="BQ61" s="303"/>
      <c r="BR61" s="135"/>
      <c r="BS61" s="135"/>
      <c r="BT61" s="135"/>
    </row>
    <row r="62" spans="1:72" s="146" customFormat="1" ht="90" customHeight="1">
      <c r="A62" s="27">
        <v>1</v>
      </c>
      <c r="B62" s="65" t="s">
        <v>194</v>
      </c>
      <c r="C62" s="471">
        <f t="shared" si="0"/>
        <v>9</v>
      </c>
      <c r="D62" s="26"/>
      <c r="E62" s="1">
        <f>F62+U62+BG62</f>
        <v>9</v>
      </c>
      <c r="F62" s="1">
        <f>G62+K62+L62+M62+R62+S62+T62</f>
        <v>9</v>
      </c>
      <c r="G62" s="58">
        <f>H62+I62+J62</f>
        <v>0</v>
      </c>
      <c r="H62" s="58"/>
      <c r="I62" s="58"/>
      <c r="J62" s="58"/>
      <c r="K62" s="58">
        <v>8</v>
      </c>
      <c r="L62" s="58">
        <v>1</v>
      </c>
      <c r="M62" s="58">
        <f>+N62+O62+P62</f>
        <v>0</v>
      </c>
      <c r="N62" s="58"/>
      <c r="O62" s="58"/>
      <c r="P62" s="58"/>
      <c r="Q62" s="58"/>
      <c r="R62" s="58"/>
      <c r="S62" s="58"/>
      <c r="T62" s="58"/>
      <c r="U62" s="58">
        <f>V62+W62+X62+Y62+Z62+AA62+AB62+AC62+AD62+AU62+AV62+AW62+AX62+AY62+AZ62+BA62+BB62+BC62+BD62+BE62+BF62</f>
        <v>0</v>
      </c>
      <c r="V62" s="58"/>
      <c r="W62" s="58"/>
      <c r="X62" s="58"/>
      <c r="Y62" s="58"/>
      <c r="Z62" s="58"/>
      <c r="AA62" s="58"/>
      <c r="AB62" s="58"/>
      <c r="AC62" s="58"/>
      <c r="AD62" s="58">
        <f>SUM(AE62:AT62)</f>
        <v>0</v>
      </c>
      <c r="AE62" s="58"/>
      <c r="AF62" s="58"/>
      <c r="AG62" s="58"/>
      <c r="AH62" s="58"/>
      <c r="AI62" s="58"/>
      <c r="AJ62" s="58"/>
      <c r="AK62" s="58"/>
      <c r="AL62" s="58"/>
      <c r="AM62" s="58"/>
      <c r="AN62" s="58"/>
      <c r="AO62" s="58"/>
      <c r="AP62" s="58"/>
      <c r="AQ62" s="58"/>
      <c r="AR62" s="58"/>
      <c r="AS62" s="58">
        <v>0</v>
      </c>
      <c r="AT62" s="58"/>
      <c r="AU62" s="58"/>
      <c r="AV62" s="58"/>
      <c r="AW62" s="58"/>
      <c r="AX62" s="58"/>
      <c r="AY62" s="58"/>
      <c r="AZ62" s="58"/>
      <c r="BA62" s="58"/>
      <c r="BB62" s="58"/>
      <c r="BC62" s="58"/>
      <c r="BD62" s="58"/>
      <c r="BE62" s="58"/>
      <c r="BF62" s="58"/>
      <c r="BG62" s="1">
        <f>BH62+BI62+BJ62</f>
        <v>0</v>
      </c>
      <c r="BH62" s="58"/>
      <c r="BI62" s="58"/>
      <c r="BJ62" s="58"/>
      <c r="BK62" s="61" t="s">
        <v>130</v>
      </c>
      <c r="BL62" s="79" t="s">
        <v>396</v>
      </c>
      <c r="BM62" s="61" t="s">
        <v>195</v>
      </c>
      <c r="BN62" s="27" t="s">
        <v>480</v>
      </c>
      <c r="BO62" s="128" t="s">
        <v>369</v>
      </c>
      <c r="BP62" s="170" t="s">
        <v>692</v>
      </c>
      <c r="BQ62" s="63" t="s">
        <v>576</v>
      </c>
      <c r="BR62" s="136"/>
      <c r="BS62" s="136" t="s">
        <v>834</v>
      </c>
      <c r="BT62" s="136"/>
    </row>
    <row r="63" spans="1:72" s="2" customFormat="1">
      <c r="A63" s="16" t="s">
        <v>786</v>
      </c>
      <c r="B63" s="84" t="s">
        <v>34</v>
      </c>
      <c r="C63" s="31">
        <f t="shared" si="0"/>
        <v>0</v>
      </c>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87"/>
      <c r="BN63" s="9"/>
      <c r="BO63" s="86"/>
      <c r="BP63" s="303"/>
      <c r="BQ63" s="303"/>
      <c r="BR63" s="135"/>
      <c r="BS63" s="135"/>
      <c r="BT63" s="135"/>
    </row>
    <row r="64" spans="1:72" s="2" customFormat="1" ht="19.5">
      <c r="A64" s="16" t="s">
        <v>787</v>
      </c>
      <c r="B64" s="84" t="s">
        <v>35</v>
      </c>
      <c r="C64" s="31">
        <f t="shared" si="0"/>
        <v>0</v>
      </c>
      <c r="D64" s="15"/>
      <c r="E64" s="15"/>
      <c r="F64" s="15"/>
      <c r="G64" s="15"/>
      <c r="H64" s="15"/>
      <c r="I64" s="15"/>
      <c r="J64" s="15"/>
      <c r="K64" s="15"/>
      <c r="L64" s="15"/>
      <c r="M64" s="15"/>
      <c r="N64" s="15"/>
      <c r="O64" s="15"/>
      <c r="P64" s="15"/>
      <c r="Q64" s="15"/>
      <c r="R64" s="15"/>
      <c r="S64" s="15"/>
      <c r="T64" s="15"/>
      <c r="U64" s="474"/>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9"/>
      <c r="BL64" s="9"/>
      <c r="BM64" s="87"/>
      <c r="BN64" s="9"/>
      <c r="BO64" s="86"/>
      <c r="BP64" s="303"/>
      <c r="BQ64" s="303"/>
      <c r="BR64" s="135"/>
      <c r="BS64" s="135"/>
      <c r="BT64" s="135"/>
    </row>
    <row r="65" spans="1:73" s="2" customFormat="1" ht="37.5">
      <c r="A65" s="16" t="s">
        <v>226</v>
      </c>
      <c r="B65" s="14" t="s">
        <v>797</v>
      </c>
      <c r="C65" s="31">
        <f t="shared" si="0"/>
        <v>540.68020000000001</v>
      </c>
      <c r="D65" s="15">
        <f t="shared" ref="D65:AI65" si="107">D66+D68</f>
        <v>30.32</v>
      </c>
      <c r="E65" s="15">
        <f t="shared" si="107"/>
        <v>510.36020000000002</v>
      </c>
      <c r="F65" s="15">
        <f t="shared" si="107"/>
        <v>490.72719999999998</v>
      </c>
      <c r="G65" s="15">
        <f t="shared" si="107"/>
        <v>1.44</v>
      </c>
      <c r="H65" s="15">
        <f t="shared" si="107"/>
        <v>0</v>
      </c>
      <c r="I65" s="15">
        <f t="shared" si="107"/>
        <v>1.44</v>
      </c>
      <c r="J65" s="15">
        <f t="shared" si="107"/>
        <v>0</v>
      </c>
      <c r="K65" s="15">
        <f t="shared" si="107"/>
        <v>396.25719999999995</v>
      </c>
      <c r="L65" s="15">
        <f t="shared" si="107"/>
        <v>92.5</v>
      </c>
      <c r="M65" s="15">
        <f t="shared" si="107"/>
        <v>0.53</v>
      </c>
      <c r="N65" s="15">
        <f t="shared" si="107"/>
        <v>0</v>
      </c>
      <c r="O65" s="15">
        <f t="shared" si="107"/>
        <v>0</v>
      </c>
      <c r="P65" s="15">
        <f t="shared" si="107"/>
        <v>0.53</v>
      </c>
      <c r="Q65" s="15">
        <f t="shared" si="107"/>
        <v>0</v>
      </c>
      <c r="R65" s="15">
        <f t="shared" si="107"/>
        <v>0</v>
      </c>
      <c r="S65" s="15">
        <f t="shared" si="107"/>
        <v>0</v>
      </c>
      <c r="T65" s="15">
        <f t="shared" si="107"/>
        <v>0</v>
      </c>
      <c r="U65" s="15">
        <f t="shared" si="107"/>
        <v>13.202999999999999</v>
      </c>
      <c r="V65" s="15">
        <f t="shared" si="107"/>
        <v>0</v>
      </c>
      <c r="W65" s="15">
        <f t="shared" si="107"/>
        <v>0</v>
      </c>
      <c r="X65" s="15">
        <f t="shared" si="107"/>
        <v>0</v>
      </c>
      <c r="Y65" s="15">
        <f t="shared" si="107"/>
        <v>0</v>
      </c>
      <c r="Z65" s="15">
        <f t="shared" si="107"/>
        <v>0</v>
      </c>
      <c r="AA65" s="15">
        <f t="shared" si="107"/>
        <v>0</v>
      </c>
      <c r="AB65" s="15">
        <f t="shared" si="107"/>
        <v>0</v>
      </c>
      <c r="AC65" s="15">
        <f t="shared" si="107"/>
        <v>0</v>
      </c>
      <c r="AD65" s="15">
        <f t="shared" si="107"/>
        <v>3.82</v>
      </c>
      <c r="AE65" s="15">
        <f t="shared" si="107"/>
        <v>3.82</v>
      </c>
      <c r="AF65" s="15">
        <f t="shared" si="107"/>
        <v>0</v>
      </c>
      <c r="AG65" s="15">
        <f t="shared" si="107"/>
        <v>0</v>
      </c>
      <c r="AH65" s="15">
        <f t="shared" si="107"/>
        <v>0</v>
      </c>
      <c r="AI65" s="15">
        <f t="shared" si="107"/>
        <v>0</v>
      </c>
      <c r="AJ65" s="15">
        <f t="shared" ref="AJ65:BJ65" si="108">AJ66+AJ68</f>
        <v>0</v>
      </c>
      <c r="AK65" s="15">
        <f t="shared" si="108"/>
        <v>0</v>
      </c>
      <c r="AL65" s="15">
        <f t="shared" si="108"/>
        <v>0</v>
      </c>
      <c r="AM65" s="15">
        <f t="shared" si="108"/>
        <v>0</v>
      </c>
      <c r="AN65" s="15">
        <f t="shared" si="108"/>
        <v>0</v>
      </c>
      <c r="AO65" s="15">
        <f t="shared" si="108"/>
        <v>0</v>
      </c>
      <c r="AP65" s="15">
        <f t="shared" si="108"/>
        <v>0</v>
      </c>
      <c r="AQ65" s="15">
        <f t="shared" si="108"/>
        <v>0</v>
      </c>
      <c r="AR65" s="15">
        <f t="shared" si="108"/>
        <v>0</v>
      </c>
      <c r="AS65" s="15">
        <f t="shared" si="108"/>
        <v>0</v>
      </c>
      <c r="AT65" s="15">
        <f t="shared" si="108"/>
        <v>0</v>
      </c>
      <c r="AU65" s="15">
        <f t="shared" si="108"/>
        <v>0</v>
      </c>
      <c r="AV65" s="15">
        <f t="shared" si="108"/>
        <v>0</v>
      </c>
      <c r="AW65" s="15">
        <f t="shared" si="108"/>
        <v>0</v>
      </c>
      <c r="AX65" s="15">
        <f t="shared" si="108"/>
        <v>0</v>
      </c>
      <c r="AY65" s="15">
        <f t="shared" si="108"/>
        <v>0</v>
      </c>
      <c r="AZ65" s="15">
        <f t="shared" si="108"/>
        <v>0.45299999999999996</v>
      </c>
      <c r="BA65" s="15">
        <f t="shared" si="108"/>
        <v>0</v>
      </c>
      <c r="BB65" s="15">
        <f t="shared" si="108"/>
        <v>0</v>
      </c>
      <c r="BC65" s="15">
        <f t="shared" si="108"/>
        <v>0</v>
      </c>
      <c r="BD65" s="15">
        <f t="shared" si="108"/>
        <v>8.93</v>
      </c>
      <c r="BE65" s="15">
        <f t="shared" si="108"/>
        <v>0</v>
      </c>
      <c r="BF65" s="15">
        <f t="shared" si="108"/>
        <v>0</v>
      </c>
      <c r="BG65" s="15">
        <f t="shared" si="108"/>
        <v>6.43</v>
      </c>
      <c r="BH65" s="15">
        <f t="shared" si="108"/>
        <v>0</v>
      </c>
      <c r="BI65" s="15">
        <f t="shared" si="108"/>
        <v>6.43</v>
      </c>
      <c r="BJ65" s="15">
        <f t="shared" si="108"/>
        <v>0</v>
      </c>
      <c r="BK65" s="9"/>
      <c r="BL65" s="9"/>
      <c r="BM65" s="87"/>
      <c r="BN65" s="16"/>
      <c r="BO65" s="130"/>
      <c r="BP65" s="303"/>
      <c r="BQ65" s="303"/>
      <c r="BR65" s="210"/>
      <c r="BS65" s="210"/>
      <c r="BT65" s="210"/>
    </row>
    <row r="66" spans="1:73" s="2" customFormat="1">
      <c r="A66" s="16" t="s">
        <v>155</v>
      </c>
      <c r="B66" s="28" t="s">
        <v>10</v>
      </c>
      <c r="C66" s="31">
        <f t="shared" si="0"/>
        <v>480.29</v>
      </c>
      <c r="D66" s="15">
        <f t="shared" ref="D66:BJ66" si="109">D67</f>
        <v>0</v>
      </c>
      <c r="E66" s="15">
        <f t="shared" si="109"/>
        <v>480.29</v>
      </c>
      <c r="F66" s="15">
        <f t="shared" si="109"/>
        <v>461.12</v>
      </c>
      <c r="G66" s="15">
        <f t="shared" si="109"/>
        <v>1.44</v>
      </c>
      <c r="H66" s="15">
        <f t="shared" si="109"/>
        <v>0</v>
      </c>
      <c r="I66" s="15">
        <f t="shared" si="109"/>
        <v>1.44</v>
      </c>
      <c r="J66" s="15">
        <f t="shared" si="109"/>
        <v>0</v>
      </c>
      <c r="K66" s="15">
        <f t="shared" si="109"/>
        <v>387.09</v>
      </c>
      <c r="L66" s="15">
        <f t="shared" si="109"/>
        <v>72.59</v>
      </c>
      <c r="M66" s="15">
        <f t="shared" si="109"/>
        <v>0</v>
      </c>
      <c r="N66" s="15">
        <f t="shared" si="109"/>
        <v>0</v>
      </c>
      <c r="O66" s="15">
        <f t="shared" si="109"/>
        <v>0</v>
      </c>
      <c r="P66" s="15">
        <f t="shared" si="109"/>
        <v>0</v>
      </c>
      <c r="Q66" s="15">
        <f t="shared" si="109"/>
        <v>0</v>
      </c>
      <c r="R66" s="15">
        <f t="shared" si="109"/>
        <v>0</v>
      </c>
      <c r="S66" s="15">
        <f t="shared" si="109"/>
        <v>0</v>
      </c>
      <c r="T66" s="15">
        <f t="shared" si="109"/>
        <v>0</v>
      </c>
      <c r="U66" s="15">
        <f t="shared" si="109"/>
        <v>12.75</v>
      </c>
      <c r="V66" s="15">
        <f t="shared" si="109"/>
        <v>0</v>
      </c>
      <c r="W66" s="15">
        <f t="shared" si="109"/>
        <v>0</v>
      </c>
      <c r="X66" s="15">
        <f t="shared" si="109"/>
        <v>0</v>
      </c>
      <c r="Y66" s="15">
        <f t="shared" si="109"/>
        <v>0</v>
      </c>
      <c r="Z66" s="15">
        <f t="shared" si="109"/>
        <v>0</v>
      </c>
      <c r="AA66" s="15">
        <f t="shared" si="109"/>
        <v>0</v>
      </c>
      <c r="AB66" s="15">
        <f t="shared" si="109"/>
        <v>0</v>
      </c>
      <c r="AC66" s="15">
        <f t="shared" si="109"/>
        <v>0</v>
      </c>
      <c r="AD66" s="15">
        <f t="shared" si="109"/>
        <v>3.82</v>
      </c>
      <c r="AE66" s="15">
        <f t="shared" si="109"/>
        <v>3.82</v>
      </c>
      <c r="AF66" s="15">
        <f t="shared" si="109"/>
        <v>0</v>
      </c>
      <c r="AG66" s="15">
        <f t="shared" si="109"/>
        <v>0</v>
      </c>
      <c r="AH66" s="15">
        <f t="shared" si="109"/>
        <v>0</v>
      </c>
      <c r="AI66" s="15">
        <f t="shared" si="109"/>
        <v>0</v>
      </c>
      <c r="AJ66" s="15">
        <f t="shared" si="109"/>
        <v>0</v>
      </c>
      <c r="AK66" s="15">
        <f t="shared" si="109"/>
        <v>0</v>
      </c>
      <c r="AL66" s="15">
        <f t="shared" si="109"/>
        <v>0</v>
      </c>
      <c r="AM66" s="15">
        <f t="shared" si="109"/>
        <v>0</v>
      </c>
      <c r="AN66" s="15">
        <f t="shared" si="109"/>
        <v>0</v>
      </c>
      <c r="AO66" s="15">
        <f t="shared" si="109"/>
        <v>0</v>
      </c>
      <c r="AP66" s="15">
        <f t="shared" si="109"/>
        <v>0</v>
      </c>
      <c r="AQ66" s="15">
        <f t="shared" si="109"/>
        <v>0</v>
      </c>
      <c r="AR66" s="15">
        <f t="shared" si="109"/>
        <v>0</v>
      </c>
      <c r="AS66" s="15">
        <f t="shared" si="109"/>
        <v>0</v>
      </c>
      <c r="AT66" s="15">
        <f t="shared" si="109"/>
        <v>0</v>
      </c>
      <c r="AU66" s="15">
        <f t="shared" si="109"/>
        <v>0</v>
      </c>
      <c r="AV66" s="15">
        <f t="shared" si="109"/>
        <v>0</v>
      </c>
      <c r="AW66" s="15">
        <f t="shared" si="109"/>
        <v>0</v>
      </c>
      <c r="AX66" s="15">
        <f t="shared" si="109"/>
        <v>0</v>
      </c>
      <c r="AY66" s="15">
        <f t="shared" si="109"/>
        <v>0</v>
      </c>
      <c r="AZ66" s="15">
        <f t="shared" si="109"/>
        <v>0</v>
      </c>
      <c r="BA66" s="15">
        <f t="shared" si="109"/>
        <v>0</v>
      </c>
      <c r="BB66" s="15">
        <f t="shared" si="109"/>
        <v>0</v>
      </c>
      <c r="BC66" s="15">
        <f t="shared" si="109"/>
        <v>0</v>
      </c>
      <c r="BD66" s="15">
        <f t="shared" si="109"/>
        <v>8.93</v>
      </c>
      <c r="BE66" s="15">
        <f t="shared" si="109"/>
        <v>0</v>
      </c>
      <c r="BF66" s="15">
        <f t="shared" si="109"/>
        <v>0</v>
      </c>
      <c r="BG66" s="15">
        <f t="shared" si="109"/>
        <v>6.42</v>
      </c>
      <c r="BH66" s="15">
        <f t="shared" si="109"/>
        <v>0</v>
      </c>
      <c r="BI66" s="15">
        <f t="shared" si="109"/>
        <v>6.42</v>
      </c>
      <c r="BJ66" s="15">
        <f t="shared" si="109"/>
        <v>0</v>
      </c>
      <c r="BK66" s="9"/>
      <c r="BL66" s="9"/>
      <c r="BM66" s="87"/>
      <c r="BN66" s="16"/>
      <c r="BO66" s="130"/>
      <c r="BP66" s="303"/>
      <c r="BQ66" s="303"/>
      <c r="BR66" s="210"/>
      <c r="BS66" s="210"/>
      <c r="BT66" s="210"/>
    </row>
    <row r="67" spans="1:73" s="315" customFormat="1" ht="93" customHeight="1">
      <c r="A67" s="368">
        <v>1</v>
      </c>
      <c r="B67" s="494" t="s">
        <v>360</v>
      </c>
      <c r="C67" s="493">
        <f t="shared" ref="C67:C139" si="110">D67+E67</f>
        <v>480.29</v>
      </c>
      <c r="D67" s="311"/>
      <c r="E67" s="311">
        <f>F67+U67+BG67</f>
        <v>480.29</v>
      </c>
      <c r="F67" s="311">
        <f t="shared" ref="F67" si="111">G67+K67+L67+M67+R67+S67+T67</f>
        <v>461.12</v>
      </c>
      <c r="G67" s="311">
        <f t="shared" si="95"/>
        <v>1.44</v>
      </c>
      <c r="H67" s="311"/>
      <c r="I67" s="311">
        <v>1.44</v>
      </c>
      <c r="J67" s="311"/>
      <c r="K67" s="495">
        <v>387.09</v>
      </c>
      <c r="L67" s="311">
        <v>72.59</v>
      </c>
      <c r="M67" s="311">
        <f t="shared" si="96"/>
        <v>0</v>
      </c>
      <c r="N67" s="311"/>
      <c r="O67" s="311"/>
      <c r="P67" s="311"/>
      <c r="Q67" s="311"/>
      <c r="R67" s="311"/>
      <c r="S67" s="311"/>
      <c r="T67" s="311"/>
      <c r="U67" s="311">
        <f t="shared" si="92"/>
        <v>12.75</v>
      </c>
      <c r="V67" s="311"/>
      <c r="W67" s="311"/>
      <c r="X67" s="311"/>
      <c r="Y67" s="311"/>
      <c r="Z67" s="311"/>
      <c r="AA67" s="311"/>
      <c r="AB67" s="311"/>
      <c r="AC67" s="311"/>
      <c r="AD67" s="311">
        <v>3.82</v>
      </c>
      <c r="AE67" s="311">
        <v>3.82</v>
      </c>
      <c r="AF67" s="311"/>
      <c r="AG67" s="311"/>
      <c r="AH67" s="311"/>
      <c r="AI67" s="311"/>
      <c r="AJ67" s="311"/>
      <c r="AK67" s="311"/>
      <c r="AL67" s="311"/>
      <c r="AM67" s="311"/>
      <c r="AN67" s="311"/>
      <c r="AO67" s="311"/>
      <c r="AP67" s="311"/>
      <c r="AQ67" s="311"/>
      <c r="AR67" s="311"/>
      <c r="AS67" s="311">
        <v>0</v>
      </c>
      <c r="AT67" s="311"/>
      <c r="AU67" s="311"/>
      <c r="AV67" s="311"/>
      <c r="AW67" s="311"/>
      <c r="AX67" s="311"/>
      <c r="AY67" s="311"/>
      <c r="AZ67" s="311"/>
      <c r="BA67" s="311"/>
      <c r="BB67" s="311"/>
      <c r="BC67" s="311"/>
      <c r="BD67" s="311">
        <v>8.93</v>
      </c>
      <c r="BE67" s="311"/>
      <c r="BF67" s="311"/>
      <c r="BG67" s="311">
        <f t="shared" si="99"/>
        <v>6.42</v>
      </c>
      <c r="BH67" s="311"/>
      <c r="BI67" s="311">
        <v>6.42</v>
      </c>
      <c r="BJ67" s="311"/>
      <c r="BK67" s="368" t="s">
        <v>130</v>
      </c>
      <c r="BL67" s="365" t="s">
        <v>677</v>
      </c>
      <c r="BM67" s="368" t="s">
        <v>744</v>
      </c>
      <c r="BN67" s="368" t="s">
        <v>74</v>
      </c>
      <c r="BO67" s="460" t="s">
        <v>369</v>
      </c>
      <c r="BP67" s="496" t="s">
        <v>837</v>
      </c>
      <c r="BQ67" s="313" t="s">
        <v>576</v>
      </c>
      <c r="BR67" s="312"/>
      <c r="BS67" s="312" t="s">
        <v>834</v>
      </c>
      <c r="BT67" s="312"/>
      <c r="BU67" s="315" t="s">
        <v>836</v>
      </c>
    </row>
    <row r="68" spans="1:73" s="3" customFormat="1">
      <c r="A68" s="16" t="s">
        <v>156</v>
      </c>
      <c r="B68" s="14" t="s">
        <v>11</v>
      </c>
      <c r="C68" s="31">
        <f t="shared" si="110"/>
        <v>60.390200000000007</v>
      </c>
      <c r="D68" s="15">
        <f t="shared" ref="D68:AI68" si="112">D69+D78+D87+D92+D94+D97</f>
        <v>30.32</v>
      </c>
      <c r="E68" s="15">
        <f t="shared" si="112"/>
        <v>30.070200000000003</v>
      </c>
      <c r="F68" s="15">
        <f t="shared" si="112"/>
        <v>29.607200000000002</v>
      </c>
      <c r="G68" s="15">
        <f t="shared" si="112"/>
        <v>0</v>
      </c>
      <c r="H68" s="15">
        <f t="shared" si="112"/>
        <v>0</v>
      </c>
      <c r="I68" s="15">
        <f t="shared" si="112"/>
        <v>0</v>
      </c>
      <c r="J68" s="15">
        <f t="shared" si="112"/>
        <v>0</v>
      </c>
      <c r="K68" s="15">
        <f t="shared" si="112"/>
        <v>9.1672000000000011</v>
      </c>
      <c r="L68" s="15">
        <f t="shared" si="112"/>
        <v>19.91</v>
      </c>
      <c r="M68" s="15">
        <f t="shared" si="112"/>
        <v>0.53</v>
      </c>
      <c r="N68" s="15">
        <f t="shared" si="112"/>
        <v>0</v>
      </c>
      <c r="O68" s="15">
        <f t="shared" si="112"/>
        <v>0</v>
      </c>
      <c r="P68" s="15">
        <f t="shared" si="112"/>
        <v>0.53</v>
      </c>
      <c r="Q68" s="15">
        <f t="shared" si="112"/>
        <v>0</v>
      </c>
      <c r="R68" s="15">
        <f t="shared" si="112"/>
        <v>0</v>
      </c>
      <c r="S68" s="15">
        <f t="shared" si="112"/>
        <v>0</v>
      </c>
      <c r="T68" s="15">
        <f t="shared" si="112"/>
        <v>0</v>
      </c>
      <c r="U68" s="15">
        <f t="shared" si="112"/>
        <v>0.45299999999999996</v>
      </c>
      <c r="V68" s="15">
        <f t="shared" si="112"/>
        <v>0</v>
      </c>
      <c r="W68" s="15">
        <f t="shared" si="112"/>
        <v>0</v>
      </c>
      <c r="X68" s="15">
        <f t="shared" si="112"/>
        <v>0</v>
      </c>
      <c r="Y68" s="15">
        <f t="shared" si="112"/>
        <v>0</v>
      </c>
      <c r="Z68" s="15">
        <f t="shared" si="112"/>
        <v>0</v>
      </c>
      <c r="AA68" s="15">
        <f t="shared" si="112"/>
        <v>0</v>
      </c>
      <c r="AB68" s="15">
        <f t="shared" si="112"/>
        <v>0</v>
      </c>
      <c r="AC68" s="15">
        <f t="shared" si="112"/>
        <v>0</v>
      </c>
      <c r="AD68" s="15">
        <f t="shared" si="112"/>
        <v>0</v>
      </c>
      <c r="AE68" s="15">
        <f t="shared" si="112"/>
        <v>0</v>
      </c>
      <c r="AF68" s="15">
        <f t="shared" si="112"/>
        <v>0</v>
      </c>
      <c r="AG68" s="15">
        <f t="shared" si="112"/>
        <v>0</v>
      </c>
      <c r="AH68" s="15">
        <f t="shared" si="112"/>
        <v>0</v>
      </c>
      <c r="AI68" s="15">
        <f t="shared" si="112"/>
        <v>0</v>
      </c>
      <c r="AJ68" s="15">
        <f t="shared" ref="AJ68:BJ68" si="113">AJ69+AJ78+AJ87+AJ92+AJ94+AJ97</f>
        <v>0</v>
      </c>
      <c r="AK68" s="15">
        <f t="shared" si="113"/>
        <v>0</v>
      </c>
      <c r="AL68" s="15">
        <f t="shared" si="113"/>
        <v>0</v>
      </c>
      <c r="AM68" s="15">
        <f t="shared" si="113"/>
        <v>0</v>
      </c>
      <c r="AN68" s="15">
        <f t="shared" si="113"/>
        <v>0</v>
      </c>
      <c r="AO68" s="15">
        <f t="shared" si="113"/>
        <v>0</v>
      </c>
      <c r="AP68" s="15">
        <f t="shared" si="113"/>
        <v>0</v>
      </c>
      <c r="AQ68" s="15">
        <f t="shared" si="113"/>
        <v>0</v>
      </c>
      <c r="AR68" s="15">
        <f t="shared" si="113"/>
        <v>0</v>
      </c>
      <c r="AS68" s="15">
        <f t="shared" si="113"/>
        <v>0</v>
      </c>
      <c r="AT68" s="15">
        <f t="shared" si="113"/>
        <v>0</v>
      </c>
      <c r="AU68" s="15">
        <f t="shared" si="113"/>
        <v>0</v>
      </c>
      <c r="AV68" s="15">
        <f t="shared" si="113"/>
        <v>0</v>
      </c>
      <c r="AW68" s="15">
        <f t="shared" si="113"/>
        <v>0</v>
      </c>
      <c r="AX68" s="15">
        <f t="shared" si="113"/>
        <v>0</v>
      </c>
      <c r="AY68" s="15">
        <f t="shared" si="113"/>
        <v>0</v>
      </c>
      <c r="AZ68" s="15">
        <f t="shared" si="113"/>
        <v>0.45299999999999996</v>
      </c>
      <c r="BA68" s="15">
        <f t="shared" si="113"/>
        <v>0</v>
      </c>
      <c r="BB68" s="15">
        <f t="shared" si="113"/>
        <v>0</v>
      </c>
      <c r="BC68" s="15">
        <f t="shared" si="113"/>
        <v>0</v>
      </c>
      <c r="BD68" s="15">
        <f t="shared" si="113"/>
        <v>0</v>
      </c>
      <c r="BE68" s="15">
        <f t="shared" si="113"/>
        <v>0</v>
      </c>
      <c r="BF68" s="15">
        <f t="shared" si="113"/>
        <v>0</v>
      </c>
      <c r="BG68" s="15">
        <f t="shared" si="113"/>
        <v>0.01</v>
      </c>
      <c r="BH68" s="15">
        <f t="shared" si="113"/>
        <v>0</v>
      </c>
      <c r="BI68" s="15">
        <f t="shared" si="113"/>
        <v>0.01</v>
      </c>
      <c r="BJ68" s="15">
        <f t="shared" si="113"/>
        <v>0</v>
      </c>
      <c r="BK68" s="9"/>
      <c r="BL68" s="9"/>
      <c r="BM68" s="93"/>
      <c r="BN68" s="484"/>
      <c r="BO68" s="93"/>
      <c r="BP68" s="52"/>
      <c r="BQ68" s="52"/>
      <c r="BR68" s="211"/>
      <c r="BS68" s="211"/>
      <c r="BT68" s="211"/>
    </row>
    <row r="69" spans="1:73" s="2" customFormat="1" ht="37.5">
      <c r="A69" s="16" t="s">
        <v>228</v>
      </c>
      <c r="B69" s="23" t="s">
        <v>198</v>
      </c>
      <c r="C69" s="31">
        <f t="shared" si="110"/>
        <v>2.9600000000000004</v>
      </c>
      <c r="D69" s="15">
        <f t="shared" ref="D69:T69" si="114">SUM(D70:D77)</f>
        <v>0</v>
      </c>
      <c r="E69" s="15">
        <f t="shared" si="114"/>
        <v>2.9600000000000004</v>
      </c>
      <c r="F69" s="15">
        <f t="shared" si="114"/>
        <v>2.9600000000000004</v>
      </c>
      <c r="G69" s="15">
        <f t="shared" si="114"/>
        <v>0</v>
      </c>
      <c r="H69" s="15">
        <f t="shared" si="114"/>
        <v>0</v>
      </c>
      <c r="I69" s="15">
        <f t="shared" si="114"/>
        <v>0</v>
      </c>
      <c r="J69" s="15">
        <f t="shared" si="114"/>
        <v>0</v>
      </c>
      <c r="K69" s="15">
        <f t="shared" si="114"/>
        <v>1.49</v>
      </c>
      <c r="L69" s="15">
        <f t="shared" si="114"/>
        <v>1.47</v>
      </c>
      <c r="M69" s="15">
        <f t="shared" si="114"/>
        <v>0</v>
      </c>
      <c r="N69" s="15">
        <f t="shared" si="114"/>
        <v>0</v>
      </c>
      <c r="O69" s="15">
        <f t="shared" si="114"/>
        <v>0</v>
      </c>
      <c r="P69" s="15">
        <f t="shared" si="114"/>
        <v>0</v>
      </c>
      <c r="Q69" s="15">
        <f t="shared" si="114"/>
        <v>0</v>
      </c>
      <c r="R69" s="15">
        <f t="shared" si="114"/>
        <v>0</v>
      </c>
      <c r="S69" s="15">
        <f t="shared" si="114"/>
        <v>0</v>
      </c>
      <c r="T69" s="15">
        <f t="shared" si="114"/>
        <v>0</v>
      </c>
      <c r="U69" s="474">
        <f t="shared" ref="U69:U168" si="115">V69+W69+X69+Y69+Z69+AA69+AB69+AC69+AD69+AU69+AV69+AW69+AX69+AY69+AZ69+BA69+BB69+BC69+BD69+BE69+BF69</f>
        <v>0</v>
      </c>
      <c r="V69" s="15">
        <f t="shared" ref="V69:BL69" si="116">SUM(V70:V77)</f>
        <v>0</v>
      </c>
      <c r="W69" s="15">
        <f t="shared" si="116"/>
        <v>0</v>
      </c>
      <c r="X69" s="15">
        <f t="shared" si="116"/>
        <v>0</v>
      </c>
      <c r="Y69" s="15">
        <f t="shared" si="116"/>
        <v>0</v>
      </c>
      <c r="Z69" s="15">
        <f t="shared" si="116"/>
        <v>0</v>
      </c>
      <c r="AA69" s="15">
        <f t="shared" si="116"/>
        <v>0</v>
      </c>
      <c r="AB69" s="15">
        <f t="shared" si="116"/>
        <v>0</v>
      </c>
      <c r="AC69" s="15">
        <f t="shared" si="116"/>
        <v>0</v>
      </c>
      <c r="AD69" s="15">
        <f t="shared" si="116"/>
        <v>0</v>
      </c>
      <c r="AE69" s="15">
        <f t="shared" si="116"/>
        <v>0</v>
      </c>
      <c r="AF69" s="15">
        <f t="shared" si="116"/>
        <v>0</v>
      </c>
      <c r="AG69" s="15">
        <f t="shared" si="116"/>
        <v>0</v>
      </c>
      <c r="AH69" s="15">
        <f t="shared" si="116"/>
        <v>0</v>
      </c>
      <c r="AI69" s="15">
        <f t="shared" si="116"/>
        <v>0</v>
      </c>
      <c r="AJ69" s="15">
        <f t="shared" si="116"/>
        <v>0</v>
      </c>
      <c r="AK69" s="15">
        <f t="shared" si="116"/>
        <v>0</v>
      </c>
      <c r="AL69" s="15">
        <f t="shared" si="116"/>
        <v>0</v>
      </c>
      <c r="AM69" s="15">
        <f t="shared" si="116"/>
        <v>0</v>
      </c>
      <c r="AN69" s="15">
        <f t="shared" si="116"/>
        <v>0</v>
      </c>
      <c r="AO69" s="15">
        <f t="shared" si="116"/>
        <v>0</v>
      </c>
      <c r="AP69" s="15">
        <f t="shared" si="116"/>
        <v>0</v>
      </c>
      <c r="AQ69" s="15">
        <f t="shared" si="116"/>
        <v>0</v>
      </c>
      <c r="AR69" s="15">
        <f t="shared" si="116"/>
        <v>0</v>
      </c>
      <c r="AS69" s="15">
        <f t="shared" si="116"/>
        <v>0</v>
      </c>
      <c r="AT69" s="15">
        <f t="shared" si="116"/>
        <v>0</v>
      </c>
      <c r="AU69" s="15">
        <f t="shared" si="116"/>
        <v>0</v>
      </c>
      <c r="AV69" s="15">
        <f t="shared" si="116"/>
        <v>0</v>
      </c>
      <c r="AW69" s="15">
        <f t="shared" si="116"/>
        <v>0</v>
      </c>
      <c r="AX69" s="15">
        <f t="shared" si="116"/>
        <v>0</v>
      </c>
      <c r="AY69" s="15">
        <f t="shared" si="116"/>
        <v>0</v>
      </c>
      <c r="AZ69" s="15">
        <f t="shared" si="116"/>
        <v>0</v>
      </c>
      <c r="BA69" s="15">
        <f t="shared" si="116"/>
        <v>0</v>
      </c>
      <c r="BB69" s="15">
        <f t="shared" si="116"/>
        <v>0</v>
      </c>
      <c r="BC69" s="15">
        <f t="shared" si="116"/>
        <v>0</v>
      </c>
      <c r="BD69" s="15">
        <f t="shared" si="116"/>
        <v>0</v>
      </c>
      <c r="BE69" s="15">
        <f t="shared" si="116"/>
        <v>0</v>
      </c>
      <c r="BF69" s="15">
        <f t="shared" si="116"/>
        <v>0</v>
      </c>
      <c r="BG69" s="15">
        <f t="shared" si="116"/>
        <v>0</v>
      </c>
      <c r="BH69" s="15">
        <f t="shared" si="116"/>
        <v>0</v>
      </c>
      <c r="BI69" s="15">
        <f t="shared" si="116"/>
        <v>0</v>
      </c>
      <c r="BJ69" s="15">
        <f t="shared" si="116"/>
        <v>0</v>
      </c>
      <c r="BK69" s="15">
        <f t="shared" si="116"/>
        <v>0</v>
      </c>
      <c r="BL69" s="15">
        <f t="shared" si="116"/>
        <v>0</v>
      </c>
      <c r="BM69" s="87"/>
      <c r="BN69" s="484"/>
      <c r="BO69" s="86"/>
      <c r="BP69" s="303"/>
      <c r="BQ69" s="303"/>
      <c r="BR69" s="135"/>
      <c r="BS69" s="135"/>
      <c r="BT69" s="135"/>
    </row>
    <row r="70" spans="1:73" s="315" customFormat="1" ht="48.6" customHeight="1">
      <c r="A70" s="368">
        <v>1</v>
      </c>
      <c r="B70" s="497" t="s">
        <v>328</v>
      </c>
      <c r="C70" s="493">
        <f t="shared" si="110"/>
        <v>1.6</v>
      </c>
      <c r="D70" s="313"/>
      <c r="E70" s="311">
        <f t="shared" ref="E70:E77" si="117">F70+U70+BG70</f>
        <v>1.6</v>
      </c>
      <c r="F70" s="311">
        <f t="shared" ref="F70:F77" si="118">G70+K70+L70+M70+R70+S70+T70</f>
        <v>1.6</v>
      </c>
      <c r="G70" s="311">
        <f t="shared" ref="G70:G77" si="119">H70+I70+J70</f>
        <v>0</v>
      </c>
      <c r="H70" s="498"/>
      <c r="I70" s="311"/>
      <c r="J70" s="311"/>
      <c r="K70" s="498">
        <v>0.9</v>
      </c>
      <c r="L70" s="498">
        <v>0.7</v>
      </c>
      <c r="M70" s="311">
        <f t="shared" ref="M70:M77" si="120">+N70+O70+P70</f>
        <v>0</v>
      </c>
      <c r="N70" s="498"/>
      <c r="O70" s="311"/>
      <c r="P70" s="498"/>
      <c r="Q70" s="311"/>
      <c r="R70" s="311"/>
      <c r="S70" s="311"/>
      <c r="T70" s="311"/>
      <c r="U70" s="311">
        <f t="shared" si="115"/>
        <v>0</v>
      </c>
      <c r="V70" s="311"/>
      <c r="W70" s="311"/>
      <c r="X70" s="311"/>
      <c r="Y70" s="311"/>
      <c r="Z70" s="311"/>
      <c r="AA70" s="311"/>
      <c r="AB70" s="311"/>
      <c r="AC70" s="311"/>
      <c r="AD70" s="311">
        <f t="shared" ref="AD70:AD77" si="121">SUM(AE70:AT70)</f>
        <v>0</v>
      </c>
      <c r="AE70" s="498"/>
      <c r="AF70" s="498"/>
      <c r="AG70" s="311"/>
      <c r="AH70" s="311"/>
      <c r="AI70" s="311"/>
      <c r="AJ70" s="311"/>
      <c r="AK70" s="311"/>
      <c r="AL70" s="311"/>
      <c r="AM70" s="311"/>
      <c r="AN70" s="311"/>
      <c r="AO70" s="311"/>
      <c r="AP70" s="311"/>
      <c r="AQ70" s="311"/>
      <c r="AR70" s="311"/>
      <c r="AS70" s="311">
        <v>0</v>
      </c>
      <c r="AT70" s="311"/>
      <c r="AU70" s="311"/>
      <c r="AV70" s="311"/>
      <c r="AW70" s="311"/>
      <c r="AX70" s="311"/>
      <c r="AY70" s="311"/>
      <c r="AZ70" s="311"/>
      <c r="BA70" s="311"/>
      <c r="BB70" s="311"/>
      <c r="BC70" s="311"/>
      <c r="BD70" s="498"/>
      <c r="BE70" s="311"/>
      <c r="BF70" s="311"/>
      <c r="BG70" s="311">
        <f t="shared" ref="BG70:BG77" si="122">BH70+BI70+BJ70</f>
        <v>0</v>
      </c>
      <c r="BH70" s="311"/>
      <c r="BI70" s="498"/>
      <c r="BJ70" s="311"/>
      <c r="BK70" s="368" t="s">
        <v>130</v>
      </c>
      <c r="BL70" s="314" t="s">
        <v>131</v>
      </c>
      <c r="BM70" s="368" t="s">
        <v>199</v>
      </c>
      <c r="BN70" s="368" t="s">
        <v>112</v>
      </c>
      <c r="BO70" s="362"/>
      <c r="BP70" s="314" t="s">
        <v>361</v>
      </c>
      <c r="BQ70" s="313" t="s">
        <v>503</v>
      </c>
      <c r="BR70" s="312"/>
      <c r="BS70" s="312" t="s">
        <v>834</v>
      </c>
      <c r="BT70" s="312"/>
      <c r="BU70" s="315" t="s">
        <v>838</v>
      </c>
    </row>
    <row r="71" spans="1:73" s="315" customFormat="1" ht="48.6" customHeight="1">
      <c r="A71" s="368">
        <v>1</v>
      </c>
      <c r="B71" s="497" t="s">
        <v>328</v>
      </c>
      <c r="C71" s="493">
        <f t="shared" ref="C71:C72" si="123">D71+E71</f>
        <v>0.1</v>
      </c>
      <c r="D71" s="313"/>
      <c r="E71" s="311">
        <f t="shared" ref="E71:E72" si="124">F71+U71+BG71</f>
        <v>0.1</v>
      </c>
      <c r="F71" s="311">
        <f t="shared" ref="F71:F72" si="125">G71+K71+L71+M71+R71+S71+T71</f>
        <v>0.1</v>
      </c>
      <c r="G71" s="311">
        <f t="shared" ref="G71:G72" si="126">H71+I71+J71</f>
        <v>0</v>
      </c>
      <c r="H71" s="498"/>
      <c r="I71" s="311"/>
      <c r="J71" s="311"/>
      <c r="K71" s="498"/>
      <c r="L71" s="498">
        <v>0.1</v>
      </c>
      <c r="M71" s="311">
        <f t="shared" ref="M71:M72" si="127">+N71+O71+P71</f>
        <v>0</v>
      </c>
      <c r="N71" s="498"/>
      <c r="O71" s="311"/>
      <c r="P71" s="498"/>
      <c r="Q71" s="311"/>
      <c r="R71" s="311"/>
      <c r="S71" s="311"/>
      <c r="T71" s="311"/>
      <c r="U71" s="311">
        <f t="shared" ref="U71:U72" si="128">V71+W71+X71+Y71+Z71+AA71+AB71+AC71+AD71+AU71+AV71+AW71+AX71+AY71+AZ71+BA71+BB71+BC71+BD71+BE71+BF71</f>
        <v>0</v>
      </c>
      <c r="V71" s="311"/>
      <c r="W71" s="311"/>
      <c r="X71" s="311"/>
      <c r="Y71" s="311"/>
      <c r="Z71" s="311"/>
      <c r="AA71" s="311"/>
      <c r="AB71" s="311"/>
      <c r="AC71" s="311"/>
      <c r="AD71" s="311">
        <f t="shared" ref="AD71:AD72" si="129">SUM(AE71:AT71)</f>
        <v>0</v>
      </c>
      <c r="AE71" s="498"/>
      <c r="AF71" s="498"/>
      <c r="AG71" s="311"/>
      <c r="AH71" s="311"/>
      <c r="AI71" s="311"/>
      <c r="AJ71" s="311"/>
      <c r="AK71" s="311"/>
      <c r="AL71" s="311"/>
      <c r="AM71" s="311"/>
      <c r="AN71" s="311"/>
      <c r="AO71" s="311"/>
      <c r="AP71" s="311"/>
      <c r="AQ71" s="311"/>
      <c r="AR71" s="311"/>
      <c r="AS71" s="311">
        <v>0</v>
      </c>
      <c r="AT71" s="311"/>
      <c r="AU71" s="311"/>
      <c r="AV71" s="311"/>
      <c r="AW71" s="311"/>
      <c r="AX71" s="311"/>
      <c r="AY71" s="311"/>
      <c r="AZ71" s="311"/>
      <c r="BA71" s="311"/>
      <c r="BB71" s="311"/>
      <c r="BC71" s="311"/>
      <c r="BD71" s="498"/>
      <c r="BE71" s="311"/>
      <c r="BF71" s="311"/>
      <c r="BG71" s="311">
        <f t="shared" ref="BG71:BG72" si="130">BH71+BI71+BJ71</f>
        <v>0</v>
      </c>
      <c r="BH71" s="311"/>
      <c r="BI71" s="498"/>
      <c r="BJ71" s="311"/>
      <c r="BK71" s="368" t="s">
        <v>130</v>
      </c>
      <c r="BL71" s="314" t="s">
        <v>131</v>
      </c>
      <c r="BM71" s="368" t="s">
        <v>199</v>
      </c>
      <c r="BN71" s="368" t="s">
        <v>112</v>
      </c>
      <c r="BO71" s="362"/>
      <c r="BP71" s="314" t="s">
        <v>361</v>
      </c>
      <c r="BQ71" s="313" t="s">
        <v>503</v>
      </c>
      <c r="BR71" s="312" t="s">
        <v>499</v>
      </c>
      <c r="BS71" s="312"/>
      <c r="BT71" s="312"/>
      <c r="BU71" s="315" t="s">
        <v>838</v>
      </c>
    </row>
    <row r="72" spans="1:73" s="315" customFormat="1" ht="60.6" customHeight="1">
      <c r="A72" s="368">
        <v>2</v>
      </c>
      <c r="B72" s="497" t="s">
        <v>328</v>
      </c>
      <c r="C72" s="493">
        <f t="shared" si="123"/>
        <v>0.01</v>
      </c>
      <c r="D72" s="313"/>
      <c r="E72" s="457">
        <f t="shared" si="124"/>
        <v>0.01</v>
      </c>
      <c r="F72" s="457">
        <f t="shared" si="125"/>
        <v>0.01</v>
      </c>
      <c r="G72" s="311">
        <f t="shared" si="126"/>
        <v>0</v>
      </c>
      <c r="H72" s="498"/>
      <c r="I72" s="311"/>
      <c r="J72" s="311"/>
      <c r="K72" s="498">
        <v>0.01</v>
      </c>
      <c r="L72" s="498"/>
      <c r="M72" s="311">
        <f t="shared" si="127"/>
        <v>0</v>
      </c>
      <c r="N72" s="498"/>
      <c r="O72" s="311"/>
      <c r="P72" s="498"/>
      <c r="Q72" s="311"/>
      <c r="R72" s="311"/>
      <c r="S72" s="311"/>
      <c r="T72" s="311"/>
      <c r="U72" s="311">
        <f t="shared" si="128"/>
        <v>0</v>
      </c>
      <c r="V72" s="311"/>
      <c r="W72" s="311"/>
      <c r="X72" s="311"/>
      <c r="Y72" s="311"/>
      <c r="Z72" s="311"/>
      <c r="AA72" s="311"/>
      <c r="AB72" s="311"/>
      <c r="AC72" s="311"/>
      <c r="AD72" s="311">
        <f t="shared" si="129"/>
        <v>0</v>
      </c>
      <c r="AE72" s="498"/>
      <c r="AF72" s="498"/>
      <c r="AG72" s="311"/>
      <c r="AH72" s="311"/>
      <c r="AI72" s="311"/>
      <c r="AJ72" s="311"/>
      <c r="AK72" s="311"/>
      <c r="AL72" s="311"/>
      <c r="AM72" s="311"/>
      <c r="AN72" s="311"/>
      <c r="AO72" s="311"/>
      <c r="AP72" s="311"/>
      <c r="AQ72" s="311"/>
      <c r="AR72" s="311"/>
      <c r="AS72" s="311">
        <v>0</v>
      </c>
      <c r="AT72" s="311"/>
      <c r="AU72" s="311"/>
      <c r="AV72" s="311"/>
      <c r="AW72" s="311"/>
      <c r="AX72" s="311"/>
      <c r="AY72" s="311"/>
      <c r="AZ72" s="311"/>
      <c r="BA72" s="311"/>
      <c r="BB72" s="311"/>
      <c r="BC72" s="311"/>
      <c r="BD72" s="498"/>
      <c r="BE72" s="311"/>
      <c r="BF72" s="311"/>
      <c r="BG72" s="457">
        <f t="shared" si="130"/>
        <v>0</v>
      </c>
      <c r="BH72" s="311"/>
      <c r="BI72" s="498"/>
      <c r="BJ72" s="311"/>
      <c r="BK72" s="368" t="s">
        <v>130</v>
      </c>
      <c r="BL72" s="314" t="s">
        <v>396</v>
      </c>
      <c r="BM72" s="368" t="s">
        <v>200</v>
      </c>
      <c r="BN72" s="368" t="s">
        <v>112</v>
      </c>
      <c r="BO72" s="362"/>
      <c r="BP72" s="314" t="s">
        <v>361</v>
      </c>
      <c r="BQ72" s="313" t="s">
        <v>503</v>
      </c>
      <c r="BR72" s="314" t="s">
        <v>499</v>
      </c>
      <c r="BS72" s="312"/>
      <c r="BT72" s="312"/>
      <c r="BU72" s="315" t="s">
        <v>841</v>
      </c>
    </row>
    <row r="73" spans="1:73" s="315" customFormat="1" ht="60.6" customHeight="1">
      <c r="A73" s="368">
        <v>2</v>
      </c>
      <c r="B73" s="497" t="s">
        <v>328</v>
      </c>
      <c r="C73" s="493">
        <f t="shared" si="110"/>
        <v>0.24</v>
      </c>
      <c r="D73" s="313"/>
      <c r="E73" s="457">
        <f t="shared" si="117"/>
        <v>0.24</v>
      </c>
      <c r="F73" s="457">
        <f t="shared" si="118"/>
        <v>0.24</v>
      </c>
      <c r="G73" s="311">
        <f t="shared" si="119"/>
        <v>0</v>
      </c>
      <c r="H73" s="498"/>
      <c r="I73" s="311"/>
      <c r="J73" s="311"/>
      <c r="K73" s="498">
        <v>0.24</v>
      </c>
      <c r="L73" s="498"/>
      <c r="M73" s="311">
        <f t="shared" si="120"/>
        <v>0</v>
      </c>
      <c r="N73" s="498"/>
      <c r="O73" s="311"/>
      <c r="P73" s="498"/>
      <c r="Q73" s="311"/>
      <c r="R73" s="311"/>
      <c r="S73" s="311"/>
      <c r="T73" s="311"/>
      <c r="U73" s="311">
        <f t="shared" si="115"/>
        <v>0</v>
      </c>
      <c r="V73" s="311"/>
      <c r="W73" s="311"/>
      <c r="X73" s="311"/>
      <c r="Y73" s="311"/>
      <c r="Z73" s="311"/>
      <c r="AA73" s="311"/>
      <c r="AB73" s="311"/>
      <c r="AC73" s="311"/>
      <c r="AD73" s="311">
        <f t="shared" si="121"/>
        <v>0</v>
      </c>
      <c r="AE73" s="498"/>
      <c r="AF73" s="498"/>
      <c r="AG73" s="311"/>
      <c r="AH73" s="311"/>
      <c r="AI73" s="311"/>
      <c r="AJ73" s="311"/>
      <c r="AK73" s="311"/>
      <c r="AL73" s="311"/>
      <c r="AM73" s="311"/>
      <c r="AN73" s="311"/>
      <c r="AO73" s="311"/>
      <c r="AP73" s="311"/>
      <c r="AQ73" s="311"/>
      <c r="AR73" s="311"/>
      <c r="AS73" s="311">
        <v>0</v>
      </c>
      <c r="AT73" s="311"/>
      <c r="AU73" s="311"/>
      <c r="AV73" s="311"/>
      <c r="AW73" s="311"/>
      <c r="AX73" s="311"/>
      <c r="AY73" s="311"/>
      <c r="AZ73" s="311"/>
      <c r="BA73" s="311"/>
      <c r="BB73" s="311"/>
      <c r="BC73" s="311"/>
      <c r="BD73" s="498"/>
      <c r="BE73" s="311"/>
      <c r="BF73" s="311"/>
      <c r="BG73" s="457">
        <f t="shared" si="122"/>
        <v>0</v>
      </c>
      <c r="BH73" s="311"/>
      <c r="BI73" s="498"/>
      <c r="BJ73" s="311"/>
      <c r="BK73" s="368" t="s">
        <v>130</v>
      </c>
      <c r="BL73" s="314" t="s">
        <v>396</v>
      </c>
      <c r="BM73" s="368" t="s">
        <v>200</v>
      </c>
      <c r="BN73" s="368" t="s">
        <v>112</v>
      </c>
      <c r="BO73" s="362"/>
      <c r="BP73" s="314" t="s">
        <v>361</v>
      </c>
      <c r="BQ73" s="313" t="s">
        <v>503</v>
      </c>
      <c r="BR73" s="314"/>
      <c r="BS73" s="312" t="s">
        <v>499</v>
      </c>
      <c r="BT73" s="312"/>
      <c r="BU73" s="315" t="s">
        <v>841</v>
      </c>
    </row>
    <row r="74" spans="1:73" s="315" customFormat="1" ht="54" customHeight="1">
      <c r="A74" s="368">
        <v>3</v>
      </c>
      <c r="B74" s="497" t="s">
        <v>328</v>
      </c>
      <c r="C74" s="493">
        <f t="shared" ref="C74" si="131">D74+E74</f>
        <v>0.03</v>
      </c>
      <c r="D74" s="313"/>
      <c r="E74" s="457">
        <f t="shared" ref="E74" si="132">F74+U74+BG74</f>
        <v>0.03</v>
      </c>
      <c r="F74" s="457">
        <f t="shared" ref="F74" si="133">G74+K74+L74+M74+R74+S74+T74</f>
        <v>0.03</v>
      </c>
      <c r="G74" s="311">
        <f t="shared" ref="G74" si="134">H74+I74+J74</f>
        <v>0</v>
      </c>
      <c r="H74" s="498"/>
      <c r="I74" s="311"/>
      <c r="J74" s="311"/>
      <c r="K74" s="498"/>
      <c r="L74" s="498">
        <v>0.03</v>
      </c>
      <c r="M74" s="311">
        <f t="shared" ref="M74" si="135">+N74+O74+P74</f>
        <v>0</v>
      </c>
      <c r="N74" s="498"/>
      <c r="O74" s="311"/>
      <c r="P74" s="498"/>
      <c r="Q74" s="311"/>
      <c r="R74" s="311"/>
      <c r="S74" s="311"/>
      <c r="T74" s="311"/>
      <c r="U74" s="311">
        <f t="shared" ref="U74" si="136">V74+W74+X74+Y74+Z74+AA74+AB74+AC74+AD74+AU74+AV74+AW74+AX74+AY74+AZ74+BA74+BB74+BC74+BD74+BE74+BF74</f>
        <v>0</v>
      </c>
      <c r="V74" s="311"/>
      <c r="W74" s="311"/>
      <c r="X74" s="311"/>
      <c r="Y74" s="311"/>
      <c r="Z74" s="311"/>
      <c r="AA74" s="311"/>
      <c r="AB74" s="311"/>
      <c r="AC74" s="311"/>
      <c r="AD74" s="311">
        <f t="shared" ref="AD74" si="137">SUM(AE74:AT74)</f>
        <v>0</v>
      </c>
      <c r="AE74" s="498"/>
      <c r="AF74" s="498"/>
      <c r="AG74" s="311"/>
      <c r="AH74" s="311"/>
      <c r="AI74" s="311"/>
      <c r="AJ74" s="311"/>
      <c r="AK74" s="311"/>
      <c r="AL74" s="311"/>
      <c r="AM74" s="311"/>
      <c r="AN74" s="311"/>
      <c r="AO74" s="311"/>
      <c r="AP74" s="311"/>
      <c r="AQ74" s="311"/>
      <c r="AR74" s="311"/>
      <c r="AS74" s="311">
        <v>0</v>
      </c>
      <c r="AT74" s="311"/>
      <c r="AU74" s="311"/>
      <c r="AV74" s="311"/>
      <c r="AW74" s="311"/>
      <c r="AX74" s="311"/>
      <c r="AY74" s="311"/>
      <c r="AZ74" s="311"/>
      <c r="BA74" s="311"/>
      <c r="BB74" s="311"/>
      <c r="BC74" s="311"/>
      <c r="BD74" s="498"/>
      <c r="BE74" s="311"/>
      <c r="BF74" s="311"/>
      <c r="BG74" s="457">
        <f t="shared" ref="BG74" si="138">BH74+BI74+BJ74</f>
        <v>0</v>
      </c>
      <c r="BH74" s="311"/>
      <c r="BI74" s="498"/>
      <c r="BJ74" s="311"/>
      <c r="BK74" s="368" t="s">
        <v>130</v>
      </c>
      <c r="BL74" s="314" t="s">
        <v>397</v>
      </c>
      <c r="BM74" s="368" t="s">
        <v>202</v>
      </c>
      <c r="BN74" s="368" t="s">
        <v>112</v>
      </c>
      <c r="BO74" s="362"/>
      <c r="BP74" s="314" t="s">
        <v>361</v>
      </c>
      <c r="BQ74" s="313" t="s">
        <v>503</v>
      </c>
      <c r="BR74" s="497" t="s">
        <v>499</v>
      </c>
      <c r="BS74" s="312"/>
      <c r="BT74" s="312"/>
      <c r="BU74" s="315" t="s">
        <v>840</v>
      </c>
    </row>
    <row r="75" spans="1:73" s="315" customFormat="1" ht="54" customHeight="1">
      <c r="A75" s="368">
        <v>3</v>
      </c>
      <c r="B75" s="497" t="s">
        <v>328</v>
      </c>
      <c r="C75" s="493">
        <f t="shared" si="110"/>
        <v>0.34</v>
      </c>
      <c r="D75" s="313"/>
      <c r="E75" s="457">
        <f t="shared" si="117"/>
        <v>0.34</v>
      </c>
      <c r="F75" s="457">
        <f t="shared" si="118"/>
        <v>0.34</v>
      </c>
      <c r="G75" s="311">
        <f t="shared" si="119"/>
        <v>0</v>
      </c>
      <c r="H75" s="498"/>
      <c r="I75" s="311"/>
      <c r="J75" s="311"/>
      <c r="K75" s="498"/>
      <c r="L75" s="498">
        <v>0.34</v>
      </c>
      <c r="M75" s="311">
        <f t="shared" si="120"/>
        <v>0</v>
      </c>
      <c r="N75" s="498"/>
      <c r="O75" s="311"/>
      <c r="P75" s="498"/>
      <c r="Q75" s="311"/>
      <c r="R75" s="311"/>
      <c r="S75" s="311"/>
      <c r="T75" s="311"/>
      <c r="U75" s="311">
        <f t="shared" si="115"/>
        <v>0</v>
      </c>
      <c r="V75" s="311"/>
      <c r="W75" s="311"/>
      <c r="X75" s="311"/>
      <c r="Y75" s="311"/>
      <c r="Z75" s="311"/>
      <c r="AA75" s="311"/>
      <c r="AB75" s="311"/>
      <c r="AC75" s="311"/>
      <c r="AD75" s="311">
        <f t="shared" si="121"/>
        <v>0</v>
      </c>
      <c r="AE75" s="498"/>
      <c r="AF75" s="498"/>
      <c r="AG75" s="311"/>
      <c r="AH75" s="311"/>
      <c r="AI75" s="311"/>
      <c r="AJ75" s="311"/>
      <c r="AK75" s="311"/>
      <c r="AL75" s="311"/>
      <c r="AM75" s="311"/>
      <c r="AN75" s="311"/>
      <c r="AO75" s="311"/>
      <c r="AP75" s="311"/>
      <c r="AQ75" s="311"/>
      <c r="AR75" s="311"/>
      <c r="AS75" s="311">
        <v>0</v>
      </c>
      <c r="AT75" s="311"/>
      <c r="AU75" s="311"/>
      <c r="AV75" s="311"/>
      <c r="AW75" s="311"/>
      <c r="AX75" s="311"/>
      <c r="AY75" s="311"/>
      <c r="AZ75" s="311"/>
      <c r="BA75" s="311"/>
      <c r="BB75" s="311"/>
      <c r="BC75" s="311"/>
      <c r="BD75" s="498"/>
      <c r="BE75" s="311"/>
      <c r="BF75" s="311"/>
      <c r="BG75" s="457">
        <f t="shared" si="122"/>
        <v>0</v>
      </c>
      <c r="BH75" s="311"/>
      <c r="BI75" s="498"/>
      <c r="BJ75" s="311"/>
      <c r="BK75" s="368" t="s">
        <v>130</v>
      </c>
      <c r="BL75" s="314" t="s">
        <v>397</v>
      </c>
      <c r="BM75" s="368" t="s">
        <v>202</v>
      </c>
      <c r="BN75" s="368" t="s">
        <v>112</v>
      </c>
      <c r="BO75" s="362"/>
      <c r="BP75" s="314" t="s">
        <v>361</v>
      </c>
      <c r="BQ75" s="313" t="s">
        <v>503</v>
      </c>
      <c r="BR75" s="497"/>
      <c r="BS75" s="312" t="s">
        <v>834</v>
      </c>
      <c r="BT75" s="312"/>
      <c r="BU75" s="315" t="s">
        <v>840</v>
      </c>
    </row>
    <row r="76" spans="1:73" s="81" customFormat="1" ht="55.9" customHeight="1">
      <c r="A76" s="61">
        <v>4</v>
      </c>
      <c r="B76" s="64" t="s">
        <v>328</v>
      </c>
      <c r="C76" s="471">
        <f t="shared" si="110"/>
        <v>0.6</v>
      </c>
      <c r="D76" s="63"/>
      <c r="E76" s="1">
        <f t="shared" ref="E76" si="139">F76+U76+BG76</f>
        <v>0.6</v>
      </c>
      <c r="F76" s="1">
        <f t="shared" ref="F76" si="140">G76+K76+L76+M76+R76+S76+T76</f>
        <v>0.6</v>
      </c>
      <c r="G76" s="58">
        <f t="shared" ref="G76" si="141">H76+I76+J76</f>
        <v>0</v>
      </c>
      <c r="H76" s="59"/>
      <c r="I76" s="58"/>
      <c r="J76" s="58"/>
      <c r="K76" s="59">
        <v>0.3</v>
      </c>
      <c r="L76" s="59">
        <v>0.3</v>
      </c>
      <c r="M76" s="58">
        <f t="shared" ref="M76" si="142">+N76+O76+P76</f>
        <v>0</v>
      </c>
      <c r="N76" s="59"/>
      <c r="O76" s="58"/>
      <c r="P76" s="59"/>
      <c r="Q76" s="58"/>
      <c r="R76" s="58"/>
      <c r="S76" s="58"/>
      <c r="T76" s="58"/>
      <c r="U76" s="58">
        <f t="shared" ref="U76" si="143">V76+W76+X76+Y76+Z76+AA76+AB76+AC76+AD76+AU76+AV76+AW76+AX76+AY76+AZ76+BA76+BB76+BC76+BD76+BE76+BF76</f>
        <v>0</v>
      </c>
      <c r="V76" s="58"/>
      <c r="W76" s="58"/>
      <c r="X76" s="58"/>
      <c r="Y76" s="58"/>
      <c r="Z76" s="58"/>
      <c r="AA76" s="58"/>
      <c r="AB76" s="58"/>
      <c r="AC76" s="58"/>
      <c r="AD76" s="58">
        <f t="shared" ref="AD76" si="144">SUM(AE76:AT76)</f>
        <v>0</v>
      </c>
      <c r="AE76" s="59"/>
      <c r="AF76" s="59"/>
      <c r="AG76" s="58"/>
      <c r="AH76" s="58"/>
      <c r="AI76" s="58"/>
      <c r="AJ76" s="58"/>
      <c r="AK76" s="58"/>
      <c r="AL76" s="58"/>
      <c r="AM76" s="58"/>
      <c r="AN76" s="58"/>
      <c r="AO76" s="58"/>
      <c r="AP76" s="58"/>
      <c r="AQ76" s="58"/>
      <c r="AR76" s="58"/>
      <c r="AS76" s="58">
        <v>0</v>
      </c>
      <c r="AT76" s="58"/>
      <c r="AU76" s="58"/>
      <c r="AV76" s="58"/>
      <c r="AW76" s="58"/>
      <c r="AX76" s="58"/>
      <c r="AY76" s="58"/>
      <c r="AZ76" s="58"/>
      <c r="BA76" s="58"/>
      <c r="BB76" s="58"/>
      <c r="BC76" s="58"/>
      <c r="BD76" s="59"/>
      <c r="BE76" s="58"/>
      <c r="BF76" s="58"/>
      <c r="BG76" s="1">
        <f t="shared" ref="BG76" si="145">BH76+BI76+BJ76</f>
        <v>0</v>
      </c>
      <c r="BH76" s="58"/>
      <c r="BI76" s="59"/>
      <c r="BJ76" s="58"/>
      <c r="BK76" s="61" t="s">
        <v>130</v>
      </c>
      <c r="BL76" s="78" t="s">
        <v>398</v>
      </c>
      <c r="BM76" s="61" t="s">
        <v>204</v>
      </c>
      <c r="BN76" s="61" t="s">
        <v>112</v>
      </c>
      <c r="BO76" s="90"/>
      <c r="BP76" s="79" t="s">
        <v>361</v>
      </c>
      <c r="BQ76" s="63" t="s">
        <v>503</v>
      </c>
      <c r="BR76" s="64"/>
      <c r="BS76" s="136" t="s">
        <v>834</v>
      </c>
      <c r="BT76" s="136"/>
    </row>
    <row r="77" spans="1:73" s="81" customFormat="1" ht="72.599999999999994" customHeight="1">
      <c r="A77" s="61">
        <v>5</v>
      </c>
      <c r="B77" s="64" t="s">
        <v>328</v>
      </c>
      <c r="C77" s="471">
        <f t="shared" si="110"/>
        <v>0.04</v>
      </c>
      <c r="D77" s="63"/>
      <c r="E77" s="1">
        <f t="shared" si="117"/>
        <v>0.04</v>
      </c>
      <c r="F77" s="1">
        <f t="shared" si="118"/>
        <v>0.04</v>
      </c>
      <c r="G77" s="58">
        <f t="shared" si="119"/>
        <v>0</v>
      </c>
      <c r="H77" s="59"/>
      <c r="I77" s="58"/>
      <c r="J77" s="58"/>
      <c r="K77" s="59">
        <v>0.04</v>
      </c>
      <c r="L77" s="59"/>
      <c r="M77" s="58">
        <f t="shared" si="120"/>
        <v>0</v>
      </c>
      <c r="N77" s="59"/>
      <c r="O77" s="58"/>
      <c r="P77" s="59"/>
      <c r="Q77" s="58"/>
      <c r="R77" s="58"/>
      <c r="S77" s="58"/>
      <c r="T77" s="58"/>
      <c r="U77" s="58">
        <f t="shared" si="115"/>
        <v>0</v>
      </c>
      <c r="V77" s="58"/>
      <c r="W77" s="58"/>
      <c r="X77" s="58"/>
      <c r="Y77" s="58"/>
      <c r="Z77" s="58"/>
      <c r="AA77" s="58"/>
      <c r="AB77" s="58"/>
      <c r="AC77" s="58"/>
      <c r="AD77" s="58">
        <f t="shared" si="121"/>
        <v>0</v>
      </c>
      <c r="AE77" s="59"/>
      <c r="AF77" s="59"/>
      <c r="AG77" s="58"/>
      <c r="AH77" s="58"/>
      <c r="AI77" s="58"/>
      <c r="AJ77" s="58"/>
      <c r="AK77" s="58"/>
      <c r="AL77" s="58"/>
      <c r="AM77" s="58"/>
      <c r="AN77" s="58"/>
      <c r="AO77" s="58"/>
      <c r="AP77" s="58"/>
      <c r="AQ77" s="58"/>
      <c r="AR77" s="58"/>
      <c r="AS77" s="58">
        <v>0</v>
      </c>
      <c r="AT77" s="58"/>
      <c r="AU77" s="58"/>
      <c r="AV77" s="58"/>
      <c r="AW77" s="58"/>
      <c r="AX77" s="58"/>
      <c r="AY77" s="58"/>
      <c r="AZ77" s="58"/>
      <c r="BA77" s="58"/>
      <c r="BB77" s="58"/>
      <c r="BC77" s="58"/>
      <c r="BD77" s="59"/>
      <c r="BE77" s="58"/>
      <c r="BF77" s="58"/>
      <c r="BG77" s="1">
        <f t="shared" si="122"/>
        <v>0</v>
      </c>
      <c r="BH77" s="58"/>
      <c r="BI77" s="59"/>
      <c r="BJ77" s="58"/>
      <c r="BK77" s="61" t="s">
        <v>130</v>
      </c>
      <c r="BL77" s="78" t="s">
        <v>677</v>
      </c>
      <c r="BM77" s="61" t="s">
        <v>745</v>
      </c>
      <c r="BN77" s="61" t="s">
        <v>112</v>
      </c>
      <c r="BO77" s="90"/>
      <c r="BP77" s="79" t="s">
        <v>361</v>
      </c>
      <c r="BQ77" s="63" t="s">
        <v>503</v>
      </c>
      <c r="BR77" s="136"/>
      <c r="BS77" s="136" t="s">
        <v>834</v>
      </c>
      <c r="BT77" s="136"/>
    </row>
    <row r="78" spans="1:73" s="2" customFormat="1" ht="37.5">
      <c r="A78" s="16" t="s">
        <v>229</v>
      </c>
      <c r="B78" s="23" t="s">
        <v>205</v>
      </c>
      <c r="C78" s="31">
        <f t="shared" si="110"/>
        <v>1.323</v>
      </c>
      <c r="D78" s="15">
        <f>SUM(D80:D86)</f>
        <v>0</v>
      </c>
      <c r="E78" s="15">
        <f>SUM(E80:E86)</f>
        <v>1.323</v>
      </c>
      <c r="F78" s="15">
        <f t="shared" ref="F78:BJ78" si="146">SUM(F80:F86)</f>
        <v>0.87</v>
      </c>
      <c r="G78" s="15">
        <f t="shared" si="146"/>
        <v>0</v>
      </c>
      <c r="H78" s="15">
        <f t="shared" si="146"/>
        <v>0</v>
      </c>
      <c r="I78" s="15">
        <f t="shared" si="146"/>
        <v>0</v>
      </c>
      <c r="J78" s="15">
        <f t="shared" si="146"/>
        <v>0</v>
      </c>
      <c r="K78" s="15">
        <f t="shared" si="146"/>
        <v>0.42</v>
      </c>
      <c r="L78" s="15">
        <f t="shared" si="146"/>
        <v>0.45</v>
      </c>
      <c r="M78" s="15">
        <f t="shared" si="146"/>
        <v>0</v>
      </c>
      <c r="N78" s="15">
        <f t="shared" si="146"/>
        <v>0</v>
      </c>
      <c r="O78" s="15">
        <f t="shared" si="146"/>
        <v>0</v>
      </c>
      <c r="P78" s="15">
        <f t="shared" si="146"/>
        <v>0</v>
      </c>
      <c r="Q78" s="15">
        <f t="shared" si="146"/>
        <v>0</v>
      </c>
      <c r="R78" s="15">
        <f t="shared" si="146"/>
        <v>0</v>
      </c>
      <c r="S78" s="15">
        <f t="shared" si="146"/>
        <v>0</v>
      </c>
      <c r="T78" s="15">
        <f t="shared" si="146"/>
        <v>0</v>
      </c>
      <c r="U78" s="15">
        <f t="shared" si="146"/>
        <v>0.45299999999999996</v>
      </c>
      <c r="V78" s="15">
        <f t="shared" si="146"/>
        <v>0</v>
      </c>
      <c r="W78" s="15">
        <f t="shared" si="146"/>
        <v>0</v>
      </c>
      <c r="X78" s="15">
        <f t="shared" si="146"/>
        <v>0</v>
      </c>
      <c r="Y78" s="15">
        <f t="shared" si="146"/>
        <v>0</v>
      </c>
      <c r="Z78" s="15">
        <f t="shared" si="146"/>
        <v>0</v>
      </c>
      <c r="AA78" s="15">
        <f t="shared" si="146"/>
        <v>0</v>
      </c>
      <c r="AB78" s="15">
        <f t="shared" si="146"/>
        <v>0</v>
      </c>
      <c r="AC78" s="15">
        <f t="shared" si="146"/>
        <v>0</v>
      </c>
      <c r="AD78" s="15">
        <f t="shared" si="146"/>
        <v>0</v>
      </c>
      <c r="AE78" s="15">
        <f t="shared" si="146"/>
        <v>0</v>
      </c>
      <c r="AF78" s="15">
        <f t="shared" si="146"/>
        <v>0</v>
      </c>
      <c r="AG78" s="15">
        <f t="shared" si="146"/>
        <v>0</v>
      </c>
      <c r="AH78" s="15">
        <f t="shared" si="146"/>
        <v>0</v>
      </c>
      <c r="AI78" s="15">
        <f t="shared" si="146"/>
        <v>0</v>
      </c>
      <c r="AJ78" s="15">
        <f t="shared" si="146"/>
        <v>0</v>
      </c>
      <c r="AK78" s="15">
        <f t="shared" si="146"/>
        <v>0</v>
      </c>
      <c r="AL78" s="15">
        <f t="shared" si="146"/>
        <v>0</v>
      </c>
      <c r="AM78" s="15">
        <f t="shared" si="146"/>
        <v>0</v>
      </c>
      <c r="AN78" s="15">
        <f t="shared" si="146"/>
        <v>0</v>
      </c>
      <c r="AO78" s="15">
        <f t="shared" si="146"/>
        <v>0</v>
      </c>
      <c r="AP78" s="15">
        <f t="shared" si="146"/>
        <v>0</v>
      </c>
      <c r="AQ78" s="15">
        <f t="shared" si="146"/>
        <v>0</v>
      </c>
      <c r="AR78" s="15">
        <f t="shared" si="146"/>
        <v>0</v>
      </c>
      <c r="AS78" s="15">
        <f t="shared" si="146"/>
        <v>0</v>
      </c>
      <c r="AT78" s="15">
        <f t="shared" si="146"/>
        <v>0</v>
      </c>
      <c r="AU78" s="15">
        <f t="shared" si="146"/>
        <v>0</v>
      </c>
      <c r="AV78" s="15">
        <f t="shared" si="146"/>
        <v>0</v>
      </c>
      <c r="AW78" s="15">
        <f t="shared" si="146"/>
        <v>0</v>
      </c>
      <c r="AX78" s="15">
        <f t="shared" si="146"/>
        <v>0</v>
      </c>
      <c r="AY78" s="15">
        <f t="shared" si="146"/>
        <v>0</v>
      </c>
      <c r="AZ78" s="15">
        <f t="shared" si="146"/>
        <v>0.45299999999999996</v>
      </c>
      <c r="BA78" s="15">
        <f t="shared" si="146"/>
        <v>0</v>
      </c>
      <c r="BB78" s="15">
        <f t="shared" si="146"/>
        <v>0</v>
      </c>
      <c r="BC78" s="15">
        <f t="shared" si="146"/>
        <v>0</v>
      </c>
      <c r="BD78" s="15">
        <f t="shared" si="146"/>
        <v>0</v>
      </c>
      <c r="BE78" s="15">
        <f t="shared" si="146"/>
        <v>0</v>
      </c>
      <c r="BF78" s="15">
        <f t="shared" si="146"/>
        <v>0</v>
      </c>
      <c r="BG78" s="15">
        <f t="shared" si="146"/>
        <v>0</v>
      </c>
      <c r="BH78" s="15">
        <f t="shared" si="146"/>
        <v>0</v>
      </c>
      <c r="BI78" s="15">
        <f t="shared" si="146"/>
        <v>0</v>
      </c>
      <c r="BJ78" s="15">
        <f t="shared" si="146"/>
        <v>0</v>
      </c>
      <c r="BK78" s="15"/>
      <c r="BL78" s="15"/>
      <c r="BM78" s="87"/>
      <c r="BN78" s="16"/>
      <c r="BO78" s="86"/>
      <c r="BP78" s="303"/>
      <c r="BQ78" s="303"/>
      <c r="BR78" s="135"/>
      <c r="BS78" s="135"/>
      <c r="BT78" s="135"/>
    </row>
    <row r="79" spans="1:73" s="315" customFormat="1" ht="63.6" customHeight="1">
      <c r="A79" s="368">
        <v>1</v>
      </c>
      <c r="B79" s="497" t="s">
        <v>328</v>
      </c>
      <c r="C79" s="493">
        <f t="shared" ref="C79" si="147">D79+E79</f>
        <v>0.15000000000000002</v>
      </c>
      <c r="D79" s="313"/>
      <c r="E79" s="311">
        <f>F79+U79+BG79</f>
        <v>0.15000000000000002</v>
      </c>
      <c r="F79" s="457">
        <f t="shared" ref="F79" si="148">G79+K79+L79+M79+R79+S79+T79</f>
        <v>0.15000000000000002</v>
      </c>
      <c r="G79" s="311">
        <f t="shared" ref="G79" si="149">H79+I79+J79</f>
        <v>0</v>
      </c>
      <c r="H79" s="498"/>
      <c r="I79" s="311"/>
      <c r="J79" s="311"/>
      <c r="K79" s="498">
        <v>0.1</v>
      </c>
      <c r="L79" s="498">
        <v>0.05</v>
      </c>
      <c r="M79" s="311">
        <f t="shared" ref="M79" si="150">+N79+O79+P79</f>
        <v>0</v>
      </c>
      <c r="N79" s="498"/>
      <c r="O79" s="311"/>
      <c r="P79" s="498"/>
      <c r="Q79" s="311"/>
      <c r="R79" s="311"/>
      <c r="S79" s="311"/>
      <c r="T79" s="311"/>
      <c r="U79" s="311">
        <f t="shared" ref="U79" si="151">V79+W79+X79+Y79+Z79+AA79+AB79+AC79+AD79+AU79+AV79+AW79+AX79+AY79+AZ79+BA79+BB79+BC79+BD79+BE79+BF79</f>
        <v>0</v>
      </c>
      <c r="V79" s="311"/>
      <c r="W79" s="311"/>
      <c r="X79" s="311"/>
      <c r="Y79" s="311"/>
      <c r="Z79" s="311"/>
      <c r="AA79" s="311"/>
      <c r="AB79" s="311"/>
      <c r="AC79" s="311"/>
      <c r="AD79" s="311">
        <f>SUM(AE79:AT79)</f>
        <v>0</v>
      </c>
      <c r="AE79" s="498"/>
      <c r="AF79" s="498"/>
      <c r="AG79" s="311"/>
      <c r="AH79" s="311"/>
      <c r="AI79" s="311"/>
      <c r="AJ79" s="311"/>
      <c r="AK79" s="311"/>
      <c r="AL79" s="311"/>
      <c r="AM79" s="311"/>
      <c r="AN79" s="311"/>
      <c r="AO79" s="311"/>
      <c r="AP79" s="311"/>
      <c r="AQ79" s="311"/>
      <c r="AR79" s="311"/>
      <c r="AS79" s="311">
        <v>0</v>
      </c>
      <c r="AT79" s="311"/>
      <c r="AU79" s="311"/>
      <c r="AV79" s="311"/>
      <c r="AW79" s="311"/>
      <c r="AX79" s="311"/>
      <c r="AY79" s="311"/>
      <c r="AZ79" s="311"/>
      <c r="BA79" s="311"/>
      <c r="BB79" s="311"/>
      <c r="BC79" s="311"/>
      <c r="BD79" s="498"/>
      <c r="BE79" s="311"/>
      <c r="BF79" s="311"/>
      <c r="BG79" s="457">
        <f t="shared" ref="BG79" si="152">BH79+BI79+BJ79</f>
        <v>0</v>
      </c>
      <c r="BH79" s="311"/>
      <c r="BI79" s="498"/>
      <c r="BJ79" s="311"/>
      <c r="BK79" s="368" t="s">
        <v>130</v>
      </c>
      <c r="BL79" s="459" t="s">
        <v>399</v>
      </c>
      <c r="BM79" s="368" t="s">
        <v>206</v>
      </c>
      <c r="BN79" s="368" t="s">
        <v>113</v>
      </c>
      <c r="BO79" s="362"/>
      <c r="BP79" s="314" t="s">
        <v>361</v>
      </c>
      <c r="BQ79" s="313" t="s">
        <v>503</v>
      </c>
      <c r="BR79" s="313" t="s">
        <v>499</v>
      </c>
      <c r="BS79" s="312"/>
      <c r="BT79" s="312"/>
      <c r="BU79" s="315" t="s">
        <v>839</v>
      </c>
    </row>
    <row r="80" spans="1:73" s="315" customFormat="1" ht="63.6" customHeight="1">
      <c r="A80" s="368">
        <v>1</v>
      </c>
      <c r="B80" s="497" t="s">
        <v>328</v>
      </c>
      <c r="C80" s="493">
        <f t="shared" si="110"/>
        <v>0.87</v>
      </c>
      <c r="D80" s="313"/>
      <c r="E80" s="311">
        <f>F80+U80+BG80</f>
        <v>0.87</v>
      </c>
      <c r="F80" s="457">
        <f t="shared" ref="F80" si="153">G80+K80+L80+M80+R80+S80+T80</f>
        <v>0.87</v>
      </c>
      <c r="G80" s="311">
        <f t="shared" ref="G80" si="154">H80+I80+J80</f>
        <v>0</v>
      </c>
      <c r="H80" s="498"/>
      <c r="I80" s="311"/>
      <c r="J80" s="311"/>
      <c r="K80" s="498">
        <v>0.42</v>
      </c>
      <c r="L80" s="498">
        <v>0.45</v>
      </c>
      <c r="M80" s="311">
        <f t="shared" ref="M80" si="155">+N80+O80+P80</f>
        <v>0</v>
      </c>
      <c r="N80" s="498"/>
      <c r="O80" s="311"/>
      <c r="P80" s="498"/>
      <c r="Q80" s="311"/>
      <c r="R80" s="311"/>
      <c r="S80" s="311"/>
      <c r="T80" s="311"/>
      <c r="U80" s="311">
        <f t="shared" si="115"/>
        <v>0</v>
      </c>
      <c r="V80" s="311"/>
      <c r="W80" s="311"/>
      <c r="X80" s="311"/>
      <c r="Y80" s="311"/>
      <c r="Z80" s="311"/>
      <c r="AA80" s="311"/>
      <c r="AB80" s="311"/>
      <c r="AC80" s="311"/>
      <c r="AD80" s="311">
        <f>SUM(AE80:AT80)</f>
        <v>0</v>
      </c>
      <c r="AE80" s="498"/>
      <c r="AF80" s="498"/>
      <c r="AG80" s="311"/>
      <c r="AH80" s="311"/>
      <c r="AI80" s="311"/>
      <c r="AJ80" s="311"/>
      <c r="AK80" s="311"/>
      <c r="AL80" s="311"/>
      <c r="AM80" s="311"/>
      <c r="AN80" s="311"/>
      <c r="AO80" s="311"/>
      <c r="AP80" s="311"/>
      <c r="AQ80" s="311"/>
      <c r="AR80" s="311"/>
      <c r="AS80" s="311">
        <v>0</v>
      </c>
      <c r="AT80" s="311"/>
      <c r="AU80" s="311"/>
      <c r="AV80" s="311"/>
      <c r="AW80" s="311"/>
      <c r="AX80" s="311"/>
      <c r="AY80" s="311"/>
      <c r="AZ80" s="311"/>
      <c r="BA80" s="311"/>
      <c r="BB80" s="311"/>
      <c r="BC80" s="311"/>
      <c r="BD80" s="498"/>
      <c r="BE80" s="311"/>
      <c r="BF80" s="311"/>
      <c r="BG80" s="457">
        <f t="shared" ref="BG80" si="156">BH80+BI80+BJ80</f>
        <v>0</v>
      </c>
      <c r="BH80" s="311"/>
      <c r="BI80" s="498"/>
      <c r="BJ80" s="311"/>
      <c r="BK80" s="368" t="s">
        <v>130</v>
      </c>
      <c r="BL80" s="459" t="s">
        <v>399</v>
      </c>
      <c r="BM80" s="368" t="s">
        <v>206</v>
      </c>
      <c r="BN80" s="368" t="s">
        <v>113</v>
      </c>
      <c r="BO80" s="362"/>
      <c r="BP80" s="314" t="s">
        <v>361</v>
      </c>
      <c r="BQ80" s="313" t="s">
        <v>503</v>
      </c>
      <c r="BR80" s="313"/>
      <c r="BS80" s="312" t="s">
        <v>834</v>
      </c>
      <c r="BT80" s="312"/>
      <c r="BU80" s="315" t="s">
        <v>839</v>
      </c>
    </row>
    <row r="81" spans="1:74" s="81" customFormat="1" ht="49.9" customHeight="1">
      <c r="A81" s="61">
        <v>2</v>
      </c>
      <c r="B81" s="82" t="s">
        <v>686</v>
      </c>
      <c r="C81" s="471">
        <f t="shared" si="110"/>
        <v>0.01</v>
      </c>
      <c r="D81" s="63"/>
      <c r="E81" s="58">
        <f t="shared" ref="E81:E86" si="157">F81+U81+BG81</f>
        <v>0.01</v>
      </c>
      <c r="F81" s="58">
        <f t="shared" ref="F81:F86" si="158">G81+K81+L81+M81+R81+S81+T81</f>
        <v>0</v>
      </c>
      <c r="G81" s="58">
        <f t="shared" ref="G81" si="159">H81+I81+J81</f>
        <v>0</v>
      </c>
      <c r="H81" s="59"/>
      <c r="I81" s="58"/>
      <c r="J81" s="58"/>
      <c r="K81" s="59"/>
      <c r="L81" s="59"/>
      <c r="M81" s="58">
        <f t="shared" ref="M81" si="160">+N81+O81+P81</f>
        <v>0</v>
      </c>
      <c r="N81" s="59"/>
      <c r="O81" s="58"/>
      <c r="P81" s="59"/>
      <c r="Q81" s="58"/>
      <c r="R81" s="58"/>
      <c r="S81" s="58"/>
      <c r="T81" s="58"/>
      <c r="U81" s="58">
        <f t="shared" ref="U81:U86" si="161">V81+W81+X81+Y81+Z81+AA81+AB81+AC81+AD81+AU81+AV81+AW81+AX81+AY81+AZ81+BA81+BB81+BC81+BD81+BE81+BF81</f>
        <v>0.01</v>
      </c>
      <c r="V81" s="58"/>
      <c r="W81" s="58"/>
      <c r="X81" s="58"/>
      <c r="Y81" s="58"/>
      <c r="Z81" s="58"/>
      <c r="AA81" s="58"/>
      <c r="AB81" s="58"/>
      <c r="AC81" s="58"/>
      <c r="AD81" s="58">
        <f t="shared" ref="AD81:AD86" si="162">SUM(AE81:AT81)</f>
        <v>0</v>
      </c>
      <c r="AE81" s="59"/>
      <c r="AF81" s="59"/>
      <c r="AG81" s="58"/>
      <c r="AH81" s="58"/>
      <c r="AI81" s="58"/>
      <c r="AJ81" s="58"/>
      <c r="AK81" s="58"/>
      <c r="AL81" s="58"/>
      <c r="AM81" s="58"/>
      <c r="AN81" s="58"/>
      <c r="AO81" s="58"/>
      <c r="AP81" s="58"/>
      <c r="AQ81" s="58"/>
      <c r="AR81" s="58"/>
      <c r="AS81" s="58">
        <v>0</v>
      </c>
      <c r="AT81" s="58"/>
      <c r="AU81" s="58"/>
      <c r="AV81" s="58"/>
      <c r="AW81" s="58"/>
      <c r="AX81" s="58"/>
      <c r="AY81" s="58"/>
      <c r="AZ81" s="58">
        <v>0.01</v>
      </c>
      <c r="BA81" s="58"/>
      <c r="BB81" s="58"/>
      <c r="BC81" s="58"/>
      <c r="BD81" s="59"/>
      <c r="BE81" s="58"/>
      <c r="BF81" s="58"/>
      <c r="BG81" s="58">
        <f t="shared" ref="BG81" si="163">BH81+BI81+BJ81</f>
        <v>0</v>
      </c>
      <c r="BH81" s="58"/>
      <c r="BI81" s="59"/>
      <c r="BJ81" s="58"/>
      <c r="BK81" s="61" t="s">
        <v>130</v>
      </c>
      <c r="BL81" s="70" t="s">
        <v>399</v>
      </c>
      <c r="BM81" s="61" t="s">
        <v>742</v>
      </c>
      <c r="BN81" s="61" t="s">
        <v>113</v>
      </c>
      <c r="BO81" s="128" t="s">
        <v>370</v>
      </c>
      <c r="BP81" s="797" t="s">
        <v>718</v>
      </c>
      <c r="BQ81" s="781" t="s">
        <v>576</v>
      </c>
      <c r="BR81" s="136" t="s">
        <v>834</v>
      </c>
      <c r="BS81" s="136"/>
      <c r="BT81" s="136"/>
    </row>
    <row r="82" spans="1:74" s="81" customFormat="1" ht="70.900000000000006" customHeight="1">
      <c r="A82" s="61">
        <v>3</v>
      </c>
      <c r="B82" s="82" t="s">
        <v>691</v>
      </c>
      <c r="C82" s="471">
        <f t="shared" si="110"/>
        <v>3.6400000000000002E-2</v>
      </c>
      <c r="D82" s="63"/>
      <c r="E82" s="58">
        <f t="shared" si="157"/>
        <v>3.6400000000000002E-2</v>
      </c>
      <c r="F82" s="58">
        <f t="shared" si="158"/>
        <v>0</v>
      </c>
      <c r="G82" s="58">
        <f t="shared" ref="G82:G83" si="164">H82+I82+J82</f>
        <v>0</v>
      </c>
      <c r="H82" s="59"/>
      <c r="I82" s="58"/>
      <c r="J82" s="58"/>
      <c r="K82" s="59"/>
      <c r="L82" s="59"/>
      <c r="M82" s="58">
        <f t="shared" ref="M82:M83" si="165">+N82+O82+P82</f>
        <v>0</v>
      </c>
      <c r="N82" s="59"/>
      <c r="O82" s="58"/>
      <c r="P82" s="59"/>
      <c r="Q82" s="58"/>
      <c r="R82" s="58"/>
      <c r="S82" s="58"/>
      <c r="T82" s="58"/>
      <c r="U82" s="58">
        <f t="shared" si="161"/>
        <v>3.6400000000000002E-2</v>
      </c>
      <c r="V82" s="58"/>
      <c r="W82" s="58"/>
      <c r="X82" s="58"/>
      <c r="Y82" s="58"/>
      <c r="Z82" s="58"/>
      <c r="AA82" s="58"/>
      <c r="AB82" s="58"/>
      <c r="AC82" s="58"/>
      <c r="AD82" s="58">
        <f t="shared" si="162"/>
        <v>0</v>
      </c>
      <c r="AE82" s="59"/>
      <c r="AF82" s="59"/>
      <c r="AG82" s="58"/>
      <c r="AH82" s="58"/>
      <c r="AI82" s="58"/>
      <c r="AJ82" s="58"/>
      <c r="AK82" s="58"/>
      <c r="AL82" s="58"/>
      <c r="AM82" s="58"/>
      <c r="AN82" s="58"/>
      <c r="AO82" s="58"/>
      <c r="AP82" s="58"/>
      <c r="AQ82" s="58"/>
      <c r="AR82" s="58"/>
      <c r="AS82" s="58">
        <v>0</v>
      </c>
      <c r="AT82" s="58"/>
      <c r="AU82" s="58"/>
      <c r="AV82" s="58"/>
      <c r="AW82" s="58"/>
      <c r="AX82" s="58"/>
      <c r="AY82" s="58"/>
      <c r="AZ82" s="58">
        <v>3.6400000000000002E-2</v>
      </c>
      <c r="BA82" s="58"/>
      <c r="BB82" s="58"/>
      <c r="BC82" s="58"/>
      <c r="BD82" s="59"/>
      <c r="BE82" s="58"/>
      <c r="BF82" s="58"/>
      <c r="BG82" s="58">
        <f t="shared" ref="BG82:BG83" si="166">BH82+BI82+BJ82</f>
        <v>0</v>
      </c>
      <c r="BH82" s="58"/>
      <c r="BI82" s="59"/>
      <c r="BJ82" s="58"/>
      <c r="BK82" s="61" t="s">
        <v>130</v>
      </c>
      <c r="BL82" s="70" t="s">
        <v>399</v>
      </c>
      <c r="BM82" s="61" t="s">
        <v>742</v>
      </c>
      <c r="BN82" s="61" t="s">
        <v>113</v>
      </c>
      <c r="BO82" s="128" t="s">
        <v>370</v>
      </c>
      <c r="BP82" s="797"/>
      <c r="BQ82" s="781"/>
      <c r="BR82" s="136" t="s">
        <v>834</v>
      </c>
      <c r="BS82" s="136"/>
      <c r="BT82" s="136"/>
    </row>
    <row r="83" spans="1:74" s="81" customFormat="1" ht="51.6" customHeight="1">
      <c r="A83" s="61">
        <v>4</v>
      </c>
      <c r="B83" s="82" t="s">
        <v>690</v>
      </c>
      <c r="C83" s="471">
        <f t="shared" si="110"/>
        <v>0.17510000000000001</v>
      </c>
      <c r="D83" s="63"/>
      <c r="E83" s="58">
        <f t="shared" si="157"/>
        <v>0.17510000000000001</v>
      </c>
      <c r="F83" s="58">
        <f t="shared" si="158"/>
        <v>0</v>
      </c>
      <c r="G83" s="58">
        <f t="shared" si="164"/>
        <v>0</v>
      </c>
      <c r="H83" s="59"/>
      <c r="I83" s="58"/>
      <c r="J83" s="58"/>
      <c r="K83" s="59"/>
      <c r="L83" s="59"/>
      <c r="M83" s="58">
        <f t="shared" si="165"/>
        <v>0</v>
      </c>
      <c r="N83" s="59"/>
      <c r="O83" s="58"/>
      <c r="P83" s="59"/>
      <c r="Q83" s="58"/>
      <c r="R83" s="58"/>
      <c r="S83" s="58"/>
      <c r="T83" s="58"/>
      <c r="U83" s="58">
        <f t="shared" si="161"/>
        <v>0.17510000000000001</v>
      </c>
      <c r="V83" s="58"/>
      <c r="W83" s="58"/>
      <c r="X83" s="58"/>
      <c r="Y83" s="58"/>
      <c r="Z83" s="58"/>
      <c r="AA83" s="58"/>
      <c r="AB83" s="58"/>
      <c r="AC83" s="58"/>
      <c r="AD83" s="58">
        <f t="shared" si="162"/>
        <v>0</v>
      </c>
      <c r="AE83" s="59"/>
      <c r="AF83" s="59"/>
      <c r="AG83" s="58"/>
      <c r="AH83" s="58"/>
      <c r="AI83" s="58"/>
      <c r="AJ83" s="58"/>
      <c r="AK83" s="58"/>
      <c r="AL83" s="58"/>
      <c r="AM83" s="58"/>
      <c r="AN83" s="58"/>
      <c r="AO83" s="58"/>
      <c r="AP83" s="58"/>
      <c r="AQ83" s="58"/>
      <c r="AR83" s="58"/>
      <c r="AS83" s="58">
        <v>0</v>
      </c>
      <c r="AT83" s="58"/>
      <c r="AU83" s="58"/>
      <c r="AV83" s="58"/>
      <c r="AW83" s="58"/>
      <c r="AX83" s="58"/>
      <c r="AY83" s="58"/>
      <c r="AZ83" s="58">
        <v>0.17510000000000001</v>
      </c>
      <c r="BA83" s="58"/>
      <c r="BB83" s="58"/>
      <c r="BC83" s="58"/>
      <c r="BD83" s="59"/>
      <c r="BE83" s="58"/>
      <c r="BF83" s="58"/>
      <c r="BG83" s="58">
        <f t="shared" si="166"/>
        <v>0</v>
      </c>
      <c r="BH83" s="58"/>
      <c r="BI83" s="59"/>
      <c r="BJ83" s="58"/>
      <c r="BK83" s="61" t="s">
        <v>130</v>
      </c>
      <c r="BL83" s="70" t="s">
        <v>399</v>
      </c>
      <c r="BM83" s="61" t="s">
        <v>742</v>
      </c>
      <c r="BN83" s="61" t="s">
        <v>113</v>
      </c>
      <c r="BO83" s="128" t="s">
        <v>370</v>
      </c>
      <c r="BP83" s="797"/>
      <c r="BQ83" s="781"/>
      <c r="BR83" s="136"/>
      <c r="BS83" s="136" t="s">
        <v>834</v>
      </c>
      <c r="BT83" s="136"/>
    </row>
    <row r="84" spans="1:74" s="81" customFormat="1" ht="51.6" customHeight="1">
      <c r="A84" s="61">
        <v>5</v>
      </c>
      <c r="B84" s="82" t="s">
        <v>687</v>
      </c>
      <c r="C84" s="485">
        <f t="shared" si="110"/>
        <v>4.7000000000000002E-3</v>
      </c>
      <c r="D84" s="450"/>
      <c r="E84" s="450">
        <f t="shared" si="157"/>
        <v>4.7000000000000002E-3</v>
      </c>
      <c r="F84" s="58">
        <f t="shared" si="158"/>
        <v>0</v>
      </c>
      <c r="G84" s="58">
        <f t="shared" ref="G84" si="167">H84+I84+J84</f>
        <v>0</v>
      </c>
      <c r="H84" s="59"/>
      <c r="I84" s="58"/>
      <c r="J84" s="58"/>
      <c r="K84" s="59"/>
      <c r="L84" s="59"/>
      <c r="M84" s="58">
        <f t="shared" ref="M84" si="168">+N84+O84+P84</f>
        <v>0</v>
      </c>
      <c r="N84" s="59"/>
      <c r="O84" s="58"/>
      <c r="P84" s="59"/>
      <c r="Q84" s="58"/>
      <c r="R84" s="58"/>
      <c r="S84" s="58"/>
      <c r="T84" s="58"/>
      <c r="U84" s="58">
        <f t="shared" si="161"/>
        <v>4.7000000000000002E-3</v>
      </c>
      <c r="V84" s="58"/>
      <c r="W84" s="58"/>
      <c r="X84" s="58"/>
      <c r="Y84" s="58"/>
      <c r="Z84" s="58"/>
      <c r="AA84" s="58"/>
      <c r="AB84" s="58"/>
      <c r="AC84" s="58"/>
      <c r="AD84" s="58">
        <f t="shared" si="162"/>
        <v>0</v>
      </c>
      <c r="AE84" s="59"/>
      <c r="AF84" s="59"/>
      <c r="AG84" s="58"/>
      <c r="AH84" s="58"/>
      <c r="AI84" s="58"/>
      <c r="AJ84" s="58"/>
      <c r="AK84" s="58"/>
      <c r="AL84" s="58"/>
      <c r="AM84" s="58"/>
      <c r="AN84" s="58"/>
      <c r="AO84" s="58"/>
      <c r="AP84" s="58"/>
      <c r="AQ84" s="58"/>
      <c r="AR84" s="58"/>
      <c r="AS84" s="58">
        <v>0</v>
      </c>
      <c r="AT84" s="58"/>
      <c r="AU84" s="58"/>
      <c r="AV84" s="58"/>
      <c r="AW84" s="58"/>
      <c r="AX84" s="58"/>
      <c r="AY84" s="58"/>
      <c r="AZ84" s="450">
        <v>4.7000000000000002E-3</v>
      </c>
      <c r="BA84" s="58"/>
      <c r="BB84" s="58"/>
      <c r="BC84" s="58"/>
      <c r="BD84" s="472"/>
      <c r="BE84" s="58"/>
      <c r="BF84" s="58"/>
      <c r="BG84" s="58">
        <f t="shared" ref="BG84" si="169">BH84+BI84+BJ84</f>
        <v>0</v>
      </c>
      <c r="BH84" s="58"/>
      <c r="BI84" s="59"/>
      <c r="BJ84" s="58"/>
      <c r="BK84" s="61" t="s">
        <v>130</v>
      </c>
      <c r="BL84" s="70" t="s">
        <v>399</v>
      </c>
      <c r="BM84" s="61" t="s">
        <v>742</v>
      </c>
      <c r="BN84" s="61" t="s">
        <v>113</v>
      </c>
      <c r="BO84" s="128" t="s">
        <v>370</v>
      </c>
      <c r="BP84" s="797"/>
      <c r="BQ84" s="781"/>
      <c r="BR84" s="136" t="s">
        <v>834</v>
      </c>
      <c r="BS84" s="136"/>
      <c r="BT84" s="136"/>
    </row>
    <row r="85" spans="1:74" s="81" customFormat="1" ht="51.6" customHeight="1">
      <c r="A85" s="61">
        <v>6</v>
      </c>
      <c r="B85" s="82" t="s">
        <v>689</v>
      </c>
      <c r="C85" s="471">
        <f t="shared" si="110"/>
        <v>6.8199999999999997E-2</v>
      </c>
      <c r="D85" s="63"/>
      <c r="E85" s="58">
        <f t="shared" si="157"/>
        <v>6.8199999999999997E-2</v>
      </c>
      <c r="F85" s="58">
        <f t="shared" si="158"/>
        <v>0</v>
      </c>
      <c r="G85" s="58">
        <f t="shared" ref="G85" si="170">H85+I85+J85</f>
        <v>0</v>
      </c>
      <c r="H85" s="59"/>
      <c r="I85" s="58"/>
      <c r="J85" s="58"/>
      <c r="K85" s="59"/>
      <c r="L85" s="59"/>
      <c r="M85" s="58">
        <f t="shared" ref="M85" si="171">+N85+O85+P85</f>
        <v>0</v>
      </c>
      <c r="N85" s="59"/>
      <c r="O85" s="58"/>
      <c r="P85" s="59"/>
      <c r="Q85" s="58"/>
      <c r="R85" s="58"/>
      <c r="S85" s="58"/>
      <c r="T85" s="58"/>
      <c r="U85" s="58">
        <f t="shared" si="161"/>
        <v>6.8199999999999997E-2</v>
      </c>
      <c r="V85" s="58"/>
      <c r="W85" s="58"/>
      <c r="X85" s="58"/>
      <c r="Y85" s="58"/>
      <c r="Z85" s="58"/>
      <c r="AA85" s="58"/>
      <c r="AB85" s="58"/>
      <c r="AC85" s="58"/>
      <c r="AD85" s="58">
        <f t="shared" si="162"/>
        <v>0</v>
      </c>
      <c r="AE85" s="59"/>
      <c r="AF85" s="59"/>
      <c r="AG85" s="58"/>
      <c r="AH85" s="58"/>
      <c r="AI85" s="58"/>
      <c r="AJ85" s="58"/>
      <c r="AK85" s="58"/>
      <c r="AL85" s="58"/>
      <c r="AM85" s="58"/>
      <c r="AN85" s="58"/>
      <c r="AO85" s="58"/>
      <c r="AP85" s="58"/>
      <c r="AQ85" s="58"/>
      <c r="AR85" s="58"/>
      <c r="AS85" s="58">
        <v>0</v>
      </c>
      <c r="AT85" s="58"/>
      <c r="AU85" s="58"/>
      <c r="AV85" s="58"/>
      <c r="AW85" s="58"/>
      <c r="AX85" s="58"/>
      <c r="AY85" s="58"/>
      <c r="AZ85" s="58">
        <v>6.8199999999999997E-2</v>
      </c>
      <c r="BA85" s="58"/>
      <c r="BB85" s="58"/>
      <c r="BC85" s="58"/>
      <c r="BD85" s="59"/>
      <c r="BE85" s="58"/>
      <c r="BF85" s="58"/>
      <c r="BG85" s="58">
        <f t="shared" ref="BG85" si="172">BH85+BI85+BJ85</f>
        <v>0</v>
      </c>
      <c r="BH85" s="58"/>
      <c r="BI85" s="59"/>
      <c r="BJ85" s="58"/>
      <c r="BK85" s="61" t="s">
        <v>130</v>
      </c>
      <c r="BL85" s="70" t="s">
        <v>399</v>
      </c>
      <c r="BM85" s="61" t="s">
        <v>742</v>
      </c>
      <c r="BN85" s="61" t="s">
        <v>113</v>
      </c>
      <c r="BO85" s="128" t="s">
        <v>370</v>
      </c>
      <c r="BP85" s="797"/>
      <c r="BQ85" s="781"/>
      <c r="BR85" s="136"/>
      <c r="BS85" s="136" t="s">
        <v>834</v>
      </c>
      <c r="BT85" s="136"/>
    </row>
    <row r="86" spans="1:74" s="81" customFormat="1" ht="74.45" customHeight="1">
      <c r="A86" s="61">
        <v>7</v>
      </c>
      <c r="B86" s="82" t="s">
        <v>688</v>
      </c>
      <c r="C86" s="471">
        <f t="shared" si="110"/>
        <v>0.15859999999999999</v>
      </c>
      <c r="D86" s="63"/>
      <c r="E86" s="58">
        <f t="shared" si="157"/>
        <v>0.15859999999999999</v>
      </c>
      <c r="F86" s="58">
        <f t="shared" si="158"/>
        <v>0</v>
      </c>
      <c r="G86" s="58">
        <f t="shared" ref="G86" si="173">H86+I86+J86</f>
        <v>0</v>
      </c>
      <c r="H86" s="59"/>
      <c r="I86" s="58"/>
      <c r="J86" s="58"/>
      <c r="K86" s="59"/>
      <c r="L86" s="59"/>
      <c r="M86" s="58">
        <f t="shared" ref="M86" si="174">+N86+O86+P86</f>
        <v>0</v>
      </c>
      <c r="N86" s="59"/>
      <c r="O86" s="58"/>
      <c r="P86" s="59"/>
      <c r="Q86" s="58"/>
      <c r="R86" s="58"/>
      <c r="S86" s="58"/>
      <c r="T86" s="58"/>
      <c r="U86" s="58">
        <f t="shared" si="161"/>
        <v>0.15859999999999999</v>
      </c>
      <c r="V86" s="58"/>
      <c r="W86" s="58"/>
      <c r="X86" s="58"/>
      <c r="Y86" s="58"/>
      <c r="Z86" s="58"/>
      <c r="AA86" s="58"/>
      <c r="AB86" s="58"/>
      <c r="AC86" s="58"/>
      <c r="AD86" s="58">
        <f t="shared" si="162"/>
        <v>0</v>
      </c>
      <c r="AE86" s="59"/>
      <c r="AF86" s="59"/>
      <c r="AG86" s="58"/>
      <c r="AH86" s="58"/>
      <c r="AI86" s="58"/>
      <c r="AJ86" s="58"/>
      <c r="AK86" s="58"/>
      <c r="AL86" s="58"/>
      <c r="AM86" s="58"/>
      <c r="AN86" s="58"/>
      <c r="AO86" s="58"/>
      <c r="AP86" s="58"/>
      <c r="AQ86" s="58"/>
      <c r="AR86" s="58"/>
      <c r="AS86" s="58">
        <v>0</v>
      </c>
      <c r="AT86" s="58"/>
      <c r="AU86" s="58"/>
      <c r="AV86" s="58"/>
      <c r="AW86" s="58"/>
      <c r="AX86" s="58"/>
      <c r="AY86" s="58"/>
      <c r="AZ86" s="58">
        <v>0.15859999999999999</v>
      </c>
      <c r="BA86" s="58"/>
      <c r="BB86" s="58"/>
      <c r="BC86" s="58"/>
      <c r="BD86" s="59"/>
      <c r="BE86" s="58"/>
      <c r="BF86" s="58"/>
      <c r="BG86" s="58">
        <f t="shared" ref="BG86" si="175">BH86+BI86+BJ86</f>
        <v>0</v>
      </c>
      <c r="BH86" s="58"/>
      <c r="BI86" s="59"/>
      <c r="BJ86" s="58"/>
      <c r="BK86" s="61" t="s">
        <v>130</v>
      </c>
      <c r="BL86" s="70" t="s">
        <v>399</v>
      </c>
      <c r="BM86" s="61" t="s">
        <v>742</v>
      </c>
      <c r="BN86" s="61" t="s">
        <v>113</v>
      </c>
      <c r="BO86" s="128" t="s">
        <v>370</v>
      </c>
      <c r="BP86" s="797"/>
      <c r="BQ86" s="781"/>
      <c r="BR86" s="136"/>
      <c r="BS86" s="136" t="s">
        <v>834</v>
      </c>
      <c r="BT86" s="136"/>
    </row>
    <row r="87" spans="1:74" s="2" customFormat="1" ht="19.5">
      <c r="A87" s="16" t="s">
        <v>230</v>
      </c>
      <c r="B87" s="23" t="s">
        <v>207</v>
      </c>
      <c r="C87" s="31">
        <f t="shared" si="110"/>
        <v>1.18</v>
      </c>
      <c r="D87" s="15">
        <f t="shared" ref="D87:AH87" si="176">SUM(D88:D91)</f>
        <v>0</v>
      </c>
      <c r="E87" s="15">
        <f t="shared" si="176"/>
        <v>1.18</v>
      </c>
      <c r="F87" s="15">
        <f t="shared" si="176"/>
        <v>1.18</v>
      </c>
      <c r="G87" s="15">
        <f t="shared" si="176"/>
        <v>0</v>
      </c>
      <c r="H87" s="15">
        <f t="shared" si="176"/>
        <v>0</v>
      </c>
      <c r="I87" s="15">
        <f t="shared" si="176"/>
        <v>0</v>
      </c>
      <c r="J87" s="15">
        <f t="shared" si="176"/>
        <v>0</v>
      </c>
      <c r="K87" s="15">
        <f t="shared" si="176"/>
        <v>0.78</v>
      </c>
      <c r="L87" s="15">
        <f t="shared" si="176"/>
        <v>0.4</v>
      </c>
      <c r="M87" s="15">
        <f t="shared" si="176"/>
        <v>0</v>
      </c>
      <c r="N87" s="15">
        <f t="shared" si="176"/>
        <v>0</v>
      </c>
      <c r="O87" s="15">
        <f t="shared" si="176"/>
        <v>0</v>
      </c>
      <c r="P87" s="15">
        <f t="shared" si="176"/>
        <v>0</v>
      </c>
      <c r="Q87" s="15">
        <f t="shared" si="176"/>
        <v>0</v>
      </c>
      <c r="R87" s="15">
        <f t="shared" si="176"/>
        <v>0</v>
      </c>
      <c r="S87" s="15">
        <f t="shared" si="176"/>
        <v>0</v>
      </c>
      <c r="T87" s="15">
        <f t="shared" si="176"/>
        <v>0</v>
      </c>
      <c r="U87" s="474">
        <f t="shared" si="115"/>
        <v>0</v>
      </c>
      <c r="V87" s="15">
        <f t="shared" si="176"/>
        <v>0</v>
      </c>
      <c r="W87" s="15">
        <f t="shared" si="176"/>
        <v>0</v>
      </c>
      <c r="X87" s="15">
        <f t="shared" si="176"/>
        <v>0</v>
      </c>
      <c r="Y87" s="15">
        <f t="shared" si="176"/>
        <v>0</v>
      </c>
      <c r="Z87" s="15">
        <f t="shared" si="176"/>
        <v>0</v>
      </c>
      <c r="AA87" s="15">
        <f t="shared" si="176"/>
        <v>0</v>
      </c>
      <c r="AB87" s="15">
        <f t="shared" si="176"/>
        <v>0</v>
      </c>
      <c r="AC87" s="15">
        <f t="shared" si="176"/>
        <v>0</v>
      </c>
      <c r="AD87" s="15">
        <f t="shared" si="176"/>
        <v>0</v>
      </c>
      <c r="AE87" s="15">
        <f t="shared" si="176"/>
        <v>0</v>
      </c>
      <c r="AF87" s="15">
        <f t="shared" si="176"/>
        <v>0</v>
      </c>
      <c r="AG87" s="15">
        <f t="shared" si="176"/>
        <v>0</v>
      </c>
      <c r="AH87" s="15">
        <f t="shared" si="176"/>
        <v>0</v>
      </c>
      <c r="AI87" s="15">
        <f t="shared" ref="AI87:BL87" si="177">SUM(AI88:AI91)</f>
        <v>0</v>
      </c>
      <c r="AJ87" s="15">
        <f t="shared" si="177"/>
        <v>0</v>
      </c>
      <c r="AK87" s="15">
        <f t="shared" si="177"/>
        <v>0</v>
      </c>
      <c r="AL87" s="15">
        <f t="shared" si="177"/>
        <v>0</v>
      </c>
      <c r="AM87" s="15">
        <f t="shared" si="177"/>
        <v>0</v>
      </c>
      <c r="AN87" s="15">
        <f t="shared" si="177"/>
        <v>0</v>
      </c>
      <c r="AO87" s="15">
        <f t="shared" si="177"/>
        <v>0</v>
      </c>
      <c r="AP87" s="15">
        <f t="shared" si="177"/>
        <v>0</v>
      </c>
      <c r="AQ87" s="15">
        <f t="shared" si="177"/>
        <v>0</v>
      </c>
      <c r="AR87" s="15">
        <f t="shared" si="177"/>
        <v>0</v>
      </c>
      <c r="AS87" s="15">
        <f t="shared" si="177"/>
        <v>0</v>
      </c>
      <c r="AT87" s="15">
        <f t="shared" si="177"/>
        <v>0</v>
      </c>
      <c r="AU87" s="15">
        <f t="shared" si="177"/>
        <v>0</v>
      </c>
      <c r="AV87" s="15">
        <f t="shared" si="177"/>
        <v>0</v>
      </c>
      <c r="AW87" s="15">
        <f t="shared" si="177"/>
        <v>0</v>
      </c>
      <c r="AX87" s="15">
        <f t="shared" si="177"/>
        <v>0</v>
      </c>
      <c r="AY87" s="15">
        <f t="shared" si="177"/>
        <v>0</v>
      </c>
      <c r="AZ87" s="15">
        <f t="shared" si="177"/>
        <v>0</v>
      </c>
      <c r="BA87" s="15">
        <f t="shared" si="177"/>
        <v>0</v>
      </c>
      <c r="BB87" s="15">
        <f t="shared" si="177"/>
        <v>0</v>
      </c>
      <c r="BC87" s="15">
        <f t="shared" si="177"/>
        <v>0</v>
      </c>
      <c r="BD87" s="15">
        <f t="shared" si="177"/>
        <v>0</v>
      </c>
      <c r="BE87" s="15">
        <f t="shared" si="177"/>
        <v>0</v>
      </c>
      <c r="BF87" s="15">
        <f t="shared" si="177"/>
        <v>0</v>
      </c>
      <c r="BG87" s="15">
        <f t="shared" si="177"/>
        <v>0</v>
      </c>
      <c r="BH87" s="15">
        <f t="shared" si="177"/>
        <v>0</v>
      </c>
      <c r="BI87" s="15">
        <f t="shared" si="177"/>
        <v>0</v>
      </c>
      <c r="BJ87" s="15">
        <f t="shared" si="177"/>
        <v>0</v>
      </c>
      <c r="BK87" s="15">
        <f t="shared" si="177"/>
        <v>0</v>
      </c>
      <c r="BL87" s="15">
        <f t="shared" si="177"/>
        <v>0</v>
      </c>
      <c r="BM87" s="87"/>
      <c r="BN87" s="16"/>
      <c r="BO87" s="86"/>
      <c r="BP87" s="303"/>
      <c r="BQ87" s="303"/>
      <c r="BR87" s="135"/>
      <c r="BS87" s="135"/>
      <c r="BT87" s="135"/>
    </row>
    <row r="88" spans="1:74" s="165" customFormat="1" ht="25.9" customHeight="1">
      <c r="A88" s="61">
        <v>1</v>
      </c>
      <c r="B88" s="65" t="s">
        <v>789</v>
      </c>
      <c r="C88" s="471">
        <f t="shared" si="110"/>
        <v>0.38</v>
      </c>
      <c r="D88" s="63"/>
      <c r="E88" s="58">
        <f t="shared" ref="E88" si="178">F88+U88+BG88</f>
        <v>0.38</v>
      </c>
      <c r="F88" s="58">
        <f t="shared" ref="F88" si="179">G88+K88+L88+M88+R88+S88+T88</f>
        <v>0.38</v>
      </c>
      <c r="G88" s="58">
        <f t="shared" ref="G88" si="180">H88+I88+J88</f>
        <v>0</v>
      </c>
      <c r="H88" s="58"/>
      <c r="I88" s="58"/>
      <c r="J88" s="58"/>
      <c r="K88" s="58">
        <v>0.38</v>
      </c>
      <c r="L88" s="58"/>
      <c r="M88" s="58">
        <f t="shared" ref="M88" si="181">+N88+O88+P88</f>
        <v>0</v>
      </c>
      <c r="N88" s="58"/>
      <c r="O88" s="58"/>
      <c r="P88" s="58"/>
      <c r="Q88" s="58"/>
      <c r="R88" s="58"/>
      <c r="S88" s="58"/>
      <c r="T88" s="58"/>
      <c r="U88" s="58">
        <f t="shared" si="115"/>
        <v>0</v>
      </c>
      <c r="V88" s="58"/>
      <c r="W88" s="58"/>
      <c r="X88" s="58"/>
      <c r="Y88" s="58"/>
      <c r="Z88" s="58"/>
      <c r="AA88" s="58"/>
      <c r="AB88" s="58"/>
      <c r="AC88" s="58"/>
      <c r="AD88" s="58">
        <f t="shared" ref="AD88" si="182">SUM(AE88:AT88)</f>
        <v>0</v>
      </c>
      <c r="AE88" s="58"/>
      <c r="AF88" s="58"/>
      <c r="AG88" s="58"/>
      <c r="AH88" s="58"/>
      <c r="AI88" s="58"/>
      <c r="AJ88" s="58"/>
      <c r="AK88" s="58"/>
      <c r="AL88" s="58"/>
      <c r="AM88" s="58"/>
      <c r="AN88" s="58"/>
      <c r="AO88" s="58"/>
      <c r="AP88" s="58"/>
      <c r="AQ88" s="58"/>
      <c r="AR88" s="58"/>
      <c r="AS88" s="58">
        <v>0</v>
      </c>
      <c r="AT88" s="58"/>
      <c r="AU88" s="58"/>
      <c r="AV88" s="58"/>
      <c r="AW88" s="58"/>
      <c r="AX88" s="58"/>
      <c r="AY88" s="58"/>
      <c r="AZ88" s="58"/>
      <c r="BA88" s="58"/>
      <c r="BB88" s="58"/>
      <c r="BC88" s="58"/>
      <c r="BD88" s="58"/>
      <c r="BE88" s="58"/>
      <c r="BF88" s="58"/>
      <c r="BG88" s="58">
        <f t="shared" ref="BG88" si="183">BH88+BI88+BJ88</f>
        <v>0</v>
      </c>
      <c r="BH88" s="58"/>
      <c r="BI88" s="58"/>
      <c r="BJ88" s="58"/>
      <c r="BK88" s="61" t="s">
        <v>130</v>
      </c>
      <c r="BL88" s="70" t="s">
        <v>399</v>
      </c>
      <c r="BM88" s="61" t="s">
        <v>590</v>
      </c>
      <c r="BN88" s="61" t="s">
        <v>88</v>
      </c>
      <c r="BO88" s="61"/>
      <c r="BP88" s="486" t="s">
        <v>361</v>
      </c>
      <c r="BQ88" s="63" t="s">
        <v>576</v>
      </c>
      <c r="BR88" s="135"/>
      <c r="BS88" s="135" t="s">
        <v>834</v>
      </c>
      <c r="BT88" s="135"/>
    </row>
    <row r="89" spans="1:74" s="81" customFormat="1" ht="28.15" customHeight="1">
      <c r="A89" s="61">
        <v>2</v>
      </c>
      <c r="B89" s="60" t="s">
        <v>208</v>
      </c>
      <c r="C89" s="471">
        <f>D89+E89</f>
        <v>0.4</v>
      </c>
      <c r="D89" s="63"/>
      <c r="E89" s="58">
        <f>F89+U89+BG89</f>
        <v>0.4</v>
      </c>
      <c r="F89" s="58">
        <f>G89+K89+L89+M89+R89+S89+T89</f>
        <v>0.4</v>
      </c>
      <c r="G89" s="58">
        <f>H89+I89+J89</f>
        <v>0</v>
      </c>
      <c r="H89" s="58"/>
      <c r="I89" s="58"/>
      <c r="J89" s="58"/>
      <c r="K89" s="59">
        <v>0.4</v>
      </c>
      <c r="L89" s="59"/>
      <c r="M89" s="58">
        <f>+N89+O89+P89</f>
        <v>0</v>
      </c>
      <c r="N89" s="58"/>
      <c r="O89" s="58"/>
      <c r="P89" s="61"/>
      <c r="Q89" s="58"/>
      <c r="R89" s="58"/>
      <c r="S89" s="58"/>
      <c r="T89" s="58"/>
      <c r="U89" s="58">
        <f>V89+W89+X89+Y89+Z89+AA89+AB89+AC89+AD89+AU89+AV89+AW89+AX89+AY89+AZ89+BA89+BB89+BC89+BD89+BE89+BF89</f>
        <v>0</v>
      </c>
      <c r="V89" s="58"/>
      <c r="W89" s="58"/>
      <c r="X89" s="58"/>
      <c r="Y89" s="58"/>
      <c r="Z89" s="58"/>
      <c r="AA89" s="58"/>
      <c r="AB89" s="58"/>
      <c r="AC89" s="58"/>
      <c r="AD89" s="58">
        <f>SUM(AE89:AT89)</f>
        <v>0</v>
      </c>
      <c r="AE89" s="59"/>
      <c r="AF89" s="59"/>
      <c r="AG89" s="58"/>
      <c r="AH89" s="58"/>
      <c r="AI89" s="58"/>
      <c r="AJ89" s="58"/>
      <c r="AK89" s="58"/>
      <c r="AL89" s="58"/>
      <c r="AM89" s="58"/>
      <c r="AN89" s="58"/>
      <c r="AO89" s="58"/>
      <c r="AP89" s="58"/>
      <c r="AQ89" s="58"/>
      <c r="AR89" s="58"/>
      <c r="AS89" s="58">
        <v>0</v>
      </c>
      <c r="AT89" s="58"/>
      <c r="AU89" s="58"/>
      <c r="AV89" s="58"/>
      <c r="AW89" s="58"/>
      <c r="AX89" s="59"/>
      <c r="AY89" s="58"/>
      <c r="AZ89" s="58"/>
      <c r="BA89" s="58"/>
      <c r="BB89" s="58"/>
      <c r="BC89" s="58"/>
      <c r="BD89" s="58"/>
      <c r="BE89" s="58"/>
      <c r="BF89" s="58"/>
      <c r="BG89" s="58">
        <f>BH89+BI89+BJ89</f>
        <v>0</v>
      </c>
      <c r="BH89" s="58"/>
      <c r="BI89" s="59"/>
      <c r="BJ89" s="58"/>
      <c r="BK89" s="61" t="s">
        <v>130</v>
      </c>
      <c r="BL89" s="58" t="s">
        <v>400</v>
      </c>
      <c r="BM89" s="61" t="s">
        <v>177</v>
      </c>
      <c r="BN89" s="61" t="s">
        <v>88</v>
      </c>
      <c r="BO89" s="90"/>
      <c r="BP89" s="34" t="s">
        <v>361</v>
      </c>
      <c r="BQ89" s="63" t="s">
        <v>503</v>
      </c>
      <c r="BR89" s="136"/>
      <c r="BS89" s="136" t="s">
        <v>834</v>
      </c>
      <c r="BT89" s="136"/>
      <c r="BU89" s="502" t="s">
        <v>843</v>
      </c>
      <c r="BV89" s="502"/>
    </row>
    <row r="90" spans="1:74" s="501" customFormat="1" ht="31.15" customHeight="1">
      <c r="A90" s="833">
        <v>3</v>
      </c>
      <c r="B90" s="834" t="s">
        <v>868</v>
      </c>
      <c r="C90" s="493">
        <f t="shared" si="110"/>
        <v>0.22</v>
      </c>
      <c r="D90" s="458"/>
      <c r="E90" s="457">
        <f>F90+U90+BG90</f>
        <v>0.22</v>
      </c>
      <c r="F90" s="457">
        <f>G90+K90+L90+M90+R90+S90+T90</f>
        <v>0.22</v>
      </c>
      <c r="G90" s="311">
        <f>H90+I90+J90</f>
        <v>0</v>
      </c>
      <c r="H90" s="311"/>
      <c r="I90" s="311"/>
      <c r="J90" s="311"/>
      <c r="K90" s="311"/>
      <c r="L90" s="311">
        <v>0.22</v>
      </c>
      <c r="M90" s="311">
        <f>+N90+O90+P90</f>
        <v>0</v>
      </c>
      <c r="N90" s="311"/>
      <c r="O90" s="311"/>
      <c r="P90" s="311"/>
      <c r="Q90" s="311"/>
      <c r="R90" s="311"/>
      <c r="S90" s="311"/>
      <c r="T90" s="311"/>
      <c r="U90" s="311">
        <f t="shared" si="115"/>
        <v>0</v>
      </c>
      <c r="V90" s="311"/>
      <c r="W90" s="311"/>
      <c r="X90" s="311"/>
      <c r="Y90" s="311"/>
      <c r="Z90" s="311"/>
      <c r="AA90" s="311"/>
      <c r="AB90" s="311"/>
      <c r="AC90" s="311"/>
      <c r="AD90" s="311">
        <f>SUM(AE90:AT90)</f>
        <v>0</v>
      </c>
      <c r="AE90" s="311"/>
      <c r="AF90" s="311"/>
      <c r="AG90" s="311"/>
      <c r="AH90" s="311"/>
      <c r="AI90" s="311"/>
      <c r="AJ90" s="311"/>
      <c r="AK90" s="311"/>
      <c r="AL90" s="311"/>
      <c r="AM90" s="311"/>
      <c r="AN90" s="311"/>
      <c r="AO90" s="311"/>
      <c r="AP90" s="311"/>
      <c r="AQ90" s="311"/>
      <c r="AR90" s="311"/>
      <c r="AS90" s="311">
        <v>0</v>
      </c>
      <c r="AT90" s="311"/>
      <c r="AU90" s="311"/>
      <c r="AV90" s="311"/>
      <c r="AW90" s="311"/>
      <c r="AX90" s="311"/>
      <c r="AY90" s="311"/>
      <c r="AZ90" s="311"/>
      <c r="BA90" s="311"/>
      <c r="BB90" s="311"/>
      <c r="BC90" s="311"/>
      <c r="BD90" s="311"/>
      <c r="BE90" s="311"/>
      <c r="BF90" s="311"/>
      <c r="BG90" s="457">
        <f>BH90+BI90+BJ90</f>
        <v>0</v>
      </c>
      <c r="BH90" s="311"/>
      <c r="BI90" s="311"/>
      <c r="BJ90" s="311"/>
      <c r="BK90" s="368" t="s">
        <v>130</v>
      </c>
      <c r="BL90" s="314" t="s">
        <v>131</v>
      </c>
      <c r="BM90" s="368" t="s">
        <v>746</v>
      </c>
      <c r="BN90" s="368" t="s">
        <v>88</v>
      </c>
      <c r="BO90" s="460"/>
      <c r="BP90" s="840" t="s">
        <v>801</v>
      </c>
      <c r="BQ90" s="839" t="s">
        <v>557</v>
      </c>
      <c r="BR90" s="499"/>
      <c r="BS90" s="500" t="s">
        <v>834</v>
      </c>
      <c r="BT90" s="500"/>
      <c r="BU90" s="834" t="s">
        <v>842</v>
      </c>
      <c r="BV90" s="834"/>
    </row>
    <row r="91" spans="1:74" s="501" customFormat="1" ht="45" customHeight="1">
      <c r="A91" s="833"/>
      <c r="B91" s="834"/>
      <c r="C91" s="493">
        <f t="shared" si="110"/>
        <v>0.18</v>
      </c>
      <c r="D91" s="458"/>
      <c r="E91" s="457">
        <f>F91+U91+BG91</f>
        <v>0.18</v>
      </c>
      <c r="F91" s="457">
        <f>G91+K91+L91+M91+R91+S91+T91</f>
        <v>0.18</v>
      </c>
      <c r="G91" s="311">
        <f>H91+I91+J91</f>
        <v>0</v>
      </c>
      <c r="H91" s="311"/>
      <c r="I91" s="311"/>
      <c r="J91" s="311"/>
      <c r="K91" s="311"/>
      <c r="L91" s="311">
        <v>0.18</v>
      </c>
      <c r="M91" s="311">
        <f>+N91+O91+P91</f>
        <v>0</v>
      </c>
      <c r="N91" s="311"/>
      <c r="O91" s="311"/>
      <c r="P91" s="311"/>
      <c r="Q91" s="311"/>
      <c r="R91" s="311"/>
      <c r="S91" s="311"/>
      <c r="T91" s="311"/>
      <c r="U91" s="311">
        <f t="shared" si="115"/>
        <v>0</v>
      </c>
      <c r="V91" s="311"/>
      <c r="W91" s="311"/>
      <c r="X91" s="311"/>
      <c r="Y91" s="311"/>
      <c r="Z91" s="311"/>
      <c r="AA91" s="311"/>
      <c r="AB91" s="311"/>
      <c r="AC91" s="311"/>
      <c r="AD91" s="311">
        <f>SUM(AE91:AT91)</f>
        <v>0</v>
      </c>
      <c r="AE91" s="311"/>
      <c r="AF91" s="311"/>
      <c r="AG91" s="311"/>
      <c r="AH91" s="311"/>
      <c r="AI91" s="311"/>
      <c r="AJ91" s="311"/>
      <c r="AK91" s="311"/>
      <c r="AL91" s="311"/>
      <c r="AM91" s="311"/>
      <c r="AN91" s="311"/>
      <c r="AO91" s="311"/>
      <c r="AP91" s="311"/>
      <c r="AQ91" s="311"/>
      <c r="AR91" s="311"/>
      <c r="AS91" s="311">
        <v>0</v>
      </c>
      <c r="AT91" s="311"/>
      <c r="AU91" s="311"/>
      <c r="AV91" s="311"/>
      <c r="AW91" s="311"/>
      <c r="AX91" s="311"/>
      <c r="AY91" s="311"/>
      <c r="AZ91" s="311"/>
      <c r="BA91" s="311"/>
      <c r="BB91" s="311"/>
      <c r="BC91" s="311"/>
      <c r="BD91" s="311"/>
      <c r="BE91" s="311"/>
      <c r="BF91" s="311"/>
      <c r="BG91" s="457">
        <f>BH91+BI91+BJ91</f>
        <v>0</v>
      </c>
      <c r="BH91" s="311"/>
      <c r="BI91" s="311"/>
      <c r="BJ91" s="311"/>
      <c r="BK91" s="368" t="s">
        <v>130</v>
      </c>
      <c r="BL91" s="314" t="s">
        <v>131</v>
      </c>
      <c r="BM91" s="368" t="s">
        <v>746</v>
      </c>
      <c r="BN91" s="368" t="s">
        <v>112</v>
      </c>
      <c r="BO91" s="460"/>
      <c r="BP91" s="840"/>
      <c r="BQ91" s="839"/>
      <c r="BR91" s="499"/>
      <c r="BS91" s="500" t="s">
        <v>834</v>
      </c>
      <c r="BT91" s="500"/>
      <c r="BU91" s="834"/>
      <c r="BV91" s="834"/>
    </row>
    <row r="92" spans="1:74" s="2" customFormat="1" ht="43.15" customHeight="1">
      <c r="A92" s="16" t="s">
        <v>231</v>
      </c>
      <c r="B92" s="23" t="s">
        <v>26</v>
      </c>
      <c r="C92" s="31">
        <f>D92+E92</f>
        <v>5</v>
      </c>
      <c r="D92" s="15">
        <f>D93</f>
        <v>0</v>
      </c>
      <c r="E92" s="15">
        <f>E93</f>
        <v>5</v>
      </c>
      <c r="F92" s="15">
        <f t="shared" ref="F92:BK92" si="184">F93</f>
        <v>5</v>
      </c>
      <c r="G92" s="15">
        <f t="shared" si="184"/>
        <v>0</v>
      </c>
      <c r="H92" s="15">
        <f t="shared" si="184"/>
        <v>0</v>
      </c>
      <c r="I92" s="15">
        <f t="shared" si="184"/>
        <v>0</v>
      </c>
      <c r="J92" s="15">
        <f t="shared" si="184"/>
        <v>0</v>
      </c>
      <c r="K92" s="15">
        <f t="shared" si="184"/>
        <v>0.5</v>
      </c>
      <c r="L92" s="15">
        <f t="shared" si="184"/>
        <v>4.5</v>
      </c>
      <c r="M92" s="15">
        <f t="shared" si="184"/>
        <v>0</v>
      </c>
      <c r="N92" s="15">
        <f t="shared" si="184"/>
        <v>0</v>
      </c>
      <c r="O92" s="15">
        <f t="shared" si="184"/>
        <v>0</v>
      </c>
      <c r="P92" s="15">
        <f t="shared" si="184"/>
        <v>0</v>
      </c>
      <c r="Q92" s="15">
        <f t="shared" si="184"/>
        <v>0</v>
      </c>
      <c r="R92" s="15">
        <f t="shared" si="184"/>
        <v>0</v>
      </c>
      <c r="S92" s="15">
        <f t="shared" si="184"/>
        <v>0</v>
      </c>
      <c r="T92" s="15">
        <f t="shared" si="184"/>
        <v>0</v>
      </c>
      <c r="U92" s="15">
        <f t="shared" si="184"/>
        <v>0</v>
      </c>
      <c r="V92" s="15">
        <f t="shared" si="184"/>
        <v>0</v>
      </c>
      <c r="W92" s="15">
        <f t="shared" si="184"/>
        <v>0</v>
      </c>
      <c r="X92" s="15">
        <f t="shared" si="184"/>
        <v>0</v>
      </c>
      <c r="Y92" s="15">
        <f t="shared" si="184"/>
        <v>0</v>
      </c>
      <c r="Z92" s="15">
        <f t="shared" si="184"/>
        <v>0</v>
      </c>
      <c r="AA92" s="15">
        <f t="shared" si="184"/>
        <v>0</v>
      </c>
      <c r="AB92" s="15">
        <f t="shared" si="184"/>
        <v>0</v>
      </c>
      <c r="AC92" s="15">
        <f t="shared" si="184"/>
        <v>0</v>
      </c>
      <c r="AD92" s="15">
        <f t="shared" si="184"/>
        <v>0</v>
      </c>
      <c r="AE92" s="15">
        <f t="shared" si="184"/>
        <v>0</v>
      </c>
      <c r="AF92" s="15">
        <f t="shared" si="184"/>
        <v>0</v>
      </c>
      <c r="AG92" s="15">
        <f t="shared" si="184"/>
        <v>0</v>
      </c>
      <c r="AH92" s="15">
        <f t="shared" si="184"/>
        <v>0</v>
      </c>
      <c r="AI92" s="15">
        <f t="shared" si="184"/>
        <v>0</v>
      </c>
      <c r="AJ92" s="15">
        <f t="shared" si="184"/>
        <v>0</v>
      </c>
      <c r="AK92" s="15">
        <f t="shared" si="184"/>
        <v>0</v>
      </c>
      <c r="AL92" s="15">
        <f t="shared" si="184"/>
        <v>0</v>
      </c>
      <c r="AM92" s="15">
        <f t="shared" si="184"/>
        <v>0</v>
      </c>
      <c r="AN92" s="15">
        <f t="shared" si="184"/>
        <v>0</v>
      </c>
      <c r="AO92" s="15">
        <f t="shared" si="184"/>
        <v>0</v>
      </c>
      <c r="AP92" s="15">
        <f t="shared" si="184"/>
        <v>0</v>
      </c>
      <c r="AQ92" s="15">
        <f t="shared" si="184"/>
        <v>0</v>
      </c>
      <c r="AR92" s="15">
        <f t="shared" si="184"/>
        <v>0</v>
      </c>
      <c r="AS92" s="15">
        <f t="shared" si="184"/>
        <v>0</v>
      </c>
      <c r="AT92" s="15">
        <f t="shared" si="184"/>
        <v>0</v>
      </c>
      <c r="AU92" s="15">
        <f t="shared" si="184"/>
        <v>0</v>
      </c>
      <c r="AV92" s="15">
        <f t="shared" si="184"/>
        <v>0</v>
      </c>
      <c r="AW92" s="15">
        <f t="shared" si="184"/>
        <v>0</v>
      </c>
      <c r="AX92" s="15">
        <f t="shared" si="184"/>
        <v>0</v>
      </c>
      <c r="AY92" s="15">
        <f t="shared" si="184"/>
        <v>0</v>
      </c>
      <c r="AZ92" s="15">
        <f t="shared" si="184"/>
        <v>0</v>
      </c>
      <c r="BA92" s="15">
        <f t="shared" si="184"/>
        <v>0</v>
      </c>
      <c r="BB92" s="15">
        <f t="shared" si="184"/>
        <v>0</v>
      </c>
      <c r="BC92" s="15">
        <f t="shared" si="184"/>
        <v>0</v>
      </c>
      <c r="BD92" s="15">
        <f t="shared" si="184"/>
        <v>0</v>
      </c>
      <c r="BE92" s="15">
        <f t="shared" si="184"/>
        <v>0</v>
      </c>
      <c r="BF92" s="15">
        <f t="shared" si="184"/>
        <v>0</v>
      </c>
      <c r="BG92" s="15">
        <f t="shared" si="184"/>
        <v>0</v>
      </c>
      <c r="BH92" s="15">
        <f t="shared" si="184"/>
        <v>0</v>
      </c>
      <c r="BI92" s="15">
        <f t="shared" si="184"/>
        <v>0</v>
      </c>
      <c r="BJ92" s="15">
        <f t="shared" si="184"/>
        <v>0</v>
      </c>
      <c r="BK92" s="15" t="str">
        <f t="shared" si="184"/>
        <v>2020-2030</v>
      </c>
      <c r="BL92" s="15"/>
      <c r="BM92" s="87"/>
      <c r="BN92" s="16"/>
      <c r="BO92" s="86"/>
      <c r="BP92" s="303"/>
      <c r="BQ92" s="303"/>
      <c r="BR92" s="135"/>
      <c r="BS92" s="135"/>
      <c r="BT92" s="135"/>
    </row>
    <row r="93" spans="1:74" s="72" customFormat="1" ht="72" customHeight="1">
      <c r="A93" s="61">
        <v>1</v>
      </c>
      <c r="B93" s="60" t="s">
        <v>311</v>
      </c>
      <c r="C93" s="471">
        <f t="shared" si="110"/>
        <v>5</v>
      </c>
      <c r="D93" s="58"/>
      <c r="E93" s="58">
        <f>F93+U93+BG93</f>
        <v>5</v>
      </c>
      <c r="F93" s="58">
        <f>G93+K93+L93+M93+R93+S93+T93</f>
        <v>5</v>
      </c>
      <c r="G93" s="58">
        <f>H93+I93+J93</f>
        <v>0</v>
      </c>
      <c r="H93" s="58"/>
      <c r="I93" s="58"/>
      <c r="J93" s="58"/>
      <c r="K93" s="58">
        <v>0.5</v>
      </c>
      <c r="L93" s="58">
        <v>4.5</v>
      </c>
      <c r="M93" s="58">
        <f>+N93+O93+P93</f>
        <v>0</v>
      </c>
      <c r="N93" s="58"/>
      <c r="O93" s="58"/>
      <c r="P93" s="58"/>
      <c r="Q93" s="58"/>
      <c r="R93" s="58"/>
      <c r="S93" s="58"/>
      <c r="T93" s="58"/>
      <c r="U93" s="58">
        <f t="shared" si="115"/>
        <v>0</v>
      </c>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f>BH93+BI93+BJ93</f>
        <v>0</v>
      </c>
      <c r="BH93" s="58"/>
      <c r="BI93" s="58"/>
      <c r="BJ93" s="58"/>
      <c r="BK93" s="61" t="s">
        <v>130</v>
      </c>
      <c r="BL93" s="70" t="s">
        <v>399</v>
      </c>
      <c r="BM93" s="304" t="s">
        <v>325</v>
      </c>
      <c r="BN93" s="63" t="s">
        <v>89</v>
      </c>
      <c r="BO93" s="63"/>
      <c r="BP93" s="79" t="s">
        <v>694</v>
      </c>
      <c r="BQ93" s="63" t="s">
        <v>557</v>
      </c>
      <c r="BR93" s="71"/>
      <c r="BS93" s="71" t="s">
        <v>834</v>
      </c>
      <c r="BT93" s="71"/>
    </row>
    <row r="94" spans="1:74" s="2" customFormat="1" ht="19.5">
      <c r="A94" s="16" t="s">
        <v>232</v>
      </c>
      <c r="B94" s="84" t="s">
        <v>41</v>
      </c>
      <c r="C94" s="31">
        <f t="shared" si="110"/>
        <v>0.54400000000000004</v>
      </c>
      <c r="D94" s="15">
        <f>SUM(D95:D96)</f>
        <v>0</v>
      </c>
      <c r="E94" s="15">
        <f>SUM(E95:E96)</f>
        <v>0.54400000000000004</v>
      </c>
      <c r="F94" s="15">
        <f>SUM(F95:F96)</f>
        <v>0.54400000000000004</v>
      </c>
      <c r="G94" s="474">
        <f>H94+I94+J94</f>
        <v>0</v>
      </c>
      <c r="H94" s="15">
        <f>SUM(H95:H96)</f>
        <v>0</v>
      </c>
      <c r="I94" s="15">
        <f>SUM(I95:I96)</f>
        <v>0</v>
      </c>
      <c r="J94" s="15">
        <f>SUM(J95:J96)</f>
        <v>0</v>
      </c>
      <c r="K94" s="15">
        <f>SUM(K95:K96)</f>
        <v>1.4E-2</v>
      </c>
      <c r="L94" s="15">
        <f>SUM(L95:L96)</f>
        <v>0</v>
      </c>
      <c r="M94" s="474">
        <f>+N94+O94+P94</f>
        <v>0.53</v>
      </c>
      <c r="N94" s="15">
        <f t="shared" ref="N94:T94" si="185">SUM(N95:N96)</f>
        <v>0</v>
      </c>
      <c r="O94" s="15">
        <f t="shared" si="185"/>
        <v>0</v>
      </c>
      <c r="P94" s="15">
        <f t="shared" si="185"/>
        <v>0.53</v>
      </c>
      <c r="Q94" s="15">
        <f t="shared" si="185"/>
        <v>0</v>
      </c>
      <c r="R94" s="15">
        <f t="shared" si="185"/>
        <v>0</v>
      </c>
      <c r="S94" s="15">
        <f t="shared" si="185"/>
        <v>0</v>
      </c>
      <c r="T94" s="15">
        <f t="shared" si="185"/>
        <v>0</v>
      </c>
      <c r="U94" s="474">
        <f>V94+W94+X94+Y94+Z94+AA94+AB94+AC94+AD94+AU94+AV94+AW94+AX94+AY94+AZ94+BA94+BB94+BC94+BD94+BE94+BF94</f>
        <v>0</v>
      </c>
      <c r="V94" s="15">
        <f t="shared" ref="V94:BF94" si="186">SUM(V95:V96)</f>
        <v>0</v>
      </c>
      <c r="W94" s="15">
        <f t="shared" si="186"/>
        <v>0</v>
      </c>
      <c r="X94" s="15">
        <f t="shared" si="186"/>
        <v>0</v>
      </c>
      <c r="Y94" s="15">
        <f t="shared" si="186"/>
        <v>0</v>
      </c>
      <c r="Z94" s="15">
        <f t="shared" si="186"/>
        <v>0</v>
      </c>
      <c r="AA94" s="15">
        <f t="shared" si="186"/>
        <v>0</v>
      </c>
      <c r="AB94" s="15">
        <f t="shared" si="186"/>
        <v>0</v>
      </c>
      <c r="AC94" s="15">
        <f t="shared" si="186"/>
        <v>0</v>
      </c>
      <c r="AD94" s="15">
        <f t="shared" si="186"/>
        <v>0</v>
      </c>
      <c r="AE94" s="15">
        <f t="shared" si="186"/>
        <v>0</v>
      </c>
      <c r="AF94" s="15">
        <f t="shared" si="186"/>
        <v>0</v>
      </c>
      <c r="AG94" s="15">
        <f t="shared" si="186"/>
        <v>0</v>
      </c>
      <c r="AH94" s="15">
        <f t="shared" si="186"/>
        <v>0</v>
      </c>
      <c r="AI94" s="15">
        <f t="shared" si="186"/>
        <v>0</v>
      </c>
      <c r="AJ94" s="15">
        <f t="shared" si="186"/>
        <v>0</v>
      </c>
      <c r="AK94" s="15">
        <f t="shared" si="186"/>
        <v>0</v>
      </c>
      <c r="AL94" s="15">
        <f t="shared" si="186"/>
        <v>0</v>
      </c>
      <c r="AM94" s="15">
        <f t="shared" si="186"/>
        <v>0</v>
      </c>
      <c r="AN94" s="15">
        <f t="shared" si="186"/>
        <v>0</v>
      </c>
      <c r="AO94" s="15">
        <f t="shared" si="186"/>
        <v>0</v>
      </c>
      <c r="AP94" s="15">
        <f t="shared" si="186"/>
        <v>0</v>
      </c>
      <c r="AQ94" s="15">
        <f t="shared" si="186"/>
        <v>0</v>
      </c>
      <c r="AR94" s="15">
        <f t="shared" si="186"/>
        <v>0</v>
      </c>
      <c r="AS94" s="15">
        <f t="shared" si="186"/>
        <v>0</v>
      </c>
      <c r="AT94" s="15">
        <f t="shared" si="186"/>
        <v>0</v>
      </c>
      <c r="AU94" s="15">
        <f t="shared" si="186"/>
        <v>0</v>
      </c>
      <c r="AV94" s="15">
        <f t="shared" si="186"/>
        <v>0</v>
      </c>
      <c r="AW94" s="15">
        <f t="shared" si="186"/>
        <v>0</v>
      </c>
      <c r="AX94" s="15">
        <f t="shared" si="186"/>
        <v>0</v>
      </c>
      <c r="AY94" s="15">
        <f t="shared" si="186"/>
        <v>0</v>
      </c>
      <c r="AZ94" s="15">
        <f t="shared" si="186"/>
        <v>0</v>
      </c>
      <c r="BA94" s="15">
        <f t="shared" si="186"/>
        <v>0</v>
      </c>
      <c r="BB94" s="15">
        <f t="shared" si="186"/>
        <v>0</v>
      </c>
      <c r="BC94" s="15">
        <f t="shared" si="186"/>
        <v>0</v>
      </c>
      <c r="BD94" s="15">
        <f t="shared" si="186"/>
        <v>0</v>
      </c>
      <c r="BE94" s="15">
        <f t="shared" si="186"/>
        <v>0</v>
      </c>
      <c r="BF94" s="15">
        <f t="shared" si="186"/>
        <v>0</v>
      </c>
      <c r="BG94" s="476">
        <f>BH94+BI94+BJ94</f>
        <v>0</v>
      </c>
      <c r="BH94" s="15">
        <f>SUM(BH95:BH96)</f>
        <v>0</v>
      </c>
      <c r="BI94" s="15">
        <f>SUM(BI95:BI96)</f>
        <v>0</v>
      </c>
      <c r="BJ94" s="15">
        <f>SUM(BJ95:BJ96)</f>
        <v>0</v>
      </c>
      <c r="BK94" s="15"/>
      <c r="BL94" s="9"/>
      <c r="BM94" s="87"/>
      <c r="BN94" s="16"/>
      <c r="BO94" s="86"/>
      <c r="BP94" s="303"/>
      <c r="BQ94" s="303"/>
      <c r="BR94" s="135"/>
      <c r="BS94" s="135"/>
      <c r="BT94" s="135"/>
    </row>
    <row r="95" spans="1:74" s="77" customFormat="1" ht="56.45" customHeight="1">
      <c r="A95" s="27">
        <v>1</v>
      </c>
      <c r="B95" s="60" t="s">
        <v>413</v>
      </c>
      <c r="C95" s="471">
        <f t="shared" si="110"/>
        <v>1.4E-2</v>
      </c>
      <c r="D95" s="450"/>
      <c r="E95" s="1">
        <f t="shared" ref="E95:E96" si="187">F95+U95+BG95</f>
        <v>1.4E-2</v>
      </c>
      <c r="F95" s="1">
        <f t="shared" ref="F95:F96" si="188">G95+K95+L95+M95+R95+S95+T95</f>
        <v>1.4E-2</v>
      </c>
      <c r="G95" s="58">
        <f>H95+I95+J95</f>
        <v>0</v>
      </c>
      <c r="H95" s="58"/>
      <c r="I95" s="58"/>
      <c r="J95" s="58"/>
      <c r="K95" s="58">
        <v>1.4E-2</v>
      </c>
      <c r="L95" s="450"/>
      <c r="M95" s="58">
        <f>+N95+O95+P95</f>
        <v>0</v>
      </c>
      <c r="N95" s="58"/>
      <c r="O95" s="58"/>
      <c r="P95" s="58"/>
      <c r="Q95" s="58"/>
      <c r="R95" s="58"/>
      <c r="S95" s="58"/>
      <c r="T95" s="58"/>
      <c r="U95" s="58">
        <f>V95+W95+X95+Y95+Z95+AA95+AB95+AC95+AD95+AU95+AV95+AW95+AX95+AY95+AZ95+BA95+BB95+BC95+BD95+BE95+BF95</f>
        <v>0</v>
      </c>
      <c r="V95" s="58"/>
      <c r="W95" s="58"/>
      <c r="X95" s="58"/>
      <c r="Y95" s="58"/>
      <c r="Z95" s="58"/>
      <c r="AA95" s="58"/>
      <c r="AB95" s="58"/>
      <c r="AC95" s="58"/>
      <c r="AD95" s="58">
        <v>0</v>
      </c>
      <c r="AE95" s="58"/>
      <c r="AF95" s="58"/>
      <c r="AG95" s="58"/>
      <c r="AH95" s="58"/>
      <c r="AI95" s="58"/>
      <c r="AJ95" s="58"/>
      <c r="AK95" s="58"/>
      <c r="AL95" s="58"/>
      <c r="AM95" s="58"/>
      <c r="AN95" s="58"/>
      <c r="AO95" s="58"/>
      <c r="AP95" s="58"/>
      <c r="AQ95" s="58"/>
      <c r="AR95" s="58"/>
      <c r="AS95" s="58">
        <v>0</v>
      </c>
      <c r="AT95" s="58"/>
      <c r="AU95" s="58"/>
      <c r="AV95" s="58"/>
      <c r="AW95" s="58"/>
      <c r="AX95" s="58"/>
      <c r="AY95" s="58"/>
      <c r="AZ95" s="58"/>
      <c r="BA95" s="58"/>
      <c r="BB95" s="58"/>
      <c r="BC95" s="58"/>
      <c r="BD95" s="58"/>
      <c r="BE95" s="58"/>
      <c r="BF95" s="58"/>
      <c r="BG95" s="1">
        <f>BH95+BI95+BJ95</f>
        <v>0</v>
      </c>
      <c r="BH95" s="299"/>
      <c r="BI95" s="299"/>
      <c r="BJ95" s="299"/>
      <c r="BK95" s="61" t="s">
        <v>130</v>
      </c>
      <c r="BL95" s="58" t="s">
        <v>131</v>
      </c>
      <c r="BM95" s="166"/>
      <c r="BN95" s="61" t="s">
        <v>120</v>
      </c>
      <c r="BO95" s="89"/>
      <c r="BP95" s="79" t="s">
        <v>491</v>
      </c>
      <c r="BQ95" s="63" t="s">
        <v>557</v>
      </c>
      <c r="BR95" s="140"/>
      <c r="BS95" s="140" t="s">
        <v>834</v>
      </c>
      <c r="BT95" s="140"/>
    </row>
    <row r="96" spans="1:74" s="77" customFormat="1" ht="62.45" customHeight="1">
      <c r="A96" s="27">
        <v>2</v>
      </c>
      <c r="B96" s="67" t="s">
        <v>693</v>
      </c>
      <c r="C96" s="471">
        <f t="shared" si="110"/>
        <v>0.53</v>
      </c>
      <c r="D96" s="63"/>
      <c r="E96" s="1">
        <f t="shared" si="187"/>
        <v>0.53</v>
      </c>
      <c r="F96" s="1">
        <f t="shared" si="188"/>
        <v>0.53</v>
      </c>
      <c r="G96" s="58">
        <f>H96+I96+J96</f>
        <v>0</v>
      </c>
      <c r="H96" s="58"/>
      <c r="I96" s="58"/>
      <c r="J96" s="58"/>
      <c r="K96" s="58"/>
      <c r="L96" s="58"/>
      <c r="M96" s="58">
        <f>+N96+O96+P96</f>
        <v>0.53</v>
      </c>
      <c r="N96" s="58"/>
      <c r="O96" s="58"/>
      <c r="P96" s="58">
        <v>0.53</v>
      </c>
      <c r="Q96" s="58"/>
      <c r="R96" s="58"/>
      <c r="S96" s="58"/>
      <c r="T96" s="58"/>
      <c r="U96" s="58">
        <f>V96+W96+X96+Y96+Z96+AA96+AB96+AC96+AD96+AU96+AV96+AW96+AX96+AY96+AZ96+BA96+BB96+BC96+BD96+BE96+BF96</f>
        <v>0</v>
      </c>
      <c r="V96" s="58"/>
      <c r="W96" s="58"/>
      <c r="X96" s="58"/>
      <c r="Y96" s="58"/>
      <c r="Z96" s="58"/>
      <c r="AA96" s="58"/>
      <c r="AB96" s="58"/>
      <c r="AC96" s="58"/>
      <c r="AD96" s="58">
        <v>0</v>
      </c>
      <c r="AE96" s="58"/>
      <c r="AF96" s="58"/>
      <c r="AG96" s="58"/>
      <c r="AH96" s="58"/>
      <c r="AI96" s="58"/>
      <c r="AJ96" s="58"/>
      <c r="AK96" s="58"/>
      <c r="AL96" s="58"/>
      <c r="AM96" s="58"/>
      <c r="AN96" s="58"/>
      <c r="AO96" s="58"/>
      <c r="AP96" s="58"/>
      <c r="AQ96" s="58"/>
      <c r="AR96" s="58"/>
      <c r="AS96" s="58">
        <v>0</v>
      </c>
      <c r="AT96" s="58"/>
      <c r="AU96" s="58"/>
      <c r="AV96" s="58"/>
      <c r="AW96" s="58"/>
      <c r="AX96" s="58"/>
      <c r="AY96" s="58"/>
      <c r="AZ96" s="58"/>
      <c r="BA96" s="58"/>
      <c r="BB96" s="58"/>
      <c r="BC96" s="58"/>
      <c r="BD96" s="58"/>
      <c r="BE96" s="58"/>
      <c r="BF96" s="58"/>
      <c r="BG96" s="1">
        <f>BH96+BI96+BJ96</f>
        <v>0</v>
      </c>
      <c r="BH96" s="58"/>
      <c r="BI96" s="58"/>
      <c r="BJ96" s="58"/>
      <c r="BK96" s="61" t="s">
        <v>130</v>
      </c>
      <c r="BL96" s="70" t="s">
        <v>399</v>
      </c>
      <c r="BM96" s="61" t="s">
        <v>743</v>
      </c>
      <c r="BN96" s="61" t="s">
        <v>120</v>
      </c>
      <c r="BO96" s="89"/>
      <c r="BP96" s="79" t="s">
        <v>490</v>
      </c>
      <c r="BQ96" s="63" t="s">
        <v>557</v>
      </c>
      <c r="BR96" s="140"/>
      <c r="BS96" s="140" t="s">
        <v>834</v>
      </c>
      <c r="BT96" s="140"/>
    </row>
    <row r="97" spans="1:90" s="2" customFormat="1" ht="37.5">
      <c r="A97" s="16" t="s">
        <v>780</v>
      </c>
      <c r="B97" s="23" t="s">
        <v>28</v>
      </c>
      <c r="C97" s="31">
        <f t="shared" si="110"/>
        <v>49.383200000000002</v>
      </c>
      <c r="D97" s="15">
        <f>SUM(D98:D113)</f>
        <v>30.32</v>
      </c>
      <c r="E97" s="15">
        <f>SUM(E98:E113)</f>
        <v>19.063200000000002</v>
      </c>
      <c r="F97" s="15">
        <f>SUM(F98:F113)</f>
        <v>19.0532</v>
      </c>
      <c r="G97" s="474">
        <f t="shared" si="95"/>
        <v>0</v>
      </c>
      <c r="H97" s="15">
        <f>SUM(H98:H113)</f>
        <v>0</v>
      </c>
      <c r="I97" s="15">
        <f>SUM(I98:I113)</f>
        <v>0</v>
      </c>
      <c r="J97" s="15">
        <f>SUM(J98:J113)</f>
        <v>0</v>
      </c>
      <c r="K97" s="15">
        <f>SUM(K98:K113)</f>
        <v>5.9632000000000005</v>
      </c>
      <c r="L97" s="15">
        <f>SUM(L98:L113)</f>
        <v>13.09</v>
      </c>
      <c r="M97" s="474">
        <f t="shared" si="96"/>
        <v>0</v>
      </c>
      <c r="N97" s="15">
        <f t="shared" ref="N97:T97" si="189">SUM(N98:N113)</f>
        <v>0</v>
      </c>
      <c r="O97" s="15">
        <f t="shared" si="189"/>
        <v>0</v>
      </c>
      <c r="P97" s="15">
        <f t="shared" si="189"/>
        <v>0</v>
      </c>
      <c r="Q97" s="15">
        <f t="shared" si="189"/>
        <v>0</v>
      </c>
      <c r="R97" s="15">
        <f t="shared" si="189"/>
        <v>0</v>
      </c>
      <c r="S97" s="15">
        <f t="shared" si="189"/>
        <v>0</v>
      </c>
      <c r="T97" s="15">
        <f t="shared" si="189"/>
        <v>0</v>
      </c>
      <c r="U97" s="474">
        <f t="shared" si="115"/>
        <v>0</v>
      </c>
      <c r="V97" s="15">
        <f t="shared" ref="V97:BF97" si="190">SUM(V98:V113)</f>
        <v>0</v>
      </c>
      <c r="W97" s="15">
        <f t="shared" si="190"/>
        <v>0</v>
      </c>
      <c r="X97" s="15">
        <f t="shared" si="190"/>
        <v>0</v>
      </c>
      <c r="Y97" s="15">
        <f t="shared" si="190"/>
        <v>0</v>
      </c>
      <c r="Z97" s="15">
        <f t="shared" si="190"/>
        <v>0</v>
      </c>
      <c r="AA97" s="15">
        <f t="shared" si="190"/>
        <v>0</v>
      </c>
      <c r="AB97" s="15">
        <f t="shared" si="190"/>
        <v>0</v>
      </c>
      <c r="AC97" s="15">
        <f t="shared" si="190"/>
        <v>0</v>
      </c>
      <c r="AD97" s="15">
        <f t="shared" si="190"/>
        <v>0</v>
      </c>
      <c r="AE97" s="15">
        <f t="shared" si="190"/>
        <v>0</v>
      </c>
      <c r="AF97" s="15">
        <f t="shared" si="190"/>
        <v>0</v>
      </c>
      <c r="AG97" s="15">
        <f t="shared" si="190"/>
        <v>0</v>
      </c>
      <c r="AH97" s="15">
        <f t="shared" si="190"/>
        <v>0</v>
      </c>
      <c r="AI97" s="15">
        <f t="shared" si="190"/>
        <v>0</v>
      </c>
      <c r="AJ97" s="15">
        <f t="shared" si="190"/>
        <v>0</v>
      </c>
      <c r="AK97" s="15">
        <f t="shared" si="190"/>
        <v>0</v>
      </c>
      <c r="AL97" s="15">
        <f t="shared" si="190"/>
        <v>0</v>
      </c>
      <c r="AM97" s="15">
        <f t="shared" si="190"/>
        <v>0</v>
      </c>
      <c r="AN97" s="15">
        <f t="shared" si="190"/>
        <v>0</v>
      </c>
      <c r="AO97" s="15">
        <f t="shared" si="190"/>
        <v>0</v>
      </c>
      <c r="AP97" s="15">
        <f t="shared" si="190"/>
        <v>0</v>
      </c>
      <c r="AQ97" s="15">
        <f t="shared" si="190"/>
        <v>0</v>
      </c>
      <c r="AR97" s="15">
        <f t="shared" si="190"/>
        <v>0</v>
      </c>
      <c r="AS97" s="15">
        <f t="shared" si="190"/>
        <v>0</v>
      </c>
      <c r="AT97" s="15">
        <f t="shared" si="190"/>
        <v>0</v>
      </c>
      <c r="AU97" s="15">
        <f t="shared" si="190"/>
        <v>0</v>
      </c>
      <c r="AV97" s="15">
        <f t="shared" si="190"/>
        <v>0</v>
      </c>
      <c r="AW97" s="15">
        <f t="shared" si="190"/>
        <v>0</v>
      </c>
      <c r="AX97" s="15">
        <f t="shared" si="190"/>
        <v>0</v>
      </c>
      <c r="AY97" s="15">
        <f t="shared" si="190"/>
        <v>0</v>
      </c>
      <c r="AZ97" s="15">
        <f t="shared" si="190"/>
        <v>0</v>
      </c>
      <c r="BA97" s="15">
        <f t="shared" si="190"/>
        <v>0</v>
      </c>
      <c r="BB97" s="15">
        <f t="shared" si="190"/>
        <v>0</v>
      </c>
      <c r="BC97" s="15">
        <f t="shared" si="190"/>
        <v>0</v>
      </c>
      <c r="BD97" s="15">
        <f t="shared" si="190"/>
        <v>0</v>
      </c>
      <c r="BE97" s="15">
        <f t="shared" si="190"/>
        <v>0</v>
      </c>
      <c r="BF97" s="15">
        <f t="shared" si="190"/>
        <v>0</v>
      </c>
      <c r="BG97" s="474">
        <f t="shared" si="99"/>
        <v>0.01</v>
      </c>
      <c r="BH97" s="15">
        <f>SUM(BH98:BH113)</f>
        <v>0</v>
      </c>
      <c r="BI97" s="15">
        <f>SUM(BI98:BI113)</f>
        <v>0.01</v>
      </c>
      <c r="BJ97" s="15">
        <f>SUM(BJ98:BJ113)</f>
        <v>0</v>
      </c>
      <c r="BK97" s="9"/>
      <c r="BL97" s="9"/>
      <c r="BM97" s="87"/>
      <c r="BN97" s="16"/>
      <c r="BO97" s="86"/>
      <c r="BP97" s="303"/>
      <c r="BQ97" s="303"/>
      <c r="BR97" s="135"/>
      <c r="BS97" s="135"/>
      <c r="BT97" s="135"/>
    </row>
    <row r="98" spans="1:90" s="81" customFormat="1" ht="146.44999999999999" customHeight="1">
      <c r="A98" s="61">
        <v>1</v>
      </c>
      <c r="B98" s="68" t="s">
        <v>707</v>
      </c>
      <c r="C98" s="471">
        <f t="shared" si="110"/>
        <v>1.1732</v>
      </c>
      <c r="D98" s="58">
        <v>1</v>
      </c>
      <c r="E98" s="1">
        <f t="shared" ref="E98:E107" si="191">F98+U98+BG98</f>
        <v>0.17319999999999999</v>
      </c>
      <c r="F98" s="1">
        <f t="shared" ref="F98:F107" si="192">G98+K98+L98+M98+R98+S98+T98</f>
        <v>0.17319999999999999</v>
      </c>
      <c r="G98" s="58">
        <f t="shared" si="95"/>
        <v>0</v>
      </c>
      <c r="H98" s="58"/>
      <c r="I98" s="58"/>
      <c r="J98" s="58"/>
      <c r="K98" s="58">
        <v>0.17319999999999999</v>
      </c>
      <c r="L98" s="58"/>
      <c r="M98" s="58">
        <f t="shared" si="96"/>
        <v>0</v>
      </c>
      <c r="N98" s="58"/>
      <c r="O98" s="58"/>
      <c r="P98" s="58"/>
      <c r="Q98" s="58"/>
      <c r="R98" s="58"/>
      <c r="S98" s="58"/>
      <c r="T98" s="58"/>
      <c r="U98" s="58">
        <f t="shared" si="115"/>
        <v>0</v>
      </c>
      <c r="V98" s="58"/>
      <c r="W98" s="58"/>
      <c r="X98" s="58"/>
      <c r="Y98" s="58"/>
      <c r="Z98" s="58"/>
      <c r="AA98" s="58"/>
      <c r="AB98" s="58"/>
      <c r="AC98" s="58"/>
      <c r="AD98" s="58">
        <f t="shared" ref="AD98:AD107" si="193">SUM(AE98:AT98)</f>
        <v>0</v>
      </c>
      <c r="AE98" s="58"/>
      <c r="AF98" s="58"/>
      <c r="AG98" s="58"/>
      <c r="AH98" s="58"/>
      <c r="AI98" s="58"/>
      <c r="AJ98" s="58"/>
      <c r="AK98" s="58"/>
      <c r="AL98" s="58"/>
      <c r="AM98" s="58"/>
      <c r="AN98" s="58"/>
      <c r="AO98" s="58"/>
      <c r="AP98" s="58"/>
      <c r="AQ98" s="58"/>
      <c r="AR98" s="58"/>
      <c r="AS98" s="58">
        <v>0</v>
      </c>
      <c r="AT98" s="58"/>
      <c r="AU98" s="58"/>
      <c r="AV98" s="58"/>
      <c r="AW98" s="58"/>
      <c r="AX98" s="58"/>
      <c r="AY98" s="58"/>
      <c r="AZ98" s="58"/>
      <c r="BA98" s="58"/>
      <c r="BB98" s="58"/>
      <c r="BC98" s="58"/>
      <c r="BD98" s="58"/>
      <c r="BE98" s="58"/>
      <c r="BF98" s="58"/>
      <c r="BG98" s="1">
        <f t="shared" si="99"/>
        <v>0</v>
      </c>
      <c r="BH98" s="58"/>
      <c r="BI98" s="58"/>
      <c r="BJ98" s="58"/>
      <c r="BK98" s="61" t="s">
        <v>130</v>
      </c>
      <c r="BL98" s="79" t="s">
        <v>131</v>
      </c>
      <c r="BM98" s="61" t="s">
        <v>747</v>
      </c>
      <c r="BN98" s="61" t="s">
        <v>481</v>
      </c>
      <c r="BO98" s="128" t="s">
        <v>370</v>
      </c>
      <c r="BP98" s="79" t="s">
        <v>708</v>
      </c>
      <c r="BQ98" s="63" t="s">
        <v>576</v>
      </c>
      <c r="BR98" s="136"/>
      <c r="BS98" s="136" t="s">
        <v>834</v>
      </c>
      <c r="BT98" s="136"/>
    </row>
    <row r="99" spans="1:90" s="77" customFormat="1" ht="110.45" customHeight="1">
      <c r="A99" s="61">
        <v>2</v>
      </c>
      <c r="B99" s="68" t="s">
        <v>705</v>
      </c>
      <c r="C99" s="471">
        <f t="shared" si="110"/>
        <v>1.9</v>
      </c>
      <c r="D99" s="58">
        <v>1.5</v>
      </c>
      <c r="E99" s="1">
        <f t="shared" si="191"/>
        <v>0.4</v>
      </c>
      <c r="F99" s="1">
        <f t="shared" si="192"/>
        <v>0.39</v>
      </c>
      <c r="G99" s="58">
        <f t="shared" si="95"/>
        <v>0</v>
      </c>
      <c r="H99" s="58"/>
      <c r="I99" s="58"/>
      <c r="J99" s="58"/>
      <c r="K99" s="58">
        <v>0.2</v>
      </c>
      <c r="L99" s="58">
        <v>0.19</v>
      </c>
      <c r="M99" s="58">
        <f t="shared" si="96"/>
        <v>0</v>
      </c>
      <c r="N99" s="58"/>
      <c r="O99" s="58"/>
      <c r="P99" s="58"/>
      <c r="Q99" s="58"/>
      <c r="R99" s="58"/>
      <c r="S99" s="58"/>
      <c r="T99" s="58"/>
      <c r="U99" s="58">
        <f t="shared" si="115"/>
        <v>0</v>
      </c>
      <c r="V99" s="58"/>
      <c r="W99" s="58"/>
      <c r="X99" s="58"/>
      <c r="Y99" s="58"/>
      <c r="Z99" s="58"/>
      <c r="AA99" s="58"/>
      <c r="AB99" s="58"/>
      <c r="AC99" s="58"/>
      <c r="AD99" s="58">
        <f t="shared" si="193"/>
        <v>0</v>
      </c>
      <c r="AE99" s="58"/>
      <c r="AF99" s="58"/>
      <c r="AG99" s="58"/>
      <c r="AH99" s="58"/>
      <c r="AI99" s="58"/>
      <c r="AJ99" s="58"/>
      <c r="AK99" s="58"/>
      <c r="AL99" s="58"/>
      <c r="AM99" s="58"/>
      <c r="AN99" s="58"/>
      <c r="AO99" s="58"/>
      <c r="AP99" s="58"/>
      <c r="AQ99" s="58"/>
      <c r="AR99" s="58"/>
      <c r="AS99" s="58">
        <v>0</v>
      </c>
      <c r="AT99" s="58"/>
      <c r="AU99" s="58"/>
      <c r="AV99" s="58"/>
      <c r="AW99" s="58"/>
      <c r="AX99" s="58"/>
      <c r="AY99" s="58"/>
      <c r="AZ99" s="58"/>
      <c r="BA99" s="58"/>
      <c r="BB99" s="58"/>
      <c r="BC99" s="58"/>
      <c r="BD99" s="58"/>
      <c r="BE99" s="58"/>
      <c r="BF99" s="58"/>
      <c r="BG99" s="1">
        <f t="shared" si="99"/>
        <v>0.01</v>
      </c>
      <c r="BH99" s="58"/>
      <c r="BI99" s="58">
        <v>0.01</v>
      </c>
      <c r="BJ99" s="58"/>
      <c r="BK99" s="61" t="s">
        <v>130</v>
      </c>
      <c r="BL99" s="79" t="s">
        <v>131</v>
      </c>
      <c r="BM99" s="61" t="s">
        <v>216</v>
      </c>
      <c r="BN99" s="61" t="s">
        <v>481</v>
      </c>
      <c r="BO99" s="128" t="s">
        <v>370</v>
      </c>
      <c r="BP99" s="79" t="s">
        <v>704</v>
      </c>
      <c r="BQ99" s="63" t="s">
        <v>576</v>
      </c>
      <c r="BR99" s="140"/>
      <c r="BS99" s="140" t="s">
        <v>834</v>
      </c>
      <c r="BT99" s="140"/>
    </row>
    <row r="100" spans="1:90" s="81" customFormat="1" ht="59.45" customHeight="1">
      <c r="A100" s="61">
        <v>3</v>
      </c>
      <c r="B100" s="60" t="s">
        <v>484</v>
      </c>
      <c r="C100" s="471">
        <f t="shared" si="110"/>
        <v>5</v>
      </c>
      <c r="D100" s="58">
        <v>4.5</v>
      </c>
      <c r="E100" s="58">
        <f t="shared" si="191"/>
        <v>0.5</v>
      </c>
      <c r="F100" s="58">
        <f t="shared" si="192"/>
        <v>0.5</v>
      </c>
      <c r="G100" s="58">
        <f t="shared" ref="G100:G107" si="194">H100+I100+J100</f>
        <v>0</v>
      </c>
      <c r="H100" s="58"/>
      <c r="I100" s="58"/>
      <c r="J100" s="58"/>
      <c r="K100" s="58">
        <v>0.5</v>
      </c>
      <c r="L100" s="58"/>
      <c r="M100" s="58">
        <f t="shared" ref="M100:M107" si="195">+N100+O100+P100</f>
        <v>0</v>
      </c>
      <c r="N100" s="58"/>
      <c r="O100" s="58"/>
      <c r="P100" s="58"/>
      <c r="Q100" s="58"/>
      <c r="R100" s="58"/>
      <c r="S100" s="58"/>
      <c r="T100" s="58"/>
      <c r="U100" s="58">
        <f t="shared" si="115"/>
        <v>0</v>
      </c>
      <c r="V100" s="58"/>
      <c r="W100" s="58"/>
      <c r="X100" s="58"/>
      <c r="Y100" s="58"/>
      <c r="Z100" s="58"/>
      <c r="AA100" s="58"/>
      <c r="AB100" s="58"/>
      <c r="AC100" s="58"/>
      <c r="AD100" s="58">
        <f t="shared" si="193"/>
        <v>0</v>
      </c>
      <c r="AE100" s="58"/>
      <c r="AF100" s="58"/>
      <c r="AG100" s="58"/>
      <c r="AH100" s="58"/>
      <c r="AI100" s="58"/>
      <c r="AJ100" s="58"/>
      <c r="AK100" s="58"/>
      <c r="AL100" s="58"/>
      <c r="AM100" s="58"/>
      <c r="AN100" s="58"/>
      <c r="AO100" s="58"/>
      <c r="AP100" s="58"/>
      <c r="AQ100" s="58"/>
      <c r="AR100" s="58"/>
      <c r="AS100" s="58">
        <v>0</v>
      </c>
      <c r="AT100" s="58"/>
      <c r="AU100" s="58"/>
      <c r="AV100" s="58"/>
      <c r="AW100" s="58"/>
      <c r="AX100" s="58"/>
      <c r="AY100" s="58"/>
      <c r="AZ100" s="58"/>
      <c r="BA100" s="58"/>
      <c r="BB100" s="58"/>
      <c r="BC100" s="58"/>
      <c r="BD100" s="58"/>
      <c r="BE100" s="58"/>
      <c r="BF100" s="58"/>
      <c r="BG100" s="58">
        <f t="shared" ref="BG100:BG107" si="196">BH100+BI100+BJ100</f>
        <v>0</v>
      </c>
      <c r="BH100" s="58"/>
      <c r="BI100" s="58"/>
      <c r="BJ100" s="58"/>
      <c r="BK100" s="61" t="s">
        <v>130</v>
      </c>
      <c r="BL100" s="79" t="s">
        <v>131</v>
      </c>
      <c r="BM100" s="61" t="s">
        <v>216</v>
      </c>
      <c r="BN100" s="61" t="s">
        <v>481</v>
      </c>
      <c r="BO100" s="90"/>
      <c r="BP100" s="79" t="s">
        <v>363</v>
      </c>
      <c r="BQ100" s="63" t="s">
        <v>557</v>
      </c>
      <c r="BR100" s="136"/>
      <c r="BS100" s="136" t="s">
        <v>834</v>
      </c>
      <c r="BT100" s="136"/>
    </row>
    <row r="101" spans="1:90" s="81" customFormat="1" ht="96" customHeight="1">
      <c r="A101" s="61">
        <v>4</v>
      </c>
      <c r="B101" s="149" t="s">
        <v>709</v>
      </c>
      <c r="C101" s="471">
        <f t="shared" si="110"/>
        <v>1.6</v>
      </c>
      <c r="D101" s="58">
        <v>0.9</v>
      </c>
      <c r="E101" s="58">
        <f t="shared" si="191"/>
        <v>0.7</v>
      </c>
      <c r="F101" s="58">
        <f t="shared" si="192"/>
        <v>0.7</v>
      </c>
      <c r="G101" s="58">
        <f t="shared" si="194"/>
        <v>0</v>
      </c>
      <c r="H101" s="58"/>
      <c r="I101" s="58"/>
      <c r="J101" s="58"/>
      <c r="K101" s="58">
        <v>0.3</v>
      </c>
      <c r="L101" s="58">
        <v>0.4</v>
      </c>
      <c r="M101" s="58">
        <f t="shared" si="195"/>
        <v>0</v>
      </c>
      <c r="N101" s="58"/>
      <c r="O101" s="58"/>
      <c r="P101" s="58"/>
      <c r="Q101" s="58"/>
      <c r="R101" s="58"/>
      <c r="S101" s="58"/>
      <c r="T101" s="58"/>
      <c r="U101" s="58">
        <f t="shared" si="115"/>
        <v>0</v>
      </c>
      <c r="V101" s="58"/>
      <c r="W101" s="58"/>
      <c r="X101" s="58"/>
      <c r="Y101" s="58"/>
      <c r="Z101" s="58"/>
      <c r="AA101" s="58"/>
      <c r="AB101" s="58"/>
      <c r="AC101" s="58"/>
      <c r="AD101" s="58">
        <f t="shared" si="193"/>
        <v>0</v>
      </c>
      <c r="AE101" s="58"/>
      <c r="AF101" s="58"/>
      <c r="AG101" s="58"/>
      <c r="AH101" s="58"/>
      <c r="AI101" s="58"/>
      <c r="AJ101" s="58"/>
      <c r="AK101" s="58"/>
      <c r="AL101" s="58"/>
      <c r="AM101" s="58"/>
      <c r="AN101" s="58"/>
      <c r="AO101" s="58"/>
      <c r="AP101" s="58"/>
      <c r="AQ101" s="58"/>
      <c r="AR101" s="58"/>
      <c r="AS101" s="58">
        <v>0</v>
      </c>
      <c r="AT101" s="58"/>
      <c r="AU101" s="58"/>
      <c r="AV101" s="58"/>
      <c r="AW101" s="58"/>
      <c r="AX101" s="58"/>
      <c r="AY101" s="58"/>
      <c r="AZ101" s="58"/>
      <c r="BA101" s="58"/>
      <c r="BB101" s="58"/>
      <c r="BC101" s="58"/>
      <c r="BD101" s="58"/>
      <c r="BE101" s="58"/>
      <c r="BF101" s="58"/>
      <c r="BG101" s="58">
        <f t="shared" si="196"/>
        <v>0</v>
      </c>
      <c r="BH101" s="58"/>
      <c r="BI101" s="58"/>
      <c r="BJ101" s="58"/>
      <c r="BK101" s="61" t="s">
        <v>130</v>
      </c>
      <c r="BL101" s="79" t="s">
        <v>131</v>
      </c>
      <c r="BM101" s="61" t="s">
        <v>748</v>
      </c>
      <c r="BN101" s="61" t="s">
        <v>481</v>
      </c>
      <c r="BO101" s="128" t="s">
        <v>369</v>
      </c>
      <c r="BP101" s="79" t="s">
        <v>706</v>
      </c>
      <c r="BQ101" s="63" t="s">
        <v>576</v>
      </c>
      <c r="BR101" s="136"/>
      <c r="BS101" s="136" t="s">
        <v>834</v>
      </c>
      <c r="BT101" s="136"/>
    </row>
    <row r="102" spans="1:90" s="81" customFormat="1" ht="106.15" customHeight="1">
      <c r="A102" s="61">
        <v>5</v>
      </c>
      <c r="B102" s="149" t="s">
        <v>826</v>
      </c>
      <c r="C102" s="471">
        <f t="shared" si="110"/>
        <v>2.0499999999999998</v>
      </c>
      <c r="D102" s="58"/>
      <c r="E102" s="58">
        <f t="shared" si="191"/>
        <v>2.0499999999999998</v>
      </c>
      <c r="F102" s="58">
        <f>G102+K102+L102+M102+R102+S102+T102</f>
        <v>2.0499999999999998</v>
      </c>
      <c r="G102" s="58">
        <f t="shared" si="194"/>
        <v>0</v>
      </c>
      <c r="H102" s="58"/>
      <c r="I102" s="58"/>
      <c r="J102" s="58"/>
      <c r="K102" s="58">
        <v>1.65</v>
      </c>
      <c r="L102" s="58">
        <v>0.4</v>
      </c>
      <c r="M102" s="58">
        <f t="shared" si="195"/>
        <v>0</v>
      </c>
      <c r="N102" s="58"/>
      <c r="O102" s="58"/>
      <c r="P102" s="58"/>
      <c r="Q102" s="58"/>
      <c r="R102" s="58"/>
      <c r="S102" s="58"/>
      <c r="T102" s="58"/>
      <c r="U102" s="58">
        <f t="shared" si="115"/>
        <v>0</v>
      </c>
      <c r="V102" s="58"/>
      <c r="W102" s="58"/>
      <c r="X102" s="58"/>
      <c r="Y102" s="58"/>
      <c r="Z102" s="58"/>
      <c r="AA102" s="58"/>
      <c r="AB102" s="58"/>
      <c r="AC102" s="58"/>
      <c r="AD102" s="58">
        <f t="shared" si="193"/>
        <v>0</v>
      </c>
      <c r="AE102" s="58"/>
      <c r="AF102" s="58"/>
      <c r="AG102" s="58"/>
      <c r="AH102" s="58"/>
      <c r="AI102" s="58"/>
      <c r="AJ102" s="58"/>
      <c r="AK102" s="58"/>
      <c r="AL102" s="58"/>
      <c r="AM102" s="58"/>
      <c r="AN102" s="58"/>
      <c r="AO102" s="58"/>
      <c r="AP102" s="58"/>
      <c r="AQ102" s="58"/>
      <c r="AR102" s="58"/>
      <c r="AS102" s="58">
        <v>0</v>
      </c>
      <c r="AT102" s="58"/>
      <c r="AU102" s="58"/>
      <c r="AV102" s="58"/>
      <c r="AW102" s="58"/>
      <c r="AX102" s="58"/>
      <c r="AY102" s="58"/>
      <c r="AZ102" s="58"/>
      <c r="BA102" s="58"/>
      <c r="BB102" s="58"/>
      <c r="BC102" s="58"/>
      <c r="BD102" s="58"/>
      <c r="BE102" s="58"/>
      <c r="BF102" s="58"/>
      <c r="BG102" s="58">
        <f t="shared" si="196"/>
        <v>0</v>
      </c>
      <c r="BH102" s="58"/>
      <c r="BI102" s="58"/>
      <c r="BJ102" s="58"/>
      <c r="BK102" s="61" t="s">
        <v>130</v>
      </c>
      <c r="BL102" s="79" t="s">
        <v>396</v>
      </c>
      <c r="BM102" s="61" t="s">
        <v>818</v>
      </c>
      <c r="BN102" s="61" t="s">
        <v>91</v>
      </c>
      <c r="BO102" s="128" t="s">
        <v>369</v>
      </c>
      <c r="BP102" s="79" t="s">
        <v>823</v>
      </c>
      <c r="BQ102" s="63" t="s">
        <v>576</v>
      </c>
      <c r="BR102" s="136"/>
      <c r="BS102" s="136" t="s">
        <v>834</v>
      </c>
      <c r="BT102" s="136"/>
      <c r="CL102" s="81" t="s">
        <v>651</v>
      </c>
    </row>
    <row r="103" spans="1:90" s="105" customFormat="1" ht="114.6" customHeight="1">
      <c r="A103" s="61">
        <v>6</v>
      </c>
      <c r="B103" s="149" t="s">
        <v>825</v>
      </c>
      <c r="C103" s="471">
        <f t="shared" ref="C103" si="197">D103+E103</f>
        <v>1.82</v>
      </c>
      <c r="D103" s="58">
        <v>1.82</v>
      </c>
      <c r="E103" s="58">
        <f t="shared" ref="E103" si="198">F103+U103+BG103</f>
        <v>0</v>
      </c>
      <c r="F103" s="58">
        <f>G103+K103+L103+M103+R103+S103+T103</f>
        <v>0</v>
      </c>
      <c r="G103" s="58">
        <f t="shared" ref="G103" si="199">H103+I103+J103</f>
        <v>0</v>
      </c>
      <c r="H103" s="58"/>
      <c r="I103" s="58"/>
      <c r="J103" s="58"/>
      <c r="K103" s="58"/>
      <c r="L103" s="58"/>
      <c r="M103" s="58">
        <f t="shared" ref="M103" si="200">+N103+O103+P103</f>
        <v>0</v>
      </c>
      <c r="N103" s="58"/>
      <c r="O103" s="58"/>
      <c r="P103" s="58"/>
      <c r="Q103" s="58"/>
      <c r="R103" s="58"/>
      <c r="S103" s="58"/>
      <c r="T103" s="58"/>
      <c r="U103" s="58">
        <f t="shared" ref="U103" si="201">V103+W103+X103+Y103+Z103+AA103+AB103+AC103+AD103+AU103+AV103+AW103+AX103+AY103+AZ103+BA103+BB103+BC103+BD103+BE103+BF103</f>
        <v>0</v>
      </c>
      <c r="V103" s="58"/>
      <c r="W103" s="58"/>
      <c r="X103" s="58"/>
      <c r="Y103" s="58"/>
      <c r="Z103" s="58"/>
      <c r="AA103" s="58"/>
      <c r="AB103" s="58"/>
      <c r="AC103" s="58"/>
      <c r="AD103" s="58">
        <f t="shared" ref="AD103" si="202">SUM(AE103:AT103)</f>
        <v>0</v>
      </c>
      <c r="AE103" s="58"/>
      <c r="AF103" s="58"/>
      <c r="AG103" s="58"/>
      <c r="AH103" s="58"/>
      <c r="AI103" s="58"/>
      <c r="AJ103" s="58"/>
      <c r="AK103" s="58"/>
      <c r="AL103" s="58"/>
      <c r="AM103" s="58"/>
      <c r="AN103" s="58"/>
      <c r="AO103" s="58"/>
      <c r="AP103" s="58"/>
      <c r="AQ103" s="58"/>
      <c r="AR103" s="58"/>
      <c r="AS103" s="58">
        <v>0</v>
      </c>
      <c r="AT103" s="58"/>
      <c r="AU103" s="58"/>
      <c r="AV103" s="58"/>
      <c r="AW103" s="58"/>
      <c r="AX103" s="58"/>
      <c r="AY103" s="58"/>
      <c r="AZ103" s="58"/>
      <c r="BA103" s="58"/>
      <c r="BB103" s="58"/>
      <c r="BC103" s="58"/>
      <c r="BD103" s="58"/>
      <c r="BE103" s="58"/>
      <c r="BF103" s="58"/>
      <c r="BG103" s="58">
        <f t="shared" ref="BG103" si="203">BH103+BI103+BJ103</f>
        <v>0</v>
      </c>
      <c r="BH103" s="58"/>
      <c r="BI103" s="58"/>
      <c r="BJ103" s="58"/>
      <c r="BK103" s="61" t="s">
        <v>130</v>
      </c>
      <c r="BL103" s="79" t="s">
        <v>396</v>
      </c>
      <c r="BM103" s="61" t="s">
        <v>818</v>
      </c>
      <c r="BN103" s="61" t="s">
        <v>91</v>
      </c>
      <c r="BO103" s="128" t="s">
        <v>369</v>
      </c>
      <c r="BP103" s="79" t="s">
        <v>823</v>
      </c>
      <c r="BQ103" s="63" t="s">
        <v>503</v>
      </c>
      <c r="BR103" s="138"/>
      <c r="BS103" s="138" t="s">
        <v>834</v>
      </c>
      <c r="BT103" s="138"/>
      <c r="CL103" s="105" t="s">
        <v>651</v>
      </c>
    </row>
    <row r="104" spans="1:90" s="81" customFormat="1" ht="95.45" customHeight="1">
      <c r="A104" s="61">
        <v>7</v>
      </c>
      <c r="B104" s="60" t="s">
        <v>710</v>
      </c>
      <c r="C104" s="471">
        <f t="shared" si="110"/>
        <v>2</v>
      </c>
      <c r="D104" s="58">
        <v>1.5</v>
      </c>
      <c r="E104" s="58">
        <f t="shared" si="191"/>
        <v>0.5</v>
      </c>
      <c r="F104" s="58">
        <f t="shared" si="192"/>
        <v>0.5</v>
      </c>
      <c r="G104" s="58">
        <f t="shared" si="194"/>
        <v>0</v>
      </c>
      <c r="H104" s="58"/>
      <c r="I104" s="58"/>
      <c r="J104" s="58"/>
      <c r="K104" s="58">
        <v>0.5</v>
      </c>
      <c r="L104" s="58"/>
      <c r="M104" s="58">
        <f t="shared" si="195"/>
        <v>0</v>
      </c>
      <c r="N104" s="58"/>
      <c r="O104" s="58"/>
      <c r="P104" s="58"/>
      <c r="Q104" s="58"/>
      <c r="R104" s="58"/>
      <c r="S104" s="58"/>
      <c r="T104" s="58"/>
      <c r="U104" s="58">
        <f t="shared" si="115"/>
        <v>0</v>
      </c>
      <c r="V104" s="58"/>
      <c r="W104" s="58"/>
      <c r="X104" s="58"/>
      <c r="Y104" s="58"/>
      <c r="Z104" s="58"/>
      <c r="AA104" s="58"/>
      <c r="AB104" s="58"/>
      <c r="AC104" s="58"/>
      <c r="AD104" s="58">
        <f t="shared" si="193"/>
        <v>0</v>
      </c>
      <c r="AE104" s="58"/>
      <c r="AF104" s="58"/>
      <c r="AG104" s="58"/>
      <c r="AH104" s="58"/>
      <c r="AI104" s="58"/>
      <c r="AJ104" s="58"/>
      <c r="AK104" s="58"/>
      <c r="AL104" s="58"/>
      <c r="AM104" s="58"/>
      <c r="AN104" s="58"/>
      <c r="AO104" s="58"/>
      <c r="AP104" s="58"/>
      <c r="AQ104" s="58"/>
      <c r="AR104" s="58"/>
      <c r="AS104" s="58">
        <v>0</v>
      </c>
      <c r="AT104" s="58"/>
      <c r="AU104" s="58"/>
      <c r="AV104" s="58"/>
      <c r="AW104" s="58"/>
      <c r="AX104" s="58"/>
      <c r="AY104" s="58"/>
      <c r="AZ104" s="58"/>
      <c r="BA104" s="58"/>
      <c r="BB104" s="58"/>
      <c r="BC104" s="58"/>
      <c r="BD104" s="58"/>
      <c r="BE104" s="58"/>
      <c r="BF104" s="58"/>
      <c r="BG104" s="58">
        <f t="shared" si="196"/>
        <v>0</v>
      </c>
      <c r="BH104" s="58"/>
      <c r="BI104" s="58"/>
      <c r="BJ104" s="58"/>
      <c r="BK104" s="61" t="s">
        <v>130</v>
      </c>
      <c r="BL104" s="78" t="s">
        <v>677</v>
      </c>
      <c r="BM104" s="61" t="s">
        <v>819</v>
      </c>
      <c r="BN104" s="61" t="s">
        <v>481</v>
      </c>
      <c r="BO104" s="90"/>
      <c r="BP104" s="79" t="s">
        <v>711</v>
      </c>
      <c r="BQ104" s="63" t="s">
        <v>557</v>
      </c>
      <c r="BR104" s="136"/>
      <c r="BS104" s="136"/>
      <c r="BT104" s="136"/>
    </row>
    <row r="105" spans="1:90" s="81" customFormat="1" ht="131.25">
      <c r="A105" s="61">
        <v>8</v>
      </c>
      <c r="B105" s="60" t="s">
        <v>807</v>
      </c>
      <c r="C105" s="471">
        <f t="shared" ref="C105" si="204">D105+E105</f>
        <v>1.6400000000000001</v>
      </c>
      <c r="D105" s="58">
        <v>1.5</v>
      </c>
      <c r="E105" s="58">
        <f t="shared" ref="E105" si="205">F105+U105+BG105</f>
        <v>0.14000000000000001</v>
      </c>
      <c r="F105" s="58">
        <f t="shared" ref="F105" si="206">G105+K105+L105+M105+R105+S105+T105</f>
        <v>0.14000000000000001</v>
      </c>
      <c r="G105" s="58">
        <f t="shared" ref="G105" si="207">H105+I105+J105</f>
        <v>0</v>
      </c>
      <c r="H105" s="58"/>
      <c r="I105" s="58"/>
      <c r="J105" s="58"/>
      <c r="K105" s="58">
        <v>0.14000000000000001</v>
      </c>
      <c r="L105" s="58"/>
      <c r="M105" s="58">
        <f t="shared" ref="M105" si="208">+N105+O105+P105</f>
        <v>0</v>
      </c>
      <c r="N105" s="58"/>
      <c r="O105" s="58"/>
      <c r="P105" s="58"/>
      <c r="Q105" s="58"/>
      <c r="R105" s="58"/>
      <c r="S105" s="58"/>
      <c r="T105" s="58"/>
      <c r="U105" s="58">
        <f t="shared" ref="U105" si="209">V105+W105+X105+Y105+Z105+AA105+AB105+AC105+AD105+AU105+AV105+AW105+AX105+AY105+AZ105+BA105+BB105+BC105+BD105+BE105+BF105</f>
        <v>0</v>
      </c>
      <c r="V105" s="58"/>
      <c r="W105" s="58"/>
      <c r="X105" s="58"/>
      <c r="Y105" s="58"/>
      <c r="Z105" s="58"/>
      <c r="AA105" s="58"/>
      <c r="AB105" s="58"/>
      <c r="AC105" s="58"/>
      <c r="AD105" s="58">
        <f t="shared" ref="AD105" si="210">SUM(AE105:AT105)</f>
        <v>0</v>
      </c>
      <c r="AE105" s="58"/>
      <c r="AF105" s="58"/>
      <c r="AG105" s="58"/>
      <c r="AH105" s="58"/>
      <c r="AI105" s="58"/>
      <c r="AJ105" s="58"/>
      <c r="AK105" s="58"/>
      <c r="AL105" s="58"/>
      <c r="AM105" s="58"/>
      <c r="AN105" s="58"/>
      <c r="AO105" s="58"/>
      <c r="AP105" s="58"/>
      <c r="AQ105" s="58"/>
      <c r="AR105" s="58"/>
      <c r="AS105" s="58">
        <v>0</v>
      </c>
      <c r="AT105" s="58"/>
      <c r="AU105" s="58"/>
      <c r="AV105" s="58"/>
      <c r="AW105" s="58"/>
      <c r="AX105" s="58"/>
      <c r="AY105" s="58"/>
      <c r="AZ105" s="58"/>
      <c r="BA105" s="58"/>
      <c r="BB105" s="58"/>
      <c r="BC105" s="58"/>
      <c r="BD105" s="58"/>
      <c r="BE105" s="58"/>
      <c r="BF105" s="58"/>
      <c r="BG105" s="58">
        <f t="shared" ref="BG105" si="211">BH105+BI105+BJ105</f>
        <v>0</v>
      </c>
      <c r="BH105" s="58"/>
      <c r="BI105" s="58"/>
      <c r="BJ105" s="58"/>
      <c r="BK105" s="61"/>
      <c r="BL105" s="78" t="s">
        <v>677</v>
      </c>
      <c r="BM105" s="61" t="s">
        <v>819</v>
      </c>
      <c r="BN105" s="61" t="s">
        <v>481</v>
      </c>
      <c r="BO105" s="90"/>
      <c r="BP105" s="79" t="s">
        <v>808</v>
      </c>
      <c r="BQ105" s="63" t="s">
        <v>503</v>
      </c>
      <c r="BR105" s="136"/>
      <c r="BS105" s="136"/>
      <c r="BT105" s="136"/>
      <c r="CL105" s="81" t="s">
        <v>604</v>
      </c>
    </row>
    <row r="106" spans="1:90" s="81" customFormat="1" ht="104.45" customHeight="1">
      <c r="A106" s="61">
        <v>9</v>
      </c>
      <c r="B106" s="60" t="s">
        <v>805</v>
      </c>
      <c r="C106" s="471">
        <f t="shared" si="110"/>
        <v>3.1</v>
      </c>
      <c r="D106" s="63"/>
      <c r="E106" s="58">
        <f t="shared" si="191"/>
        <v>3.1</v>
      </c>
      <c r="F106" s="58">
        <f t="shared" si="192"/>
        <v>3.1</v>
      </c>
      <c r="G106" s="58">
        <f t="shared" si="194"/>
        <v>0</v>
      </c>
      <c r="H106" s="58"/>
      <c r="I106" s="58"/>
      <c r="J106" s="58"/>
      <c r="K106" s="58"/>
      <c r="L106" s="58">
        <v>3.1</v>
      </c>
      <c r="M106" s="58">
        <f t="shared" si="195"/>
        <v>0</v>
      </c>
      <c r="N106" s="58"/>
      <c r="O106" s="58"/>
      <c r="P106" s="58"/>
      <c r="Q106" s="58"/>
      <c r="R106" s="58"/>
      <c r="S106" s="58"/>
      <c r="T106" s="58"/>
      <c r="U106" s="58">
        <f t="shared" si="115"/>
        <v>0</v>
      </c>
      <c r="V106" s="58"/>
      <c r="W106" s="58"/>
      <c r="X106" s="58"/>
      <c r="Y106" s="58"/>
      <c r="Z106" s="58"/>
      <c r="AA106" s="58"/>
      <c r="AB106" s="58"/>
      <c r="AC106" s="58"/>
      <c r="AD106" s="58">
        <f t="shared" si="193"/>
        <v>0</v>
      </c>
      <c r="AE106" s="58"/>
      <c r="AF106" s="58"/>
      <c r="AG106" s="58"/>
      <c r="AH106" s="58"/>
      <c r="AI106" s="58"/>
      <c r="AJ106" s="58"/>
      <c r="AK106" s="58"/>
      <c r="AL106" s="58"/>
      <c r="AM106" s="58"/>
      <c r="AN106" s="58"/>
      <c r="AO106" s="58"/>
      <c r="AP106" s="58"/>
      <c r="AQ106" s="58"/>
      <c r="AR106" s="58"/>
      <c r="AS106" s="58">
        <v>0</v>
      </c>
      <c r="AT106" s="58"/>
      <c r="AU106" s="58"/>
      <c r="AV106" s="58"/>
      <c r="AW106" s="58"/>
      <c r="AX106" s="58"/>
      <c r="AY106" s="58"/>
      <c r="AZ106" s="58"/>
      <c r="BA106" s="58"/>
      <c r="BB106" s="58"/>
      <c r="BC106" s="58"/>
      <c r="BD106" s="58"/>
      <c r="BE106" s="58"/>
      <c r="BF106" s="58"/>
      <c r="BG106" s="58">
        <f t="shared" si="196"/>
        <v>0</v>
      </c>
      <c r="BH106" s="58"/>
      <c r="BI106" s="58"/>
      <c r="BJ106" s="58"/>
      <c r="BK106" s="61" t="s">
        <v>130</v>
      </c>
      <c r="BL106" s="79" t="s">
        <v>397</v>
      </c>
      <c r="BM106" s="61" t="s">
        <v>224</v>
      </c>
      <c r="BN106" s="61" t="s">
        <v>91</v>
      </c>
      <c r="BO106" s="90"/>
      <c r="BP106" s="79" t="s">
        <v>806</v>
      </c>
      <c r="BQ106" s="63" t="s">
        <v>557</v>
      </c>
      <c r="BR106" s="136"/>
      <c r="BS106" s="136" t="s">
        <v>834</v>
      </c>
      <c r="BT106" s="136"/>
      <c r="CL106" s="81" t="s">
        <v>651</v>
      </c>
    </row>
    <row r="107" spans="1:90" s="81" customFormat="1" ht="108.6" customHeight="1">
      <c r="A107" s="61">
        <v>10</v>
      </c>
      <c r="B107" s="60" t="s">
        <v>809</v>
      </c>
      <c r="C107" s="471">
        <f t="shared" si="110"/>
        <v>9</v>
      </c>
      <c r="D107" s="63"/>
      <c r="E107" s="58">
        <f t="shared" si="191"/>
        <v>9</v>
      </c>
      <c r="F107" s="58">
        <f t="shared" si="192"/>
        <v>9</v>
      </c>
      <c r="G107" s="58">
        <f t="shared" si="194"/>
        <v>0</v>
      </c>
      <c r="H107" s="58"/>
      <c r="I107" s="58"/>
      <c r="J107" s="58"/>
      <c r="K107" s="58"/>
      <c r="L107" s="58">
        <v>9</v>
      </c>
      <c r="M107" s="58">
        <f t="shared" si="195"/>
        <v>0</v>
      </c>
      <c r="N107" s="58"/>
      <c r="O107" s="58"/>
      <c r="P107" s="58"/>
      <c r="Q107" s="58"/>
      <c r="R107" s="58"/>
      <c r="S107" s="58"/>
      <c r="T107" s="58"/>
      <c r="U107" s="58">
        <f t="shared" si="115"/>
        <v>0</v>
      </c>
      <c r="V107" s="58"/>
      <c r="W107" s="58"/>
      <c r="X107" s="58"/>
      <c r="Y107" s="58"/>
      <c r="Z107" s="58"/>
      <c r="AA107" s="58"/>
      <c r="AB107" s="58"/>
      <c r="AC107" s="58"/>
      <c r="AD107" s="58">
        <f t="shared" si="193"/>
        <v>0</v>
      </c>
      <c r="AE107" s="58"/>
      <c r="AF107" s="58"/>
      <c r="AG107" s="58"/>
      <c r="AH107" s="58"/>
      <c r="AI107" s="58"/>
      <c r="AJ107" s="58"/>
      <c r="AK107" s="58"/>
      <c r="AL107" s="58"/>
      <c r="AM107" s="58"/>
      <c r="AN107" s="58"/>
      <c r="AO107" s="58"/>
      <c r="AP107" s="58"/>
      <c r="AQ107" s="58"/>
      <c r="AR107" s="58"/>
      <c r="AS107" s="58">
        <v>0</v>
      </c>
      <c r="AT107" s="58"/>
      <c r="AU107" s="58"/>
      <c r="AV107" s="58"/>
      <c r="AW107" s="58"/>
      <c r="AX107" s="58"/>
      <c r="AY107" s="58"/>
      <c r="AZ107" s="58"/>
      <c r="BA107" s="58"/>
      <c r="BB107" s="58"/>
      <c r="BC107" s="58"/>
      <c r="BD107" s="58"/>
      <c r="BE107" s="58"/>
      <c r="BF107" s="58"/>
      <c r="BG107" s="58">
        <f t="shared" si="196"/>
        <v>0</v>
      </c>
      <c r="BH107" s="58"/>
      <c r="BI107" s="58"/>
      <c r="BJ107" s="58"/>
      <c r="BK107" s="61" t="s">
        <v>130</v>
      </c>
      <c r="BL107" s="79" t="s">
        <v>397</v>
      </c>
      <c r="BM107" s="61" t="s">
        <v>749</v>
      </c>
      <c r="BN107" s="61" t="s">
        <v>91</v>
      </c>
      <c r="BO107" s="90"/>
      <c r="BP107" s="79" t="s">
        <v>810</v>
      </c>
      <c r="BQ107" s="63" t="s">
        <v>557</v>
      </c>
      <c r="BR107" s="136"/>
      <c r="BS107" s="136" t="s">
        <v>834</v>
      </c>
      <c r="BT107" s="136"/>
      <c r="CL107" s="81" t="s">
        <v>651</v>
      </c>
    </row>
    <row r="108" spans="1:90" s="81" customFormat="1" ht="91.15" customHeight="1">
      <c r="A108" s="61">
        <v>11</v>
      </c>
      <c r="B108" s="60" t="s">
        <v>700</v>
      </c>
      <c r="C108" s="471">
        <f t="shared" si="110"/>
        <v>5.0999999999999996</v>
      </c>
      <c r="D108" s="63">
        <v>4.0999999999999996</v>
      </c>
      <c r="E108" s="58">
        <f t="shared" ref="E108:E113" si="212">F108+U108+BG108</f>
        <v>1</v>
      </c>
      <c r="F108" s="58">
        <f t="shared" ref="F108:F113" si="213">G108+K108+L108+M108+R108+S108+T108</f>
        <v>1</v>
      </c>
      <c r="G108" s="58">
        <f t="shared" ref="G108:G113" si="214">H108+I108+J108</f>
        <v>0</v>
      </c>
      <c r="H108" s="58"/>
      <c r="I108" s="58"/>
      <c r="J108" s="58"/>
      <c r="K108" s="58">
        <v>1</v>
      </c>
      <c r="L108" s="58"/>
      <c r="M108" s="58">
        <f t="shared" ref="M108:M113" si="215">+N108+O108+P108</f>
        <v>0</v>
      </c>
      <c r="N108" s="58"/>
      <c r="O108" s="58"/>
      <c r="P108" s="58"/>
      <c r="Q108" s="58"/>
      <c r="R108" s="58"/>
      <c r="S108" s="58"/>
      <c r="T108" s="58"/>
      <c r="U108" s="58">
        <f t="shared" si="115"/>
        <v>0</v>
      </c>
      <c r="V108" s="58"/>
      <c r="W108" s="58"/>
      <c r="X108" s="58"/>
      <c r="Y108" s="58"/>
      <c r="Z108" s="58"/>
      <c r="AA108" s="58"/>
      <c r="AB108" s="58"/>
      <c r="AC108" s="58"/>
      <c r="AD108" s="58">
        <f t="shared" ref="AD108:AD113" si="216">SUM(AE108:AT108)</f>
        <v>0</v>
      </c>
      <c r="AE108" s="58"/>
      <c r="AF108" s="58"/>
      <c r="AG108" s="58"/>
      <c r="AH108" s="58"/>
      <c r="AI108" s="58"/>
      <c r="AJ108" s="58"/>
      <c r="AK108" s="58"/>
      <c r="AL108" s="58"/>
      <c r="AM108" s="58"/>
      <c r="AN108" s="58"/>
      <c r="AO108" s="58"/>
      <c r="AP108" s="58"/>
      <c r="AQ108" s="58"/>
      <c r="AR108" s="58"/>
      <c r="AS108" s="58">
        <v>0</v>
      </c>
      <c r="AT108" s="58"/>
      <c r="AU108" s="58"/>
      <c r="AV108" s="58"/>
      <c r="AW108" s="58"/>
      <c r="AX108" s="58"/>
      <c r="AY108" s="58"/>
      <c r="AZ108" s="58"/>
      <c r="BA108" s="58"/>
      <c r="BB108" s="58"/>
      <c r="BC108" s="58"/>
      <c r="BD108" s="58"/>
      <c r="BE108" s="58"/>
      <c r="BF108" s="58"/>
      <c r="BG108" s="58">
        <f t="shared" ref="BG108:BG113" si="217">BH108+BI108+BJ108</f>
        <v>0</v>
      </c>
      <c r="BH108" s="58"/>
      <c r="BI108" s="58"/>
      <c r="BJ108" s="58"/>
      <c r="BK108" s="61" t="s">
        <v>130</v>
      </c>
      <c r="BL108" s="79" t="s">
        <v>397</v>
      </c>
      <c r="BM108" s="61" t="s">
        <v>750</v>
      </c>
      <c r="BN108" s="61" t="s">
        <v>481</v>
      </c>
      <c r="BO108" s="90"/>
      <c r="BP108" s="79" t="s">
        <v>702</v>
      </c>
      <c r="BQ108" s="63" t="s">
        <v>503</v>
      </c>
      <c r="BR108" s="136"/>
      <c r="BS108" s="136" t="s">
        <v>834</v>
      </c>
      <c r="BT108" s="136"/>
    </row>
    <row r="109" spans="1:90" s="81" customFormat="1" ht="93.6" customHeight="1">
      <c r="A109" s="61">
        <v>12</v>
      </c>
      <c r="B109" s="60" t="s">
        <v>701</v>
      </c>
      <c r="C109" s="471">
        <f t="shared" ref="C109:C113" si="218">D109+E109</f>
        <v>5</v>
      </c>
      <c r="D109" s="63">
        <v>4</v>
      </c>
      <c r="E109" s="58">
        <f t="shared" si="212"/>
        <v>1</v>
      </c>
      <c r="F109" s="58">
        <f t="shared" si="213"/>
        <v>1</v>
      </c>
      <c r="G109" s="58">
        <f t="shared" si="214"/>
        <v>0</v>
      </c>
      <c r="H109" s="58"/>
      <c r="I109" s="58"/>
      <c r="J109" s="58"/>
      <c r="K109" s="58">
        <v>1</v>
      </c>
      <c r="L109" s="58"/>
      <c r="M109" s="58">
        <f t="shared" si="215"/>
        <v>0</v>
      </c>
      <c r="N109" s="58"/>
      <c r="O109" s="58"/>
      <c r="P109" s="58"/>
      <c r="Q109" s="58"/>
      <c r="R109" s="58"/>
      <c r="S109" s="58"/>
      <c r="T109" s="58"/>
      <c r="U109" s="58">
        <f t="shared" ref="U109:U113" si="219">V109+W109+X109+Y109+Z109+AA109+AB109+AC109+AD109+AU109+AV109+AW109+AX109+AY109+AZ109+BA109+BB109+BC109+BD109+BE109+BF109</f>
        <v>0</v>
      </c>
      <c r="V109" s="58"/>
      <c r="W109" s="58"/>
      <c r="X109" s="58"/>
      <c r="Y109" s="58"/>
      <c r="Z109" s="58"/>
      <c r="AA109" s="58"/>
      <c r="AB109" s="58"/>
      <c r="AC109" s="58"/>
      <c r="AD109" s="58">
        <f t="shared" si="216"/>
        <v>0</v>
      </c>
      <c r="AE109" s="58"/>
      <c r="AF109" s="58"/>
      <c r="AG109" s="58"/>
      <c r="AH109" s="58"/>
      <c r="AI109" s="58"/>
      <c r="AJ109" s="58"/>
      <c r="AK109" s="58"/>
      <c r="AL109" s="58"/>
      <c r="AM109" s="58"/>
      <c r="AN109" s="58"/>
      <c r="AO109" s="58"/>
      <c r="AP109" s="58"/>
      <c r="AQ109" s="58"/>
      <c r="AR109" s="58"/>
      <c r="AS109" s="58">
        <v>0</v>
      </c>
      <c r="AT109" s="58"/>
      <c r="AU109" s="58"/>
      <c r="AV109" s="58"/>
      <c r="AW109" s="58"/>
      <c r="AX109" s="58"/>
      <c r="AY109" s="58"/>
      <c r="AZ109" s="58"/>
      <c r="BA109" s="58"/>
      <c r="BB109" s="58"/>
      <c r="BC109" s="58"/>
      <c r="BD109" s="58"/>
      <c r="BE109" s="58"/>
      <c r="BF109" s="58"/>
      <c r="BG109" s="58">
        <f t="shared" si="217"/>
        <v>0</v>
      </c>
      <c r="BH109" s="58"/>
      <c r="BI109" s="58"/>
      <c r="BJ109" s="58"/>
      <c r="BK109" s="61" t="s">
        <v>130</v>
      </c>
      <c r="BL109" s="79" t="s">
        <v>397</v>
      </c>
      <c r="BM109" s="61" t="s">
        <v>751</v>
      </c>
      <c r="BN109" s="61" t="s">
        <v>481</v>
      </c>
      <c r="BO109" s="90"/>
      <c r="BP109" s="79" t="s">
        <v>703</v>
      </c>
      <c r="BQ109" s="63" t="s">
        <v>503</v>
      </c>
      <c r="BR109" s="136"/>
      <c r="BS109" s="136" t="s">
        <v>834</v>
      </c>
      <c r="BT109" s="136"/>
    </row>
    <row r="110" spans="1:90" s="81" customFormat="1" ht="108" customHeight="1">
      <c r="A110" s="61">
        <v>13</v>
      </c>
      <c r="B110" s="60" t="s">
        <v>811</v>
      </c>
      <c r="C110" s="471">
        <f t="shared" ref="C110:C112" si="220">D110+E110</f>
        <v>1.7</v>
      </c>
      <c r="D110" s="58">
        <v>1.7</v>
      </c>
      <c r="E110" s="58">
        <f t="shared" ref="E110:E112" si="221">F110+U110+BG110</f>
        <v>0</v>
      </c>
      <c r="F110" s="58">
        <f t="shared" ref="F110:F112" si="222">G110+K110+L110+M110+R110+S110+T110</f>
        <v>0</v>
      </c>
      <c r="G110" s="58">
        <f t="shared" ref="G110:G112" si="223">H110+I110+J110</f>
        <v>0</v>
      </c>
      <c r="H110" s="58"/>
      <c r="I110" s="58"/>
      <c r="J110" s="58"/>
      <c r="K110" s="58"/>
      <c r="L110" s="58"/>
      <c r="M110" s="58">
        <f t="shared" ref="M110:M112" si="224">+N110+O110+P110</f>
        <v>0</v>
      </c>
      <c r="N110" s="58"/>
      <c r="O110" s="58"/>
      <c r="P110" s="58"/>
      <c r="Q110" s="58"/>
      <c r="R110" s="58"/>
      <c r="S110" s="58"/>
      <c r="T110" s="58"/>
      <c r="U110" s="58">
        <f t="shared" ref="U110:U112" si="225">V110+W110+X110+Y110+Z110+AA110+AB110+AC110+AD110+AU110+AV110+AW110+AX110+AY110+AZ110+BA110+BB110+BC110+BD110+BE110+BF110</f>
        <v>0</v>
      </c>
      <c r="V110" s="58"/>
      <c r="W110" s="58"/>
      <c r="X110" s="58"/>
      <c r="Y110" s="58"/>
      <c r="Z110" s="58"/>
      <c r="AA110" s="58"/>
      <c r="AB110" s="58"/>
      <c r="AC110" s="58"/>
      <c r="AD110" s="58">
        <f t="shared" ref="AD110" si="226">SUM(AE110:AT110)</f>
        <v>0</v>
      </c>
      <c r="AE110" s="58"/>
      <c r="AF110" s="58"/>
      <c r="AG110" s="58"/>
      <c r="AH110" s="58"/>
      <c r="AI110" s="58"/>
      <c r="AJ110" s="58"/>
      <c r="AK110" s="58"/>
      <c r="AL110" s="58"/>
      <c r="AM110" s="58"/>
      <c r="AN110" s="58"/>
      <c r="AO110" s="58"/>
      <c r="AP110" s="58"/>
      <c r="AQ110" s="58"/>
      <c r="AR110" s="58"/>
      <c r="AS110" s="58">
        <v>0</v>
      </c>
      <c r="AT110" s="58"/>
      <c r="AU110" s="58"/>
      <c r="AV110" s="58"/>
      <c r="AW110" s="58"/>
      <c r="AX110" s="58"/>
      <c r="AY110" s="58"/>
      <c r="AZ110" s="58"/>
      <c r="BA110" s="58"/>
      <c r="BB110" s="58"/>
      <c r="BC110" s="58"/>
      <c r="BD110" s="58"/>
      <c r="BE110" s="58"/>
      <c r="BF110" s="58"/>
      <c r="BG110" s="58">
        <f t="shared" ref="BG110:BG112" si="227">BH110+BI110+BJ110</f>
        <v>0</v>
      </c>
      <c r="BH110" s="58"/>
      <c r="BI110" s="58"/>
      <c r="BJ110" s="58"/>
      <c r="BK110" s="61" t="s">
        <v>130</v>
      </c>
      <c r="BL110" s="79" t="s">
        <v>790</v>
      </c>
      <c r="BM110" s="61" t="s">
        <v>216</v>
      </c>
      <c r="BN110" s="61" t="s">
        <v>481</v>
      </c>
      <c r="BO110" s="128" t="s">
        <v>369</v>
      </c>
      <c r="BP110" s="79" t="s">
        <v>791</v>
      </c>
      <c r="BQ110" s="63" t="s">
        <v>503</v>
      </c>
      <c r="BR110" s="136" t="s">
        <v>834</v>
      </c>
      <c r="BS110" s="136"/>
      <c r="BT110" s="136"/>
    </row>
    <row r="111" spans="1:90" s="81" customFormat="1" ht="102" customHeight="1">
      <c r="A111" s="61">
        <v>14</v>
      </c>
      <c r="B111" s="60" t="s">
        <v>788</v>
      </c>
      <c r="C111" s="471">
        <f t="shared" si="220"/>
        <v>2.33</v>
      </c>
      <c r="D111" s="58">
        <v>1.83</v>
      </c>
      <c r="E111" s="58">
        <f t="shared" si="221"/>
        <v>0.5</v>
      </c>
      <c r="F111" s="58">
        <f t="shared" si="222"/>
        <v>0.5</v>
      </c>
      <c r="G111" s="58">
        <f t="shared" si="223"/>
        <v>0</v>
      </c>
      <c r="H111" s="58"/>
      <c r="I111" s="58"/>
      <c r="J111" s="58"/>
      <c r="K111" s="58">
        <v>0.5</v>
      </c>
      <c r="L111" s="58"/>
      <c r="M111" s="58">
        <f t="shared" si="224"/>
        <v>0</v>
      </c>
      <c r="N111" s="58"/>
      <c r="O111" s="58"/>
      <c r="P111" s="58"/>
      <c r="Q111" s="58"/>
      <c r="R111" s="58"/>
      <c r="S111" s="58"/>
      <c r="T111" s="58"/>
      <c r="U111" s="58">
        <f t="shared" si="225"/>
        <v>0</v>
      </c>
      <c r="V111" s="58"/>
      <c r="W111" s="58"/>
      <c r="X111" s="58"/>
      <c r="Y111" s="58"/>
      <c r="Z111" s="58"/>
      <c r="AA111" s="58"/>
      <c r="AB111" s="58"/>
      <c r="AC111" s="58"/>
      <c r="AD111" s="58">
        <f t="shared" ref="AD111:AD112" si="228">SUM(AE111:AT111)</f>
        <v>0</v>
      </c>
      <c r="AE111" s="58"/>
      <c r="AF111" s="58"/>
      <c r="AG111" s="58"/>
      <c r="AH111" s="58"/>
      <c r="AI111" s="58"/>
      <c r="AJ111" s="58"/>
      <c r="AK111" s="58"/>
      <c r="AL111" s="58"/>
      <c r="AM111" s="58"/>
      <c r="AN111" s="58"/>
      <c r="AO111" s="58"/>
      <c r="AP111" s="58"/>
      <c r="AQ111" s="58"/>
      <c r="AR111" s="58"/>
      <c r="AS111" s="58">
        <v>0</v>
      </c>
      <c r="AT111" s="58"/>
      <c r="AU111" s="58"/>
      <c r="AV111" s="58"/>
      <c r="AW111" s="58"/>
      <c r="AX111" s="58"/>
      <c r="AY111" s="58"/>
      <c r="AZ111" s="58"/>
      <c r="BA111" s="58"/>
      <c r="BB111" s="58"/>
      <c r="BC111" s="58"/>
      <c r="BD111" s="58"/>
      <c r="BE111" s="58"/>
      <c r="BF111" s="58"/>
      <c r="BG111" s="58">
        <f t="shared" si="227"/>
        <v>0</v>
      </c>
      <c r="BH111" s="58"/>
      <c r="BI111" s="58"/>
      <c r="BJ111" s="58"/>
      <c r="BK111" s="61" t="s">
        <v>130</v>
      </c>
      <c r="BL111" s="79" t="s">
        <v>396</v>
      </c>
      <c r="BM111" s="61" t="s">
        <v>220</v>
      </c>
      <c r="BN111" s="61" t="s">
        <v>481</v>
      </c>
      <c r="BO111" s="128" t="s">
        <v>369</v>
      </c>
      <c r="BP111" s="79" t="s">
        <v>821</v>
      </c>
      <c r="BQ111" s="63" t="s">
        <v>503</v>
      </c>
      <c r="BR111" s="136"/>
      <c r="BS111" s="136" t="s">
        <v>834</v>
      </c>
      <c r="BT111" s="136"/>
    </row>
    <row r="112" spans="1:90" s="81" customFormat="1" ht="150.6" customHeight="1">
      <c r="A112" s="61">
        <v>15</v>
      </c>
      <c r="B112" s="60" t="s">
        <v>813</v>
      </c>
      <c r="C112" s="471">
        <f t="shared" si="220"/>
        <v>5</v>
      </c>
      <c r="D112" s="58">
        <v>5</v>
      </c>
      <c r="E112" s="58">
        <f t="shared" si="221"/>
        <v>0</v>
      </c>
      <c r="F112" s="58">
        <f t="shared" si="222"/>
        <v>0</v>
      </c>
      <c r="G112" s="58">
        <f t="shared" si="223"/>
        <v>0</v>
      </c>
      <c r="H112" s="58"/>
      <c r="I112" s="58"/>
      <c r="J112" s="58"/>
      <c r="K112" s="58"/>
      <c r="L112" s="58"/>
      <c r="M112" s="58">
        <f t="shared" si="224"/>
        <v>0</v>
      </c>
      <c r="N112" s="58"/>
      <c r="O112" s="58"/>
      <c r="P112" s="58"/>
      <c r="Q112" s="58"/>
      <c r="R112" s="58"/>
      <c r="S112" s="58"/>
      <c r="T112" s="58"/>
      <c r="U112" s="58">
        <f t="shared" si="225"/>
        <v>0</v>
      </c>
      <c r="V112" s="58"/>
      <c r="W112" s="58"/>
      <c r="X112" s="58"/>
      <c r="Y112" s="58"/>
      <c r="Z112" s="58"/>
      <c r="AA112" s="58"/>
      <c r="AB112" s="58"/>
      <c r="AC112" s="58"/>
      <c r="AD112" s="58">
        <f t="shared" si="228"/>
        <v>0</v>
      </c>
      <c r="AE112" s="58"/>
      <c r="AF112" s="58"/>
      <c r="AG112" s="58"/>
      <c r="AH112" s="58"/>
      <c r="AI112" s="58"/>
      <c r="AJ112" s="58"/>
      <c r="AK112" s="58"/>
      <c r="AL112" s="58"/>
      <c r="AM112" s="58"/>
      <c r="AN112" s="58"/>
      <c r="AO112" s="58"/>
      <c r="AP112" s="58"/>
      <c r="AQ112" s="58"/>
      <c r="AR112" s="58"/>
      <c r="AS112" s="58">
        <v>0</v>
      </c>
      <c r="AT112" s="58"/>
      <c r="AU112" s="58"/>
      <c r="AV112" s="58"/>
      <c r="AW112" s="58"/>
      <c r="AX112" s="58"/>
      <c r="AY112" s="58"/>
      <c r="AZ112" s="58"/>
      <c r="BA112" s="58"/>
      <c r="BB112" s="58"/>
      <c r="BC112" s="58"/>
      <c r="BD112" s="58"/>
      <c r="BE112" s="58"/>
      <c r="BF112" s="58"/>
      <c r="BG112" s="58">
        <f t="shared" si="227"/>
        <v>0</v>
      </c>
      <c r="BH112" s="58"/>
      <c r="BI112" s="58"/>
      <c r="BJ112" s="58"/>
      <c r="BK112" s="61" t="s">
        <v>130</v>
      </c>
      <c r="BL112" s="79" t="s">
        <v>790</v>
      </c>
      <c r="BM112" s="61" t="s">
        <v>820</v>
      </c>
      <c r="BN112" s="61" t="s">
        <v>481</v>
      </c>
      <c r="BO112" s="128" t="s">
        <v>369</v>
      </c>
      <c r="BP112" s="79" t="s">
        <v>814</v>
      </c>
      <c r="BQ112" s="63" t="s">
        <v>503</v>
      </c>
      <c r="BR112" s="136" t="s">
        <v>834</v>
      </c>
      <c r="BS112" s="136"/>
      <c r="BT112" s="136"/>
    </row>
    <row r="113" spans="1:72" s="81" customFormat="1" ht="85.15" customHeight="1">
      <c r="A113" s="61">
        <v>16</v>
      </c>
      <c r="B113" s="60" t="s">
        <v>824</v>
      </c>
      <c r="C113" s="471">
        <f t="shared" si="218"/>
        <v>0.97</v>
      </c>
      <c r="D113" s="58">
        <v>0.97</v>
      </c>
      <c r="E113" s="58">
        <f t="shared" si="212"/>
        <v>0</v>
      </c>
      <c r="F113" s="58">
        <f t="shared" si="213"/>
        <v>0</v>
      </c>
      <c r="G113" s="58">
        <f t="shared" si="214"/>
        <v>0</v>
      </c>
      <c r="H113" s="58"/>
      <c r="I113" s="58"/>
      <c r="J113" s="58"/>
      <c r="K113" s="58"/>
      <c r="L113" s="58"/>
      <c r="M113" s="58">
        <f t="shared" si="215"/>
        <v>0</v>
      </c>
      <c r="N113" s="58"/>
      <c r="O113" s="58"/>
      <c r="P113" s="58"/>
      <c r="Q113" s="58"/>
      <c r="R113" s="58"/>
      <c r="S113" s="58"/>
      <c r="T113" s="58"/>
      <c r="U113" s="58">
        <f t="shared" si="219"/>
        <v>0</v>
      </c>
      <c r="V113" s="58"/>
      <c r="W113" s="58"/>
      <c r="X113" s="58"/>
      <c r="Y113" s="58"/>
      <c r="Z113" s="58"/>
      <c r="AA113" s="58"/>
      <c r="AB113" s="58"/>
      <c r="AC113" s="58"/>
      <c r="AD113" s="58">
        <f t="shared" si="216"/>
        <v>0</v>
      </c>
      <c r="AE113" s="58"/>
      <c r="AF113" s="58"/>
      <c r="AG113" s="58"/>
      <c r="AH113" s="58"/>
      <c r="AI113" s="58"/>
      <c r="AJ113" s="58"/>
      <c r="AK113" s="58"/>
      <c r="AL113" s="58"/>
      <c r="AM113" s="58"/>
      <c r="AN113" s="58"/>
      <c r="AO113" s="58"/>
      <c r="AP113" s="58"/>
      <c r="AQ113" s="58"/>
      <c r="AR113" s="58"/>
      <c r="AS113" s="58">
        <v>0</v>
      </c>
      <c r="AT113" s="58"/>
      <c r="AU113" s="58"/>
      <c r="AV113" s="58"/>
      <c r="AW113" s="58"/>
      <c r="AX113" s="58"/>
      <c r="AY113" s="58"/>
      <c r="AZ113" s="58"/>
      <c r="BA113" s="58"/>
      <c r="BB113" s="58"/>
      <c r="BC113" s="58"/>
      <c r="BD113" s="58"/>
      <c r="BE113" s="58"/>
      <c r="BF113" s="58"/>
      <c r="BG113" s="58">
        <f t="shared" si="217"/>
        <v>0</v>
      </c>
      <c r="BH113" s="58"/>
      <c r="BI113" s="58"/>
      <c r="BJ113" s="58"/>
      <c r="BK113" s="61" t="s">
        <v>130</v>
      </c>
      <c r="BL113" s="70" t="s">
        <v>399</v>
      </c>
      <c r="BM113" s="61" t="s">
        <v>822</v>
      </c>
      <c r="BN113" s="61" t="s">
        <v>481</v>
      </c>
      <c r="BO113" s="128" t="s">
        <v>369</v>
      </c>
      <c r="BP113" s="79" t="s">
        <v>812</v>
      </c>
      <c r="BQ113" s="63" t="s">
        <v>503</v>
      </c>
      <c r="BR113" s="136"/>
      <c r="BS113" s="136" t="s">
        <v>834</v>
      </c>
      <c r="BT113" s="136"/>
    </row>
    <row r="114" spans="1:72" s="3" customFormat="1">
      <c r="A114" s="16" t="s">
        <v>196</v>
      </c>
      <c r="B114" s="23" t="s">
        <v>463</v>
      </c>
      <c r="C114" s="31">
        <f t="shared" si="110"/>
        <v>1000.1499999999999</v>
      </c>
      <c r="D114" s="31">
        <f>D115+D139+D146+D153+D156+D151+D142+D148</f>
        <v>629.05999999999995</v>
      </c>
      <c r="E114" s="31">
        <f>E115+E139+E146+E153+E156+E142+E148+E151</f>
        <v>371.09</v>
      </c>
      <c r="F114" s="31">
        <f t="shared" ref="F114:BG114" si="229">F115+F139+F146+F153+F156+F142+F148+F151</f>
        <v>353.38</v>
      </c>
      <c r="G114" s="31">
        <f t="shared" si="229"/>
        <v>3</v>
      </c>
      <c r="H114" s="31">
        <f t="shared" si="229"/>
        <v>0</v>
      </c>
      <c r="I114" s="31">
        <f t="shared" si="229"/>
        <v>3</v>
      </c>
      <c r="J114" s="31">
        <f t="shared" si="229"/>
        <v>0</v>
      </c>
      <c r="K114" s="31">
        <f t="shared" si="229"/>
        <v>262.60000000000002</v>
      </c>
      <c r="L114" s="31">
        <f t="shared" si="229"/>
        <v>87.78</v>
      </c>
      <c r="M114" s="31">
        <f t="shared" si="229"/>
        <v>0</v>
      </c>
      <c r="N114" s="31">
        <f t="shared" si="229"/>
        <v>0</v>
      </c>
      <c r="O114" s="31">
        <f t="shared" si="229"/>
        <v>0</v>
      </c>
      <c r="P114" s="31">
        <f t="shared" si="229"/>
        <v>0</v>
      </c>
      <c r="Q114" s="31">
        <f t="shared" si="229"/>
        <v>0</v>
      </c>
      <c r="R114" s="31">
        <f t="shared" si="229"/>
        <v>0</v>
      </c>
      <c r="S114" s="31">
        <f t="shared" si="229"/>
        <v>0</v>
      </c>
      <c r="T114" s="31">
        <f t="shared" si="229"/>
        <v>0</v>
      </c>
      <c r="U114" s="31">
        <f t="shared" si="229"/>
        <v>0.7</v>
      </c>
      <c r="V114" s="31">
        <f t="shared" si="229"/>
        <v>0</v>
      </c>
      <c r="W114" s="31">
        <f t="shared" si="229"/>
        <v>0</v>
      </c>
      <c r="X114" s="31">
        <f t="shared" si="229"/>
        <v>0</v>
      </c>
      <c r="Y114" s="31">
        <f t="shared" si="229"/>
        <v>0</v>
      </c>
      <c r="Z114" s="31">
        <f t="shared" si="229"/>
        <v>0</v>
      </c>
      <c r="AA114" s="31">
        <f t="shared" si="229"/>
        <v>0</v>
      </c>
      <c r="AB114" s="31">
        <f t="shared" si="229"/>
        <v>0</v>
      </c>
      <c r="AC114" s="31">
        <f t="shared" si="229"/>
        <v>0</v>
      </c>
      <c r="AD114" s="31">
        <f t="shared" si="229"/>
        <v>0</v>
      </c>
      <c r="AE114" s="31">
        <f t="shared" si="229"/>
        <v>0</v>
      </c>
      <c r="AF114" s="31">
        <f t="shared" si="229"/>
        <v>0</v>
      </c>
      <c r="AG114" s="31">
        <f t="shared" si="229"/>
        <v>0</v>
      </c>
      <c r="AH114" s="31">
        <f t="shared" si="229"/>
        <v>0</v>
      </c>
      <c r="AI114" s="31">
        <f t="shared" si="229"/>
        <v>0</v>
      </c>
      <c r="AJ114" s="31">
        <f t="shared" si="229"/>
        <v>0</v>
      </c>
      <c r="AK114" s="31">
        <f t="shared" si="229"/>
        <v>0</v>
      </c>
      <c r="AL114" s="31">
        <f t="shared" si="229"/>
        <v>0</v>
      </c>
      <c r="AM114" s="31">
        <f t="shared" si="229"/>
        <v>0</v>
      </c>
      <c r="AN114" s="31">
        <f t="shared" si="229"/>
        <v>0</v>
      </c>
      <c r="AO114" s="31">
        <f t="shared" si="229"/>
        <v>0</v>
      </c>
      <c r="AP114" s="31">
        <f t="shared" si="229"/>
        <v>0</v>
      </c>
      <c r="AQ114" s="31">
        <f t="shared" si="229"/>
        <v>0</v>
      </c>
      <c r="AR114" s="31">
        <f t="shared" si="229"/>
        <v>0</v>
      </c>
      <c r="AS114" s="31">
        <f t="shared" si="229"/>
        <v>0</v>
      </c>
      <c r="AT114" s="31">
        <f t="shared" si="229"/>
        <v>0</v>
      </c>
      <c r="AU114" s="31">
        <f t="shared" si="229"/>
        <v>0</v>
      </c>
      <c r="AV114" s="31">
        <f t="shared" si="229"/>
        <v>0</v>
      </c>
      <c r="AW114" s="31">
        <f t="shared" si="229"/>
        <v>0</v>
      </c>
      <c r="AX114" s="31">
        <f t="shared" si="229"/>
        <v>0.3</v>
      </c>
      <c r="AY114" s="31">
        <f t="shared" si="229"/>
        <v>0</v>
      </c>
      <c r="AZ114" s="31">
        <f t="shared" si="229"/>
        <v>0</v>
      </c>
      <c r="BA114" s="31">
        <f t="shared" si="229"/>
        <v>0</v>
      </c>
      <c r="BB114" s="31">
        <f t="shared" si="229"/>
        <v>0</v>
      </c>
      <c r="BC114" s="31">
        <f t="shared" si="229"/>
        <v>0</v>
      </c>
      <c r="BD114" s="31">
        <f t="shared" si="229"/>
        <v>0.4</v>
      </c>
      <c r="BE114" s="31">
        <f t="shared" si="229"/>
        <v>0</v>
      </c>
      <c r="BF114" s="31">
        <f t="shared" si="229"/>
        <v>0</v>
      </c>
      <c r="BG114" s="31">
        <f t="shared" si="229"/>
        <v>18.509999999999998</v>
      </c>
      <c r="BH114" s="31">
        <f t="shared" ref="BH114:BJ114" si="230">BH115+BH139+BH146+BH153+BH156</f>
        <v>0</v>
      </c>
      <c r="BI114" s="31">
        <f t="shared" si="230"/>
        <v>17.009999999999998</v>
      </c>
      <c r="BJ114" s="31">
        <f t="shared" si="230"/>
        <v>0</v>
      </c>
      <c r="BK114" s="31">
        <f>BK115+BK139+BK146+BK153+BK156</f>
        <v>0</v>
      </c>
      <c r="BL114" s="31"/>
      <c r="BM114" s="9"/>
      <c r="BN114" s="9"/>
      <c r="BO114" s="128"/>
      <c r="BP114" s="9"/>
      <c r="BQ114" s="52"/>
      <c r="BR114" s="212"/>
      <c r="BS114" s="213"/>
      <c r="BT114" s="207"/>
    </row>
    <row r="115" spans="1:72" s="2" customFormat="1">
      <c r="A115" s="16" t="s">
        <v>464</v>
      </c>
      <c r="B115" s="23" t="s">
        <v>771</v>
      </c>
      <c r="C115" s="31">
        <f t="shared" si="110"/>
        <v>22.9</v>
      </c>
      <c r="D115" s="15">
        <f>SUM(D116:D138)</f>
        <v>12.44</v>
      </c>
      <c r="E115" s="15">
        <f>SUM(E116:E138)</f>
        <v>10.46</v>
      </c>
      <c r="F115" s="15">
        <f t="shared" ref="F115:BJ115" si="231">SUM(F116:F138)</f>
        <v>9.3000000000000007</v>
      </c>
      <c r="G115" s="15">
        <f t="shared" si="231"/>
        <v>3</v>
      </c>
      <c r="H115" s="15">
        <f t="shared" si="231"/>
        <v>0</v>
      </c>
      <c r="I115" s="15">
        <f t="shared" si="231"/>
        <v>3</v>
      </c>
      <c r="J115" s="15">
        <f t="shared" si="231"/>
        <v>0</v>
      </c>
      <c r="K115" s="15">
        <f t="shared" si="231"/>
        <v>3.3</v>
      </c>
      <c r="L115" s="15">
        <f t="shared" si="231"/>
        <v>3</v>
      </c>
      <c r="M115" s="15">
        <f t="shared" si="231"/>
        <v>0</v>
      </c>
      <c r="N115" s="15">
        <f t="shared" si="231"/>
        <v>0</v>
      </c>
      <c r="O115" s="15">
        <f t="shared" si="231"/>
        <v>0</v>
      </c>
      <c r="P115" s="15">
        <f t="shared" si="231"/>
        <v>0</v>
      </c>
      <c r="Q115" s="15">
        <f t="shared" si="231"/>
        <v>0</v>
      </c>
      <c r="R115" s="15">
        <f t="shared" si="231"/>
        <v>0</v>
      </c>
      <c r="S115" s="15">
        <f t="shared" si="231"/>
        <v>0</v>
      </c>
      <c r="T115" s="15">
        <f t="shared" si="231"/>
        <v>0</v>
      </c>
      <c r="U115" s="15">
        <f t="shared" si="231"/>
        <v>0.7</v>
      </c>
      <c r="V115" s="15">
        <f t="shared" si="231"/>
        <v>0</v>
      </c>
      <c r="W115" s="15">
        <f t="shared" si="231"/>
        <v>0</v>
      </c>
      <c r="X115" s="15">
        <f t="shared" si="231"/>
        <v>0</v>
      </c>
      <c r="Y115" s="15">
        <f t="shared" si="231"/>
        <v>0</v>
      </c>
      <c r="Z115" s="15">
        <f t="shared" si="231"/>
        <v>0</v>
      </c>
      <c r="AA115" s="15">
        <f t="shared" si="231"/>
        <v>0</v>
      </c>
      <c r="AB115" s="15">
        <f t="shared" si="231"/>
        <v>0</v>
      </c>
      <c r="AC115" s="15">
        <f t="shared" si="231"/>
        <v>0</v>
      </c>
      <c r="AD115" s="15">
        <f t="shared" si="231"/>
        <v>0</v>
      </c>
      <c r="AE115" s="15">
        <f t="shared" si="231"/>
        <v>0</v>
      </c>
      <c r="AF115" s="15">
        <f t="shared" si="231"/>
        <v>0</v>
      </c>
      <c r="AG115" s="15">
        <f t="shared" si="231"/>
        <v>0</v>
      </c>
      <c r="AH115" s="15">
        <f t="shared" si="231"/>
        <v>0</v>
      </c>
      <c r="AI115" s="15">
        <f t="shared" si="231"/>
        <v>0</v>
      </c>
      <c r="AJ115" s="15">
        <f t="shared" si="231"/>
        <v>0</v>
      </c>
      <c r="AK115" s="15">
        <f t="shared" si="231"/>
        <v>0</v>
      </c>
      <c r="AL115" s="15">
        <f t="shared" si="231"/>
        <v>0</v>
      </c>
      <c r="AM115" s="15">
        <f t="shared" si="231"/>
        <v>0</v>
      </c>
      <c r="AN115" s="15">
        <f t="shared" si="231"/>
        <v>0</v>
      </c>
      <c r="AO115" s="15">
        <f t="shared" si="231"/>
        <v>0</v>
      </c>
      <c r="AP115" s="15">
        <f t="shared" si="231"/>
        <v>0</v>
      </c>
      <c r="AQ115" s="15">
        <f t="shared" si="231"/>
        <v>0</v>
      </c>
      <c r="AR115" s="15">
        <f t="shared" si="231"/>
        <v>0</v>
      </c>
      <c r="AS115" s="15">
        <f t="shared" si="231"/>
        <v>0</v>
      </c>
      <c r="AT115" s="15">
        <f t="shared" si="231"/>
        <v>0</v>
      </c>
      <c r="AU115" s="15">
        <f t="shared" si="231"/>
        <v>0</v>
      </c>
      <c r="AV115" s="15">
        <f t="shared" si="231"/>
        <v>0</v>
      </c>
      <c r="AW115" s="15">
        <f t="shared" si="231"/>
        <v>0</v>
      </c>
      <c r="AX115" s="15">
        <f t="shared" si="231"/>
        <v>0.3</v>
      </c>
      <c r="AY115" s="15">
        <f t="shared" si="231"/>
        <v>0</v>
      </c>
      <c r="AZ115" s="15">
        <f t="shared" si="231"/>
        <v>0</v>
      </c>
      <c r="BA115" s="15">
        <f t="shared" si="231"/>
        <v>0</v>
      </c>
      <c r="BB115" s="15">
        <f t="shared" si="231"/>
        <v>0</v>
      </c>
      <c r="BC115" s="15">
        <f t="shared" si="231"/>
        <v>0</v>
      </c>
      <c r="BD115" s="15">
        <f t="shared" si="231"/>
        <v>0.4</v>
      </c>
      <c r="BE115" s="15">
        <f t="shared" si="231"/>
        <v>0</v>
      </c>
      <c r="BF115" s="15">
        <f t="shared" si="231"/>
        <v>0</v>
      </c>
      <c r="BG115" s="15">
        <f t="shared" si="231"/>
        <v>0.46</v>
      </c>
      <c r="BH115" s="15">
        <f t="shared" si="231"/>
        <v>0</v>
      </c>
      <c r="BI115" s="15">
        <f t="shared" si="231"/>
        <v>0.46</v>
      </c>
      <c r="BJ115" s="15">
        <f t="shared" si="231"/>
        <v>0</v>
      </c>
      <c r="BK115" s="9"/>
      <c r="BL115" s="9"/>
      <c r="BM115" s="87"/>
      <c r="BN115" s="16"/>
      <c r="BO115" s="86"/>
      <c r="BP115" s="303"/>
      <c r="BQ115" s="303"/>
      <c r="BR115" s="135"/>
      <c r="BS115" s="135"/>
      <c r="BT115" s="135"/>
    </row>
    <row r="116" spans="1:72" s="81" customFormat="1" ht="53.45" customHeight="1">
      <c r="A116" s="61">
        <v>1</v>
      </c>
      <c r="B116" s="34" t="s">
        <v>383</v>
      </c>
      <c r="C116" s="471">
        <f t="shared" si="110"/>
        <v>1.2</v>
      </c>
      <c r="D116" s="61">
        <v>1.2</v>
      </c>
      <c r="E116" s="1"/>
      <c r="F116" s="1"/>
      <c r="G116" s="58">
        <f t="shared" ref="G116:G138" si="232">H116+I116+J116</f>
        <v>0</v>
      </c>
      <c r="H116" s="57"/>
      <c r="I116" s="57"/>
      <c r="J116" s="57"/>
      <c r="K116" s="35"/>
      <c r="L116" s="35"/>
      <c r="M116" s="58">
        <f t="shared" ref="M116:M138" si="233">+N116+O116+P116</f>
        <v>0</v>
      </c>
      <c r="N116" s="57"/>
      <c r="O116" s="57"/>
      <c r="P116" s="35"/>
      <c r="Q116" s="57"/>
      <c r="R116" s="57"/>
      <c r="S116" s="57"/>
      <c r="T116" s="57"/>
      <c r="U116" s="58">
        <f t="shared" ref="U116:U138" si="234">V116+W116+X116+Y116+Z116+AA116+AB116+AC116+AD116+AU116+AV116+AW116+AX116+AY116+AZ116+BA116+BB116+BC116+BD116+BE116+BF116</f>
        <v>0</v>
      </c>
      <c r="V116" s="57"/>
      <c r="W116" s="57"/>
      <c r="X116" s="57"/>
      <c r="Y116" s="57"/>
      <c r="Z116" s="57"/>
      <c r="AA116" s="57"/>
      <c r="AB116" s="57"/>
      <c r="AC116" s="57"/>
      <c r="AD116" s="58">
        <f t="shared" ref="AD116:AD138" si="235">SUM(AE116:AT116)</f>
        <v>0</v>
      </c>
      <c r="AE116" s="35"/>
      <c r="AF116" s="35"/>
      <c r="AG116" s="57"/>
      <c r="AH116" s="57"/>
      <c r="AI116" s="57"/>
      <c r="AJ116" s="57"/>
      <c r="AK116" s="57"/>
      <c r="AL116" s="57"/>
      <c r="AM116" s="57"/>
      <c r="AN116" s="57"/>
      <c r="AO116" s="57"/>
      <c r="AP116" s="57"/>
      <c r="AQ116" s="57"/>
      <c r="AR116" s="57"/>
      <c r="AS116" s="57">
        <f>AT116+AU116</f>
        <v>0</v>
      </c>
      <c r="AT116" s="57"/>
      <c r="AU116" s="57"/>
      <c r="AV116" s="57"/>
      <c r="AW116" s="57"/>
      <c r="AX116" s="35"/>
      <c r="AY116" s="57"/>
      <c r="AZ116" s="57"/>
      <c r="BA116" s="57"/>
      <c r="BB116" s="57"/>
      <c r="BC116" s="57"/>
      <c r="BD116" s="57"/>
      <c r="BE116" s="57"/>
      <c r="BF116" s="57"/>
      <c r="BG116" s="1">
        <f t="shared" ref="BG116:BG138" si="236">BH116+BI116+BJ116</f>
        <v>0</v>
      </c>
      <c r="BH116" s="57"/>
      <c r="BI116" s="35"/>
      <c r="BJ116" s="57"/>
      <c r="BK116" s="61" t="s">
        <v>130</v>
      </c>
      <c r="BL116" s="79" t="s">
        <v>396</v>
      </c>
      <c r="BM116" s="79" t="s">
        <v>728</v>
      </c>
      <c r="BN116" s="79" t="s">
        <v>93</v>
      </c>
      <c r="BO116" s="128"/>
      <c r="BP116" s="79" t="s">
        <v>717</v>
      </c>
      <c r="BQ116" s="63" t="s">
        <v>557</v>
      </c>
      <c r="BR116" s="136"/>
      <c r="BS116" s="136" t="s">
        <v>834</v>
      </c>
      <c r="BT116" s="136"/>
    </row>
    <row r="117" spans="1:72" s="81" customFormat="1" ht="63" customHeight="1">
      <c r="A117" s="61">
        <v>2</v>
      </c>
      <c r="B117" s="289" t="s">
        <v>514</v>
      </c>
      <c r="C117" s="471">
        <f t="shared" si="110"/>
        <v>0.26</v>
      </c>
      <c r="D117" s="63">
        <v>0.25</v>
      </c>
      <c r="E117" s="58">
        <f t="shared" ref="E117:E138" si="237">F117+U117+BG117</f>
        <v>0.01</v>
      </c>
      <c r="F117" s="58">
        <f t="shared" ref="F117:F138" si="238">G117+K117+L117+M117+R117+S117+T117</f>
        <v>0</v>
      </c>
      <c r="G117" s="58">
        <f t="shared" si="232"/>
        <v>0</v>
      </c>
      <c r="H117" s="59"/>
      <c r="I117" s="58"/>
      <c r="J117" s="58"/>
      <c r="K117" s="59"/>
      <c r="L117" s="59"/>
      <c r="M117" s="58">
        <f t="shared" si="233"/>
        <v>0</v>
      </c>
      <c r="N117" s="59"/>
      <c r="O117" s="58"/>
      <c r="P117" s="59"/>
      <c r="Q117" s="58"/>
      <c r="R117" s="58"/>
      <c r="S117" s="58"/>
      <c r="T117" s="58"/>
      <c r="U117" s="58">
        <f t="shared" si="234"/>
        <v>0</v>
      </c>
      <c r="V117" s="58"/>
      <c r="W117" s="58"/>
      <c r="X117" s="58"/>
      <c r="Y117" s="58"/>
      <c r="Z117" s="58"/>
      <c r="AA117" s="58"/>
      <c r="AB117" s="58"/>
      <c r="AC117" s="58"/>
      <c r="AD117" s="58">
        <f t="shared" si="235"/>
        <v>0</v>
      </c>
      <c r="AE117" s="59"/>
      <c r="AF117" s="59"/>
      <c r="AG117" s="58"/>
      <c r="AH117" s="58"/>
      <c r="AI117" s="58"/>
      <c r="AJ117" s="58"/>
      <c r="AK117" s="58"/>
      <c r="AL117" s="58"/>
      <c r="AM117" s="58"/>
      <c r="AN117" s="58"/>
      <c r="AO117" s="58"/>
      <c r="AP117" s="58"/>
      <c r="AQ117" s="58"/>
      <c r="AR117" s="58"/>
      <c r="AS117" s="58">
        <v>0</v>
      </c>
      <c r="AT117" s="58"/>
      <c r="AU117" s="58"/>
      <c r="AV117" s="58"/>
      <c r="AW117" s="58"/>
      <c r="AX117" s="58"/>
      <c r="AY117" s="58"/>
      <c r="AZ117" s="58"/>
      <c r="BA117" s="58"/>
      <c r="BB117" s="58"/>
      <c r="BC117" s="58"/>
      <c r="BD117" s="59"/>
      <c r="BE117" s="58"/>
      <c r="BF117" s="58"/>
      <c r="BG117" s="58">
        <f t="shared" si="236"/>
        <v>0.01</v>
      </c>
      <c r="BH117" s="58"/>
      <c r="BI117" s="59">
        <v>0.01</v>
      </c>
      <c r="BJ117" s="58"/>
      <c r="BK117" s="61" t="s">
        <v>130</v>
      </c>
      <c r="BL117" s="78" t="s">
        <v>398</v>
      </c>
      <c r="BM117" s="61" t="s">
        <v>515</v>
      </c>
      <c r="BN117" s="61" t="s">
        <v>93</v>
      </c>
      <c r="BO117" s="90"/>
      <c r="BP117" s="164" t="s">
        <v>502</v>
      </c>
      <c r="BQ117" s="63" t="s">
        <v>503</v>
      </c>
      <c r="BR117" s="136"/>
      <c r="BS117" s="136" t="s">
        <v>834</v>
      </c>
      <c r="BT117" s="136"/>
    </row>
    <row r="118" spans="1:72" s="81" customFormat="1" ht="70.150000000000006" customHeight="1">
      <c r="A118" s="61">
        <v>3</v>
      </c>
      <c r="B118" s="289" t="s">
        <v>516</v>
      </c>
      <c r="C118" s="471">
        <f t="shared" si="110"/>
        <v>0.4</v>
      </c>
      <c r="D118" s="63">
        <v>0.37</v>
      </c>
      <c r="E118" s="58">
        <f t="shared" si="237"/>
        <v>0.03</v>
      </c>
      <c r="F118" s="58">
        <f t="shared" si="238"/>
        <v>0</v>
      </c>
      <c r="G118" s="58">
        <f t="shared" si="232"/>
        <v>0</v>
      </c>
      <c r="H118" s="59"/>
      <c r="I118" s="58"/>
      <c r="J118" s="58"/>
      <c r="K118" s="59"/>
      <c r="L118" s="59"/>
      <c r="M118" s="58">
        <f t="shared" si="233"/>
        <v>0</v>
      </c>
      <c r="N118" s="59"/>
      <c r="O118" s="58"/>
      <c r="P118" s="59"/>
      <c r="Q118" s="58"/>
      <c r="R118" s="58"/>
      <c r="S118" s="58"/>
      <c r="T118" s="58"/>
      <c r="U118" s="58">
        <f t="shared" si="234"/>
        <v>0</v>
      </c>
      <c r="V118" s="58"/>
      <c r="W118" s="58"/>
      <c r="X118" s="58"/>
      <c r="Y118" s="58"/>
      <c r="Z118" s="58"/>
      <c r="AA118" s="58"/>
      <c r="AB118" s="58"/>
      <c r="AC118" s="58"/>
      <c r="AD118" s="58">
        <f t="shared" si="235"/>
        <v>0</v>
      </c>
      <c r="AE118" s="59"/>
      <c r="AF118" s="59"/>
      <c r="AG118" s="58"/>
      <c r="AH118" s="58"/>
      <c r="AI118" s="58"/>
      <c r="AJ118" s="58"/>
      <c r="AK118" s="58"/>
      <c r="AL118" s="58"/>
      <c r="AM118" s="58"/>
      <c r="AN118" s="58"/>
      <c r="AO118" s="58"/>
      <c r="AP118" s="58"/>
      <c r="AQ118" s="58"/>
      <c r="AR118" s="58"/>
      <c r="AS118" s="58">
        <v>0</v>
      </c>
      <c r="AT118" s="58"/>
      <c r="AU118" s="58"/>
      <c r="AV118" s="58"/>
      <c r="AW118" s="58"/>
      <c r="AX118" s="58"/>
      <c r="AY118" s="58"/>
      <c r="AZ118" s="58"/>
      <c r="BA118" s="58"/>
      <c r="BB118" s="58"/>
      <c r="BC118" s="58"/>
      <c r="BD118" s="59"/>
      <c r="BE118" s="58"/>
      <c r="BF118" s="58"/>
      <c r="BG118" s="58">
        <f t="shared" si="236"/>
        <v>0.03</v>
      </c>
      <c r="BH118" s="58"/>
      <c r="BI118" s="59">
        <v>0.03</v>
      </c>
      <c r="BJ118" s="58"/>
      <c r="BK118" s="61" t="s">
        <v>130</v>
      </c>
      <c r="BL118" s="78" t="s">
        <v>398</v>
      </c>
      <c r="BM118" s="61" t="s">
        <v>517</v>
      </c>
      <c r="BN118" s="61" t="s">
        <v>93</v>
      </c>
      <c r="BO118" s="90"/>
      <c r="BP118" s="164" t="s">
        <v>502</v>
      </c>
      <c r="BQ118" s="63" t="s">
        <v>503</v>
      </c>
      <c r="BR118" s="136"/>
      <c r="BS118" s="136" t="s">
        <v>834</v>
      </c>
      <c r="BT118" s="136"/>
    </row>
    <row r="119" spans="1:72" s="81" customFormat="1" ht="51.6" customHeight="1">
      <c r="A119" s="61">
        <v>4</v>
      </c>
      <c r="B119" s="289" t="s">
        <v>518</v>
      </c>
      <c r="C119" s="471">
        <f t="shared" si="110"/>
        <v>1</v>
      </c>
      <c r="D119" s="63">
        <v>0.95</v>
      </c>
      <c r="E119" s="58">
        <f t="shared" si="237"/>
        <v>0.05</v>
      </c>
      <c r="F119" s="58">
        <f t="shared" si="238"/>
        <v>0</v>
      </c>
      <c r="G119" s="58">
        <f t="shared" si="232"/>
        <v>0</v>
      </c>
      <c r="H119" s="59"/>
      <c r="I119" s="58"/>
      <c r="J119" s="58"/>
      <c r="K119" s="59"/>
      <c r="L119" s="59"/>
      <c r="M119" s="58">
        <f t="shared" si="233"/>
        <v>0</v>
      </c>
      <c r="N119" s="59"/>
      <c r="O119" s="58"/>
      <c r="P119" s="59"/>
      <c r="Q119" s="58"/>
      <c r="R119" s="58"/>
      <c r="S119" s="58"/>
      <c r="T119" s="58"/>
      <c r="U119" s="58">
        <f t="shared" si="234"/>
        <v>0</v>
      </c>
      <c r="V119" s="58"/>
      <c r="W119" s="58"/>
      <c r="X119" s="58"/>
      <c r="Y119" s="58"/>
      <c r="Z119" s="58"/>
      <c r="AA119" s="58"/>
      <c r="AB119" s="58"/>
      <c r="AC119" s="58"/>
      <c r="AD119" s="58">
        <f t="shared" si="235"/>
        <v>0</v>
      </c>
      <c r="AE119" s="59"/>
      <c r="AF119" s="59"/>
      <c r="AG119" s="58"/>
      <c r="AH119" s="58"/>
      <c r="AI119" s="58"/>
      <c r="AJ119" s="58"/>
      <c r="AK119" s="58"/>
      <c r="AL119" s="58"/>
      <c r="AM119" s="58"/>
      <c r="AN119" s="58"/>
      <c r="AO119" s="58"/>
      <c r="AP119" s="58"/>
      <c r="AQ119" s="58"/>
      <c r="AR119" s="58"/>
      <c r="AS119" s="58">
        <v>0</v>
      </c>
      <c r="AT119" s="58"/>
      <c r="AU119" s="58"/>
      <c r="AV119" s="58"/>
      <c r="AW119" s="58"/>
      <c r="AX119" s="58"/>
      <c r="AY119" s="58"/>
      <c r="AZ119" s="58"/>
      <c r="BA119" s="58"/>
      <c r="BB119" s="58"/>
      <c r="BC119" s="58"/>
      <c r="BD119" s="59"/>
      <c r="BE119" s="58"/>
      <c r="BF119" s="58"/>
      <c r="BG119" s="58">
        <f t="shared" si="236"/>
        <v>0.05</v>
      </c>
      <c r="BH119" s="58"/>
      <c r="BI119" s="59">
        <v>0.05</v>
      </c>
      <c r="BJ119" s="58"/>
      <c r="BK119" s="61" t="s">
        <v>130</v>
      </c>
      <c r="BL119" s="78" t="s">
        <v>398</v>
      </c>
      <c r="BM119" s="61" t="s">
        <v>519</v>
      </c>
      <c r="BN119" s="61" t="s">
        <v>93</v>
      </c>
      <c r="BO119" s="90"/>
      <c r="BP119" s="164" t="s">
        <v>502</v>
      </c>
      <c r="BQ119" s="63" t="s">
        <v>503</v>
      </c>
      <c r="BR119" s="136"/>
      <c r="BS119" s="136" t="s">
        <v>834</v>
      </c>
      <c r="BT119" s="136"/>
    </row>
    <row r="120" spans="1:72" s="81" customFormat="1" ht="27.6" customHeight="1">
      <c r="A120" s="775">
        <v>5</v>
      </c>
      <c r="B120" s="829" t="s">
        <v>520</v>
      </c>
      <c r="C120" s="471">
        <f t="shared" si="110"/>
        <v>0.5</v>
      </c>
      <c r="D120" s="63">
        <v>0.5</v>
      </c>
      <c r="E120" s="58">
        <f t="shared" si="237"/>
        <v>0</v>
      </c>
      <c r="F120" s="58">
        <f t="shared" si="238"/>
        <v>0</v>
      </c>
      <c r="G120" s="58">
        <f t="shared" si="232"/>
        <v>0</v>
      </c>
      <c r="H120" s="59"/>
      <c r="I120" s="58"/>
      <c r="J120" s="58"/>
      <c r="K120" s="59"/>
      <c r="L120" s="59"/>
      <c r="M120" s="58">
        <f t="shared" si="233"/>
        <v>0</v>
      </c>
      <c r="N120" s="59"/>
      <c r="O120" s="58"/>
      <c r="P120" s="59"/>
      <c r="Q120" s="58"/>
      <c r="R120" s="58"/>
      <c r="S120" s="58"/>
      <c r="T120" s="58"/>
      <c r="U120" s="58">
        <f t="shared" si="234"/>
        <v>0</v>
      </c>
      <c r="V120" s="58"/>
      <c r="W120" s="58"/>
      <c r="X120" s="58"/>
      <c r="Y120" s="58"/>
      <c r="Z120" s="58"/>
      <c r="AA120" s="58"/>
      <c r="AB120" s="58"/>
      <c r="AC120" s="58"/>
      <c r="AD120" s="58">
        <f t="shared" si="235"/>
        <v>0</v>
      </c>
      <c r="AE120" s="59"/>
      <c r="AF120" s="59"/>
      <c r="AG120" s="58"/>
      <c r="AH120" s="58"/>
      <c r="AI120" s="58"/>
      <c r="AJ120" s="58"/>
      <c r="AK120" s="58"/>
      <c r="AL120" s="58"/>
      <c r="AM120" s="58"/>
      <c r="AN120" s="58"/>
      <c r="AO120" s="58"/>
      <c r="AP120" s="58"/>
      <c r="AQ120" s="58"/>
      <c r="AR120" s="58"/>
      <c r="AS120" s="58">
        <v>0</v>
      </c>
      <c r="AT120" s="58"/>
      <c r="AU120" s="58"/>
      <c r="AV120" s="58"/>
      <c r="AW120" s="58"/>
      <c r="AX120" s="58"/>
      <c r="AY120" s="58"/>
      <c r="AZ120" s="58"/>
      <c r="BA120" s="58"/>
      <c r="BB120" s="58"/>
      <c r="BC120" s="58"/>
      <c r="BD120" s="59"/>
      <c r="BE120" s="58"/>
      <c r="BF120" s="58"/>
      <c r="BG120" s="58">
        <f t="shared" si="236"/>
        <v>0</v>
      </c>
      <c r="BH120" s="58"/>
      <c r="BI120" s="59">
        <v>0</v>
      </c>
      <c r="BJ120" s="58"/>
      <c r="BK120" s="61" t="s">
        <v>130</v>
      </c>
      <c r="BL120" s="78" t="s">
        <v>131</v>
      </c>
      <c r="BM120" s="61" t="s">
        <v>521</v>
      </c>
      <c r="BN120" s="61" t="s">
        <v>93</v>
      </c>
      <c r="BO120" s="90"/>
      <c r="BP120" s="797" t="s">
        <v>502</v>
      </c>
      <c r="BQ120" s="781" t="s">
        <v>503</v>
      </c>
      <c r="BR120" s="136" t="s">
        <v>834</v>
      </c>
      <c r="BS120" s="136"/>
      <c r="BT120" s="136"/>
    </row>
    <row r="121" spans="1:72" s="81" customFormat="1" ht="16.899999999999999" customHeight="1">
      <c r="A121" s="775"/>
      <c r="B121" s="829"/>
      <c r="C121" s="471">
        <f t="shared" si="110"/>
        <v>0.48</v>
      </c>
      <c r="D121" s="63">
        <v>0.48</v>
      </c>
      <c r="E121" s="58">
        <f t="shared" si="237"/>
        <v>0</v>
      </c>
      <c r="F121" s="58">
        <f t="shared" si="238"/>
        <v>0</v>
      </c>
      <c r="G121" s="58">
        <f t="shared" si="232"/>
        <v>0</v>
      </c>
      <c r="H121" s="59"/>
      <c r="I121" s="58"/>
      <c r="J121" s="58"/>
      <c r="K121" s="59"/>
      <c r="L121" s="59"/>
      <c r="M121" s="58">
        <f t="shared" si="233"/>
        <v>0</v>
      </c>
      <c r="N121" s="59"/>
      <c r="O121" s="58"/>
      <c r="P121" s="59"/>
      <c r="Q121" s="58"/>
      <c r="R121" s="58"/>
      <c r="S121" s="58"/>
      <c r="T121" s="58"/>
      <c r="U121" s="58">
        <f t="shared" si="234"/>
        <v>0</v>
      </c>
      <c r="V121" s="58"/>
      <c r="W121" s="58"/>
      <c r="X121" s="58"/>
      <c r="Y121" s="58"/>
      <c r="Z121" s="58"/>
      <c r="AA121" s="58"/>
      <c r="AB121" s="58"/>
      <c r="AC121" s="58"/>
      <c r="AD121" s="58">
        <f t="shared" si="235"/>
        <v>0</v>
      </c>
      <c r="AE121" s="59"/>
      <c r="AF121" s="59"/>
      <c r="AG121" s="58"/>
      <c r="AH121" s="58"/>
      <c r="AI121" s="58"/>
      <c r="AJ121" s="58"/>
      <c r="AK121" s="58"/>
      <c r="AL121" s="58"/>
      <c r="AM121" s="58"/>
      <c r="AN121" s="58"/>
      <c r="AO121" s="58"/>
      <c r="AP121" s="58"/>
      <c r="AQ121" s="58"/>
      <c r="AR121" s="58"/>
      <c r="AS121" s="58">
        <v>0</v>
      </c>
      <c r="AT121" s="58"/>
      <c r="AU121" s="58"/>
      <c r="AV121" s="58"/>
      <c r="AW121" s="58"/>
      <c r="AX121" s="58"/>
      <c r="AY121" s="58"/>
      <c r="AZ121" s="58"/>
      <c r="BA121" s="58"/>
      <c r="BB121" s="58"/>
      <c r="BC121" s="58"/>
      <c r="BD121" s="59"/>
      <c r="BE121" s="58"/>
      <c r="BF121" s="58"/>
      <c r="BG121" s="58">
        <f t="shared" si="236"/>
        <v>0</v>
      </c>
      <c r="BH121" s="58"/>
      <c r="BI121" s="59">
        <v>0</v>
      </c>
      <c r="BJ121" s="58"/>
      <c r="BK121" s="61" t="s">
        <v>130</v>
      </c>
      <c r="BL121" s="70" t="s">
        <v>399</v>
      </c>
      <c r="BM121" s="61" t="s">
        <v>523</v>
      </c>
      <c r="BN121" s="61" t="s">
        <v>93</v>
      </c>
      <c r="BO121" s="90"/>
      <c r="BP121" s="797"/>
      <c r="BQ121" s="781"/>
      <c r="BR121" s="136" t="s">
        <v>834</v>
      </c>
      <c r="BS121" s="136"/>
      <c r="BT121" s="136"/>
    </row>
    <row r="122" spans="1:72" s="72" customFormat="1" ht="30.6" customHeight="1">
      <c r="A122" s="775"/>
      <c r="B122" s="829"/>
      <c r="C122" s="471">
        <f t="shared" si="110"/>
        <v>2.8</v>
      </c>
      <c r="D122" s="61">
        <v>2.77</v>
      </c>
      <c r="E122" s="58">
        <f t="shared" si="237"/>
        <v>0.03</v>
      </c>
      <c r="F122" s="58">
        <f t="shared" si="238"/>
        <v>0</v>
      </c>
      <c r="G122" s="58">
        <f t="shared" si="232"/>
        <v>0</v>
      </c>
      <c r="H122" s="57"/>
      <c r="I122" s="57"/>
      <c r="J122" s="57"/>
      <c r="K122" s="58"/>
      <c r="L122" s="58"/>
      <c r="M122" s="58">
        <f t="shared" si="233"/>
        <v>0</v>
      </c>
      <c r="N122" s="57"/>
      <c r="O122" s="57"/>
      <c r="P122" s="57"/>
      <c r="Q122" s="57"/>
      <c r="R122" s="57"/>
      <c r="S122" s="57"/>
      <c r="T122" s="57"/>
      <c r="U122" s="58">
        <f t="shared" si="234"/>
        <v>0</v>
      </c>
      <c r="V122" s="57"/>
      <c r="W122" s="57"/>
      <c r="X122" s="57"/>
      <c r="Y122" s="57"/>
      <c r="Z122" s="57"/>
      <c r="AA122" s="57"/>
      <c r="AB122" s="57"/>
      <c r="AC122" s="57"/>
      <c r="AD122" s="58">
        <f t="shared" si="235"/>
        <v>0</v>
      </c>
      <c r="AE122" s="57"/>
      <c r="AF122" s="57"/>
      <c r="AG122" s="57"/>
      <c r="AH122" s="57"/>
      <c r="AI122" s="57"/>
      <c r="AJ122" s="57"/>
      <c r="AK122" s="57"/>
      <c r="AL122" s="57"/>
      <c r="AM122" s="57"/>
      <c r="AN122" s="57"/>
      <c r="AO122" s="57"/>
      <c r="AP122" s="57"/>
      <c r="AQ122" s="57"/>
      <c r="AR122" s="57"/>
      <c r="AS122" s="57">
        <f>AT122+AU122</f>
        <v>0</v>
      </c>
      <c r="AT122" s="57"/>
      <c r="AU122" s="57"/>
      <c r="AV122" s="57"/>
      <c r="AW122" s="57"/>
      <c r="AX122" s="57"/>
      <c r="AY122" s="57"/>
      <c r="AZ122" s="57"/>
      <c r="BA122" s="57"/>
      <c r="BB122" s="57"/>
      <c r="BC122" s="57"/>
      <c r="BD122" s="57"/>
      <c r="BE122" s="57"/>
      <c r="BF122" s="57"/>
      <c r="BG122" s="58">
        <f t="shared" si="236"/>
        <v>0.03</v>
      </c>
      <c r="BH122" s="57"/>
      <c r="BI122" s="57">
        <v>0.03</v>
      </c>
      <c r="BJ122" s="57"/>
      <c r="BK122" s="61" t="s">
        <v>130</v>
      </c>
      <c r="BL122" s="79" t="s">
        <v>396</v>
      </c>
      <c r="BM122" s="79" t="s">
        <v>524</v>
      </c>
      <c r="BN122" s="79" t="s">
        <v>93</v>
      </c>
      <c r="BO122" s="79"/>
      <c r="BP122" s="797"/>
      <c r="BQ122" s="781"/>
      <c r="BR122" s="136" t="s">
        <v>834</v>
      </c>
      <c r="BS122" s="207"/>
      <c r="BT122" s="207"/>
    </row>
    <row r="123" spans="1:72" s="81" customFormat="1" ht="48" customHeight="1">
      <c r="A123" s="61">
        <v>6</v>
      </c>
      <c r="B123" s="289" t="s">
        <v>860</v>
      </c>
      <c r="C123" s="471">
        <f t="shared" si="110"/>
        <v>0.19999999999999998</v>
      </c>
      <c r="D123" s="63">
        <v>0.18</v>
      </c>
      <c r="E123" s="58">
        <f t="shared" si="237"/>
        <v>0.02</v>
      </c>
      <c r="F123" s="58">
        <f t="shared" si="238"/>
        <v>0</v>
      </c>
      <c r="G123" s="58">
        <f t="shared" si="232"/>
        <v>0</v>
      </c>
      <c r="H123" s="59"/>
      <c r="I123" s="58"/>
      <c r="J123" s="58"/>
      <c r="K123" s="59">
        <v>0</v>
      </c>
      <c r="L123" s="59"/>
      <c r="M123" s="58">
        <f t="shared" si="233"/>
        <v>0</v>
      </c>
      <c r="N123" s="59"/>
      <c r="O123" s="58"/>
      <c r="P123" s="59"/>
      <c r="Q123" s="58"/>
      <c r="R123" s="58"/>
      <c r="S123" s="58"/>
      <c r="T123" s="58"/>
      <c r="U123" s="58">
        <f t="shared" si="234"/>
        <v>0</v>
      </c>
      <c r="V123" s="58"/>
      <c r="W123" s="58"/>
      <c r="X123" s="58"/>
      <c r="Y123" s="58"/>
      <c r="Z123" s="58"/>
      <c r="AA123" s="58"/>
      <c r="AB123" s="58"/>
      <c r="AC123" s="58"/>
      <c r="AD123" s="58">
        <f t="shared" si="235"/>
        <v>0</v>
      </c>
      <c r="AE123" s="59"/>
      <c r="AF123" s="59"/>
      <c r="AG123" s="58"/>
      <c r="AH123" s="58"/>
      <c r="AI123" s="58"/>
      <c r="AJ123" s="58"/>
      <c r="AK123" s="58"/>
      <c r="AL123" s="58"/>
      <c r="AM123" s="58"/>
      <c r="AN123" s="58"/>
      <c r="AO123" s="58"/>
      <c r="AP123" s="58"/>
      <c r="AQ123" s="58"/>
      <c r="AR123" s="58"/>
      <c r="AS123" s="58">
        <v>0</v>
      </c>
      <c r="AT123" s="58"/>
      <c r="AU123" s="58"/>
      <c r="AV123" s="58"/>
      <c r="AW123" s="58"/>
      <c r="AX123" s="58"/>
      <c r="AY123" s="58"/>
      <c r="AZ123" s="58"/>
      <c r="BA123" s="58"/>
      <c r="BB123" s="58"/>
      <c r="BC123" s="58"/>
      <c r="BD123" s="59"/>
      <c r="BE123" s="58"/>
      <c r="BF123" s="58"/>
      <c r="BG123" s="58">
        <f t="shared" si="236"/>
        <v>0.02</v>
      </c>
      <c r="BH123" s="58"/>
      <c r="BI123" s="59">
        <v>0.02</v>
      </c>
      <c r="BJ123" s="58"/>
      <c r="BK123" s="61" t="s">
        <v>130</v>
      </c>
      <c r="BL123" s="70" t="s">
        <v>399</v>
      </c>
      <c r="BM123" s="61" t="s">
        <v>526</v>
      </c>
      <c r="BN123" s="61" t="s">
        <v>93</v>
      </c>
      <c r="BO123" s="90"/>
      <c r="BP123" s="79" t="s">
        <v>502</v>
      </c>
      <c r="BQ123" s="63" t="s">
        <v>503</v>
      </c>
      <c r="BR123" s="136"/>
      <c r="BS123" s="136" t="s">
        <v>834</v>
      </c>
      <c r="BT123" s="136"/>
    </row>
    <row r="124" spans="1:72" s="81" customFormat="1" ht="64.900000000000006" customHeight="1">
      <c r="A124" s="61">
        <v>7</v>
      </c>
      <c r="B124" s="289" t="s">
        <v>529</v>
      </c>
      <c r="C124" s="471">
        <f t="shared" si="110"/>
        <v>0.8</v>
      </c>
      <c r="D124" s="63">
        <v>0.8</v>
      </c>
      <c r="E124" s="58">
        <f t="shared" si="237"/>
        <v>0</v>
      </c>
      <c r="F124" s="58">
        <f t="shared" si="238"/>
        <v>0</v>
      </c>
      <c r="G124" s="58">
        <f t="shared" si="232"/>
        <v>0</v>
      </c>
      <c r="H124" s="59"/>
      <c r="I124" s="58"/>
      <c r="J124" s="58"/>
      <c r="K124" s="59">
        <v>0</v>
      </c>
      <c r="L124" s="59"/>
      <c r="M124" s="58">
        <f t="shared" si="233"/>
        <v>0</v>
      </c>
      <c r="N124" s="59"/>
      <c r="O124" s="58"/>
      <c r="P124" s="59"/>
      <c r="Q124" s="58"/>
      <c r="R124" s="58"/>
      <c r="S124" s="58"/>
      <c r="T124" s="58"/>
      <c r="U124" s="58">
        <f t="shared" si="234"/>
        <v>0</v>
      </c>
      <c r="V124" s="58"/>
      <c r="W124" s="58"/>
      <c r="X124" s="58"/>
      <c r="Y124" s="58"/>
      <c r="Z124" s="58"/>
      <c r="AA124" s="58"/>
      <c r="AB124" s="58"/>
      <c r="AC124" s="58"/>
      <c r="AD124" s="58">
        <f t="shared" si="235"/>
        <v>0</v>
      </c>
      <c r="AE124" s="59"/>
      <c r="AF124" s="59"/>
      <c r="AG124" s="58"/>
      <c r="AH124" s="58"/>
      <c r="AI124" s="58"/>
      <c r="AJ124" s="58"/>
      <c r="AK124" s="58"/>
      <c r="AL124" s="58"/>
      <c r="AM124" s="58"/>
      <c r="AN124" s="58"/>
      <c r="AO124" s="58"/>
      <c r="AP124" s="58"/>
      <c r="AQ124" s="58"/>
      <c r="AR124" s="58"/>
      <c r="AS124" s="58">
        <v>0</v>
      </c>
      <c r="AT124" s="58"/>
      <c r="AU124" s="58"/>
      <c r="AV124" s="58"/>
      <c r="AW124" s="58"/>
      <c r="AX124" s="58"/>
      <c r="AY124" s="58"/>
      <c r="AZ124" s="58"/>
      <c r="BA124" s="58"/>
      <c r="BB124" s="58"/>
      <c r="BC124" s="58"/>
      <c r="BD124" s="59"/>
      <c r="BE124" s="58"/>
      <c r="BF124" s="58"/>
      <c r="BG124" s="58">
        <f t="shared" si="236"/>
        <v>0</v>
      </c>
      <c r="BH124" s="58"/>
      <c r="BI124" s="59"/>
      <c r="BJ124" s="58"/>
      <c r="BK124" s="61" t="s">
        <v>130</v>
      </c>
      <c r="BL124" s="70" t="s">
        <v>399</v>
      </c>
      <c r="BM124" s="61"/>
      <c r="BN124" s="61" t="s">
        <v>93</v>
      </c>
      <c r="BO124" s="90"/>
      <c r="BP124" s="79" t="s">
        <v>608</v>
      </c>
      <c r="BQ124" s="63" t="s">
        <v>503</v>
      </c>
      <c r="BR124" s="136" t="s">
        <v>834</v>
      </c>
      <c r="BS124" s="136"/>
      <c r="BT124" s="136"/>
    </row>
    <row r="125" spans="1:72" s="81" customFormat="1" ht="86.45" customHeight="1">
      <c r="A125" s="61">
        <v>8</v>
      </c>
      <c r="B125" s="289" t="s">
        <v>530</v>
      </c>
      <c r="C125" s="471">
        <f t="shared" si="110"/>
        <v>0.66</v>
      </c>
      <c r="D125" s="63">
        <v>0.63</v>
      </c>
      <c r="E125" s="58">
        <f t="shared" si="237"/>
        <v>0.03</v>
      </c>
      <c r="F125" s="58">
        <f t="shared" si="238"/>
        <v>0</v>
      </c>
      <c r="G125" s="58">
        <f t="shared" si="232"/>
        <v>0</v>
      </c>
      <c r="H125" s="59"/>
      <c r="I125" s="58"/>
      <c r="J125" s="58"/>
      <c r="K125" s="59"/>
      <c r="L125" s="59"/>
      <c r="M125" s="58">
        <f t="shared" si="233"/>
        <v>0</v>
      </c>
      <c r="N125" s="59"/>
      <c r="O125" s="58"/>
      <c r="P125" s="59"/>
      <c r="Q125" s="58"/>
      <c r="R125" s="58"/>
      <c r="S125" s="58"/>
      <c r="T125" s="58"/>
      <c r="U125" s="58">
        <f t="shared" si="234"/>
        <v>0</v>
      </c>
      <c r="V125" s="58"/>
      <c r="W125" s="58"/>
      <c r="X125" s="58"/>
      <c r="Y125" s="58"/>
      <c r="Z125" s="58"/>
      <c r="AA125" s="58"/>
      <c r="AB125" s="58"/>
      <c r="AC125" s="58"/>
      <c r="AD125" s="58">
        <f t="shared" si="235"/>
        <v>0</v>
      </c>
      <c r="AE125" s="59"/>
      <c r="AF125" s="59"/>
      <c r="AG125" s="58"/>
      <c r="AH125" s="58"/>
      <c r="AI125" s="58"/>
      <c r="AJ125" s="58"/>
      <c r="AK125" s="58"/>
      <c r="AL125" s="58"/>
      <c r="AM125" s="58"/>
      <c r="AN125" s="58"/>
      <c r="AO125" s="58"/>
      <c r="AP125" s="58"/>
      <c r="AQ125" s="58"/>
      <c r="AR125" s="58"/>
      <c r="AS125" s="58">
        <v>0</v>
      </c>
      <c r="AT125" s="58"/>
      <c r="AU125" s="58"/>
      <c r="AV125" s="58"/>
      <c r="AW125" s="58"/>
      <c r="AX125" s="58"/>
      <c r="AY125" s="58"/>
      <c r="AZ125" s="58"/>
      <c r="BA125" s="58"/>
      <c r="BB125" s="58"/>
      <c r="BC125" s="58"/>
      <c r="BD125" s="59"/>
      <c r="BE125" s="58"/>
      <c r="BF125" s="58"/>
      <c r="BG125" s="58">
        <f t="shared" si="236"/>
        <v>0.03</v>
      </c>
      <c r="BH125" s="58"/>
      <c r="BI125" s="59">
        <v>0.03</v>
      </c>
      <c r="BJ125" s="58"/>
      <c r="BK125" s="61" t="s">
        <v>130</v>
      </c>
      <c r="BL125" s="70" t="s">
        <v>399</v>
      </c>
      <c r="BM125" s="61" t="s">
        <v>531</v>
      </c>
      <c r="BN125" s="61" t="s">
        <v>93</v>
      </c>
      <c r="BO125" s="90"/>
      <c r="BP125" s="79" t="s">
        <v>608</v>
      </c>
      <c r="BQ125" s="63" t="s">
        <v>503</v>
      </c>
      <c r="BR125" s="136" t="s">
        <v>834</v>
      </c>
      <c r="BS125" s="136"/>
      <c r="BT125" s="136"/>
    </row>
    <row r="126" spans="1:72" s="81" customFormat="1" ht="57.6" customHeight="1">
      <c r="A126" s="61">
        <v>9</v>
      </c>
      <c r="B126" s="289" t="s">
        <v>532</v>
      </c>
      <c r="C126" s="471">
        <f t="shared" si="110"/>
        <v>0.70000000000000007</v>
      </c>
      <c r="D126" s="63">
        <v>0.68</v>
      </c>
      <c r="E126" s="58">
        <f t="shared" si="237"/>
        <v>0.02</v>
      </c>
      <c r="F126" s="58">
        <f t="shared" si="238"/>
        <v>0</v>
      </c>
      <c r="G126" s="58">
        <f t="shared" si="232"/>
        <v>0</v>
      </c>
      <c r="H126" s="59"/>
      <c r="I126" s="58"/>
      <c r="J126" s="58"/>
      <c r="K126" s="59"/>
      <c r="L126" s="59"/>
      <c r="M126" s="58">
        <f t="shared" si="233"/>
        <v>0</v>
      </c>
      <c r="N126" s="59"/>
      <c r="O126" s="58"/>
      <c r="P126" s="59"/>
      <c r="Q126" s="58"/>
      <c r="R126" s="58"/>
      <c r="S126" s="58"/>
      <c r="T126" s="58"/>
      <c r="U126" s="58">
        <f t="shared" si="234"/>
        <v>0</v>
      </c>
      <c r="V126" s="58"/>
      <c r="W126" s="58"/>
      <c r="X126" s="58"/>
      <c r="Y126" s="58"/>
      <c r="Z126" s="58"/>
      <c r="AA126" s="58"/>
      <c r="AB126" s="58"/>
      <c r="AC126" s="58"/>
      <c r="AD126" s="58">
        <f t="shared" si="235"/>
        <v>0</v>
      </c>
      <c r="AE126" s="59"/>
      <c r="AF126" s="59"/>
      <c r="AG126" s="58"/>
      <c r="AH126" s="58"/>
      <c r="AI126" s="58"/>
      <c r="AJ126" s="58"/>
      <c r="AK126" s="58"/>
      <c r="AL126" s="58"/>
      <c r="AM126" s="58"/>
      <c r="AN126" s="58"/>
      <c r="AO126" s="58"/>
      <c r="AP126" s="58"/>
      <c r="AQ126" s="58"/>
      <c r="AR126" s="58"/>
      <c r="AS126" s="58">
        <v>0</v>
      </c>
      <c r="AT126" s="58"/>
      <c r="AU126" s="58"/>
      <c r="AV126" s="58"/>
      <c r="AW126" s="58"/>
      <c r="AX126" s="58"/>
      <c r="AY126" s="58"/>
      <c r="AZ126" s="58"/>
      <c r="BA126" s="58"/>
      <c r="BB126" s="58"/>
      <c r="BC126" s="58"/>
      <c r="BD126" s="59"/>
      <c r="BE126" s="58"/>
      <c r="BF126" s="58"/>
      <c r="BG126" s="58">
        <f t="shared" si="236"/>
        <v>0.02</v>
      </c>
      <c r="BH126" s="58"/>
      <c r="BI126" s="59">
        <v>0.02</v>
      </c>
      <c r="BJ126" s="58"/>
      <c r="BK126" s="61" t="s">
        <v>130</v>
      </c>
      <c r="BL126" s="70" t="s">
        <v>399</v>
      </c>
      <c r="BM126" s="61" t="s">
        <v>729</v>
      </c>
      <c r="BN126" s="61" t="s">
        <v>93</v>
      </c>
      <c r="BO126" s="90"/>
      <c r="BP126" s="79" t="s">
        <v>608</v>
      </c>
      <c r="BQ126" s="63" t="s">
        <v>503</v>
      </c>
      <c r="BR126" s="136"/>
      <c r="BS126" s="136" t="s">
        <v>834</v>
      </c>
      <c r="BT126" s="136"/>
    </row>
    <row r="127" spans="1:72" s="81" customFormat="1" ht="61.9" customHeight="1">
      <c r="A127" s="61">
        <v>10</v>
      </c>
      <c r="B127" s="202" t="s">
        <v>536</v>
      </c>
      <c r="C127" s="471">
        <f t="shared" si="110"/>
        <v>0.55000000000000004</v>
      </c>
      <c r="D127" s="61">
        <v>0.5</v>
      </c>
      <c r="E127" s="58">
        <f t="shared" si="237"/>
        <v>0.05</v>
      </c>
      <c r="F127" s="58">
        <f t="shared" si="238"/>
        <v>0</v>
      </c>
      <c r="G127" s="58">
        <f t="shared" si="232"/>
        <v>0</v>
      </c>
      <c r="H127" s="57"/>
      <c r="I127" s="57"/>
      <c r="J127" s="57"/>
      <c r="K127" s="57"/>
      <c r="L127" s="57"/>
      <c r="M127" s="58">
        <f t="shared" si="233"/>
        <v>0</v>
      </c>
      <c r="N127" s="57"/>
      <c r="O127" s="57"/>
      <c r="P127" s="57"/>
      <c r="Q127" s="57"/>
      <c r="R127" s="57"/>
      <c r="S127" s="57"/>
      <c r="T127" s="57"/>
      <c r="U127" s="58">
        <f t="shared" si="234"/>
        <v>0</v>
      </c>
      <c r="V127" s="57"/>
      <c r="W127" s="57"/>
      <c r="X127" s="57"/>
      <c r="Y127" s="57"/>
      <c r="Z127" s="57"/>
      <c r="AA127" s="57"/>
      <c r="AB127" s="57"/>
      <c r="AC127" s="57"/>
      <c r="AD127" s="58">
        <f t="shared" si="235"/>
        <v>0</v>
      </c>
      <c r="AE127" s="57"/>
      <c r="AF127" s="57"/>
      <c r="AG127" s="57"/>
      <c r="AH127" s="57"/>
      <c r="AI127" s="57"/>
      <c r="AJ127" s="57"/>
      <c r="AK127" s="57"/>
      <c r="AL127" s="57"/>
      <c r="AM127" s="57"/>
      <c r="AN127" s="57"/>
      <c r="AO127" s="57"/>
      <c r="AP127" s="57"/>
      <c r="AQ127" s="57"/>
      <c r="AR127" s="57"/>
      <c r="AS127" s="57">
        <f t="shared" ref="AS127:AS135" si="239">AT127+AU127</f>
        <v>0</v>
      </c>
      <c r="AT127" s="57"/>
      <c r="AU127" s="57"/>
      <c r="AV127" s="57"/>
      <c r="AW127" s="57"/>
      <c r="AX127" s="57"/>
      <c r="AY127" s="57"/>
      <c r="AZ127" s="57"/>
      <c r="BA127" s="57"/>
      <c r="BB127" s="57"/>
      <c r="BC127" s="57"/>
      <c r="BD127" s="57"/>
      <c r="BE127" s="57"/>
      <c r="BF127" s="57"/>
      <c r="BG127" s="58">
        <f t="shared" si="236"/>
        <v>0.05</v>
      </c>
      <c r="BH127" s="57"/>
      <c r="BI127" s="57">
        <v>0.05</v>
      </c>
      <c r="BJ127" s="57"/>
      <c r="BK127" s="61" t="s">
        <v>130</v>
      </c>
      <c r="BL127" s="79" t="s">
        <v>396</v>
      </c>
      <c r="BM127" s="79"/>
      <c r="BN127" s="79" t="s">
        <v>93</v>
      </c>
      <c r="BO127" s="128"/>
      <c r="BP127" s="164" t="s">
        <v>537</v>
      </c>
      <c r="BQ127" s="63" t="s">
        <v>503</v>
      </c>
      <c r="BR127" s="136" t="s">
        <v>834</v>
      </c>
      <c r="BS127" s="136"/>
      <c r="BT127" s="136"/>
    </row>
    <row r="128" spans="1:72" s="81" customFormat="1" ht="59.45" customHeight="1">
      <c r="A128" s="61">
        <v>11</v>
      </c>
      <c r="B128" s="202" t="s">
        <v>538</v>
      </c>
      <c r="C128" s="471">
        <f t="shared" si="110"/>
        <v>0.45</v>
      </c>
      <c r="D128" s="61">
        <v>0.4</v>
      </c>
      <c r="E128" s="58">
        <f t="shared" si="237"/>
        <v>0.05</v>
      </c>
      <c r="F128" s="58">
        <f t="shared" si="238"/>
        <v>0</v>
      </c>
      <c r="G128" s="58">
        <f t="shared" si="232"/>
        <v>0</v>
      </c>
      <c r="H128" s="57"/>
      <c r="I128" s="57"/>
      <c r="J128" s="57"/>
      <c r="K128" s="57"/>
      <c r="L128" s="57">
        <v>0</v>
      </c>
      <c r="M128" s="58">
        <f t="shared" si="233"/>
        <v>0</v>
      </c>
      <c r="N128" s="57"/>
      <c r="O128" s="57"/>
      <c r="P128" s="57"/>
      <c r="Q128" s="57"/>
      <c r="R128" s="57"/>
      <c r="S128" s="57"/>
      <c r="T128" s="57"/>
      <c r="U128" s="58">
        <f t="shared" si="234"/>
        <v>0</v>
      </c>
      <c r="V128" s="57"/>
      <c r="W128" s="57"/>
      <c r="X128" s="57"/>
      <c r="Y128" s="57"/>
      <c r="Z128" s="57"/>
      <c r="AA128" s="57"/>
      <c r="AB128" s="57"/>
      <c r="AC128" s="57"/>
      <c r="AD128" s="58">
        <f t="shared" si="235"/>
        <v>0</v>
      </c>
      <c r="AE128" s="57"/>
      <c r="AF128" s="57"/>
      <c r="AG128" s="57"/>
      <c r="AH128" s="57"/>
      <c r="AI128" s="57"/>
      <c r="AJ128" s="57"/>
      <c r="AK128" s="57"/>
      <c r="AL128" s="57"/>
      <c r="AM128" s="57"/>
      <c r="AN128" s="57"/>
      <c r="AO128" s="57"/>
      <c r="AP128" s="57"/>
      <c r="AQ128" s="57"/>
      <c r="AR128" s="57"/>
      <c r="AS128" s="57">
        <f t="shared" si="239"/>
        <v>0</v>
      </c>
      <c r="AT128" s="57"/>
      <c r="AU128" s="57"/>
      <c r="AV128" s="57"/>
      <c r="AW128" s="57"/>
      <c r="AX128" s="57"/>
      <c r="AY128" s="57"/>
      <c r="AZ128" s="57"/>
      <c r="BA128" s="57"/>
      <c r="BB128" s="57"/>
      <c r="BC128" s="57"/>
      <c r="BD128" s="57"/>
      <c r="BE128" s="57"/>
      <c r="BF128" s="57"/>
      <c r="BG128" s="58">
        <f t="shared" si="236"/>
        <v>0.05</v>
      </c>
      <c r="BH128" s="57"/>
      <c r="BI128" s="57">
        <v>0.05</v>
      </c>
      <c r="BJ128" s="57"/>
      <c r="BK128" s="61" t="s">
        <v>130</v>
      </c>
      <c r="BL128" s="79" t="s">
        <v>396</v>
      </c>
      <c r="BM128" s="79" t="s">
        <v>730</v>
      </c>
      <c r="BN128" s="79" t="s">
        <v>93</v>
      </c>
      <c r="BO128" s="128"/>
      <c r="BP128" s="164" t="s">
        <v>537</v>
      </c>
      <c r="BQ128" s="63" t="s">
        <v>503</v>
      </c>
      <c r="BR128" s="136" t="s">
        <v>834</v>
      </c>
      <c r="BS128" s="136"/>
      <c r="BT128" s="136"/>
    </row>
    <row r="129" spans="1:72" s="81" customFormat="1" ht="64.900000000000006" customHeight="1">
      <c r="A129" s="61">
        <v>12</v>
      </c>
      <c r="B129" s="202" t="s">
        <v>539</v>
      </c>
      <c r="C129" s="471">
        <f t="shared" si="110"/>
        <v>0.35</v>
      </c>
      <c r="D129" s="61">
        <v>0.3</v>
      </c>
      <c r="E129" s="58">
        <f t="shared" si="237"/>
        <v>0.05</v>
      </c>
      <c r="F129" s="58">
        <f t="shared" si="238"/>
        <v>0</v>
      </c>
      <c r="G129" s="58">
        <f t="shared" si="232"/>
        <v>0</v>
      </c>
      <c r="H129" s="57"/>
      <c r="I129" s="57"/>
      <c r="J129" s="57"/>
      <c r="K129" s="57"/>
      <c r="L129" s="57">
        <v>0</v>
      </c>
      <c r="M129" s="58">
        <f t="shared" si="233"/>
        <v>0</v>
      </c>
      <c r="N129" s="57"/>
      <c r="O129" s="57"/>
      <c r="P129" s="57"/>
      <c r="Q129" s="57"/>
      <c r="R129" s="57"/>
      <c r="S129" s="57"/>
      <c r="T129" s="57"/>
      <c r="U129" s="58">
        <f t="shared" si="234"/>
        <v>0</v>
      </c>
      <c r="V129" s="57"/>
      <c r="W129" s="57"/>
      <c r="X129" s="57"/>
      <c r="Y129" s="57"/>
      <c r="Z129" s="57"/>
      <c r="AA129" s="57"/>
      <c r="AB129" s="57"/>
      <c r="AC129" s="57"/>
      <c r="AD129" s="58">
        <f t="shared" si="235"/>
        <v>0</v>
      </c>
      <c r="AE129" s="57"/>
      <c r="AF129" s="57"/>
      <c r="AG129" s="57"/>
      <c r="AH129" s="57"/>
      <c r="AI129" s="57"/>
      <c r="AJ129" s="57"/>
      <c r="AK129" s="57"/>
      <c r="AL129" s="57"/>
      <c r="AM129" s="57"/>
      <c r="AN129" s="57"/>
      <c r="AO129" s="57"/>
      <c r="AP129" s="57"/>
      <c r="AQ129" s="57"/>
      <c r="AR129" s="57"/>
      <c r="AS129" s="57">
        <f t="shared" si="239"/>
        <v>0</v>
      </c>
      <c r="AT129" s="57"/>
      <c r="AU129" s="57"/>
      <c r="AV129" s="57"/>
      <c r="AW129" s="57"/>
      <c r="AX129" s="57"/>
      <c r="AY129" s="57"/>
      <c r="AZ129" s="57"/>
      <c r="BA129" s="57"/>
      <c r="BB129" s="57"/>
      <c r="BC129" s="57"/>
      <c r="BD129" s="57"/>
      <c r="BE129" s="57"/>
      <c r="BF129" s="57"/>
      <c r="BG129" s="58">
        <f t="shared" si="236"/>
        <v>0.05</v>
      </c>
      <c r="BH129" s="57"/>
      <c r="BI129" s="57">
        <v>0.05</v>
      </c>
      <c r="BJ129" s="57"/>
      <c r="BK129" s="61" t="s">
        <v>130</v>
      </c>
      <c r="BL129" s="79" t="s">
        <v>396</v>
      </c>
      <c r="BM129" s="79" t="s">
        <v>731</v>
      </c>
      <c r="BN129" s="79" t="s">
        <v>93</v>
      </c>
      <c r="BO129" s="128"/>
      <c r="BP129" s="164" t="s">
        <v>537</v>
      </c>
      <c r="BQ129" s="63" t="s">
        <v>503</v>
      </c>
      <c r="BR129" s="136" t="s">
        <v>834</v>
      </c>
      <c r="BS129" s="136"/>
      <c r="BT129" s="136"/>
    </row>
    <row r="130" spans="1:72" s="81" customFormat="1" ht="57.6" customHeight="1">
      <c r="A130" s="61">
        <v>13</v>
      </c>
      <c r="B130" s="202" t="s">
        <v>581</v>
      </c>
      <c r="C130" s="471">
        <f t="shared" si="110"/>
        <v>0.35</v>
      </c>
      <c r="D130" s="61">
        <v>0.35</v>
      </c>
      <c r="E130" s="58">
        <f t="shared" si="237"/>
        <v>0</v>
      </c>
      <c r="F130" s="58">
        <f t="shared" si="238"/>
        <v>0</v>
      </c>
      <c r="G130" s="58">
        <f t="shared" si="232"/>
        <v>0</v>
      </c>
      <c r="H130" s="57"/>
      <c r="I130" s="57"/>
      <c r="J130" s="57"/>
      <c r="K130" s="57"/>
      <c r="L130" s="57">
        <v>0</v>
      </c>
      <c r="M130" s="58">
        <f t="shared" si="233"/>
        <v>0</v>
      </c>
      <c r="N130" s="57"/>
      <c r="O130" s="57"/>
      <c r="P130" s="57"/>
      <c r="Q130" s="57"/>
      <c r="R130" s="57"/>
      <c r="S130" s="57"/>
      <c r="T130" s="57"/>
      <c r="U130" s="58">
        <f t="shared" si="234"/>
        <v>0</v>
      </c>
      <c r="V130" s="57"/>
      <c r="W130" s="57"/>
      <c r="X130" s="57"/>
      <c r="Y130" s="57"/>
      <c r="Z130" s="57"/>
      <c r="AA130" s="57"/>
      <c r="AB130" s="57"/>
      <c r="AC130" s="57"/>
      <c r="AD130" s="58">
        <f t="shared" si="235"/>
        <v>0</v>
      </c>
      <c r="AE130" s="57"/>
      <c r="AF130" s="57"/>
      <c r="AG130" s="57"/>
      <c r="AH130" s="57"/>
      <c r="AI130" s="57"/>
      <c r="AJ130" s="57"/>
      <c r="AK130" s="57"/>
      <c r="AL130" s="57"/>
      <c r="AM130" s="57"/>
      <c r="AN130" s="57"/>
      <c r="AO130" s="57"/>
      <c r="AP130" s="57"/>
      <c r="AQ130" s="57"/>
      <c r="AR130" s="57"/>
      <c r="AS130" s="57">
        <f t="shared" si="239"/>
        <v>0</v>
      </c>
      <c r="AT130" s="57"/>
      <c r="AU130" s="57"/>
      <c r="AV130" s="57"/>
      <c r="AW130" s="57"/>
      <c r="AX130" s="57"/>
      <c r="AY130" s="57"/>
      <c r="AZ130" s="57"/>
      <c r="BA130" s="57"/>
      <c r="BB130" s="57"/>
      <c r="BC130" s="57"/>
      <c r="BD130" s="57"/>
      <c r="BE130" s="57"/>
      <c r="BF130" s="57"/>
      <c r="BG130" s="58">
        <f t="shared" si="236"/>
        <v>0</v>
      </c>
      <c r="BH130" s="57"/>
      <c r="BI130" s="57">
        <v>0</v>
      </c>
      <c r="BJ130" s="57"/>
      <c r="BK130" s="61" t="s">
        <v>130</v>
      </c>
      <c r="BL130" s="79" t="s">
        <v>396</v>
      </c>
      <c r="BM130" s="79" t="s">
        <v>732</v>
      </c>
      <c r="BN130" s="79" t="s">
        <v>93</v>
      </c>
      <c r="BO130" s="128" t="s">
        <v>369</v>
      </c>
      <c r="BP130" s="164" t="s">
        <v>502</v>
      </c>
      <c r="BQ130" s="63" t="s">
        <v>503</v>
      </c>
      <c r="BR130" s="136" t="s">
        <v>834</v>
      </c>
      <c r="BS130" s="136"/>
      <c r="BT130" s="136"/>
    </row>
    <row r="131" spans="1:72" s="81" customFormat="1" ht="70.900000000000006" customHeight="1">
      <c r="A131" s="61">
        <v>14</v>
      </c>
      <c r="B131" s="202" t="s">
        <v>609</v>
      </c>
      <c r="C131" s="471">
        <f t="shared" si="110"/>
        <v>0.25</v>
      </c>
      <c r="D131" s="61">
        <v>0.25</v>
      </c>
      <c r="E131" s="58">
        <f t="shared" si="237"/>
        <v>0</v>
      </c>
      <c r="F131" s="58">
        <f t="shared" si="238"/>
        <v>0</v>
      </c>
      <c r="G131" s="58">
        <f t="shared" si="232"/>
        <v>0</v>
      </c>
      <c r="H131" s="57"/>
      <c r="I131" s="57"/>
      <c r="J131" s="57"/>
      <c r="K131" s="57"/>
      <c r="L131" s="57">
        <v>0</v>
      </c>
      <c r="M131" s="58">
        <f t="shared" si="233"/>
        <v>0</v>
      </c>
      <c r="N131" s="57"/>
      <c r="O131" s="57"/>
      <c r="P131" s="57"/>
      <c r="Q131" s="57"/>
      <c r="R131" s="57"/>
      <c r="S131" s="57"/>
      <c r="T131" s="57"/>
      <c r="U131" s="58">
        <f t="shared" si="234"/>
        <v>0</v>
      </c>
      <c r="V131" s="57"/>
      <c r="W131" s="57"/>
      <c r="X131" s="57"/>
      <c r="Y131" s="57"/>
      <c r="Z131" s="57"/>
      <c r="AA131" s="57"/>
      <c r="AB131" s="57"/>
      <c r="AC131" s="57"/>
      <c r="AD131" s="58">
        <f t="shared" si="235"/>
        <v>0</v>
      </c>
      <c r="AE131" s="57"/>
      <c r="AF131" s="57"/>
      <c r="AG131" s="57"/>
      <c r="AH131" s="57"/>
      <c r="AI131" s="57"/>
      <c r="AJ131" s="57"/>
      <c r="AK131" s="57"/>
      <c r="AL131" s="57"/>
      <c r="AM131" s="57"/>
      <c r="AN131" s="57"/>
      <c r="AO131" s="57"/>
      <c r="AP131" s="57"/>
      <c r="AQ131" s="57"/>
      <c r="AR131" s="57"/>
      <c r="AS131" s="57">
        <f t="shared" si="239"/>
        <v>0</v>
      </c>
      <c r="AT131" s="57"/>
      <c r="AU131" s="57"/>
      <c r="AV131" s="57"/>
      <c r="AW131" s="57"/>
      <c r="AX131" s="57"/>
      <c r="AY131" s="57"/>
      <c r="AZ131" s="57"/>
      <c r="BA131" s="57"/>
      <c r="BB131" s="57"/>
      <c r="BC131" s="57"/>
      <c r="BD131" s="57"/>
      <c r="BE131" s="57"/>
      <c r="BF131" s="57"/>
      <c r="BG131" s="58">
        <f t="shared" si="236"/>
        <v>0</v>
      </c>
      <c r="BH131" s="57"/>
      <c r="BI131" s="57">
        <v>0</v>
      </c>
      <c r="BJ131" s="57"/>
      <c r="BK131" s="61" t="s">
        <v>130</v>
      </c>
      <c r="BL131" s="79" t="s">
        <v>396</v>
      </c>
      <c r="BM131" s="79" t="s">
        <v>733</v>
      </c>
      <c r="BN131" s="79" t="s">
        <v>93</v>
      </c>
      <c r="BO131" s="128"/>
      <c r="BP131" s="164" t="s">
        <v>608</v>
      </c>
      <c r="BQ131" s="63" t="s">
        <v>503</v>
      </c>
      <c r="BR131" s="136" t="s">
        <v>834</v>
      </c>
      <c r="BS131" s="136"/>
      <c r="BT131" s="136"/>
    </row>
    <row r="132" spans="1:72" s="81" customFormat="1" ht="73.900000000000006" customHeight="1">
      <c r="A132" s="61">
        <f t="shared" ref="A132:A138" si="240">A131+1</f>
        <v>15</v>
      </c>
      <c r="B132" s="202" t="s">
        <v>610</v>
      </c>
      <c r="C132" s="471">
        <f t="shared" si="110"/>
        <v>0.25</v>
      </c>
      <c r="D132" s="61">
        <v>0.25</v>
      </c>
      <c r="E132" s="58">
        <f t="shared" si="237"/>
        <v>0</v>
      </c>
      <c r="F132" s="58">
        <f t="shared" si="238"/>
        <v>0</v>
      </c>
      <c r="G132" s="58">
        <f t="shared" si="232"/>
        <v>0</v>
      </c>
      <c r="H132" s="57"/>
      <c r="I132" s="57"/>
      <c r="J132" s="57"/>
      <c r="K132" s="57"/>
      <c r="L132" s="57">
        <v>0</v>
      </c>
      <c r="M132" s="58">
        <f t="shared" si="233"/>
        <v>0</v>
      </c>
      <c r="N132" s="57"/>
      <c r="O132" s="57"/>
      <c r="P132" s="57"/>
      <c r="Q132" s="57"/>
      <c r="R132" s="57"/>
      <c r="S132" s="57"/>
      <c r="T132" s="57"/>
      <c r="U132" s="58">
        <f t="shared" si="234"/>
        <v>0</v>
      </c>
      <c r="V132" s="57"/>
      <c r="W132" s="57"/>
      <c r="X132" s="57"/>
      <c r="Y132" s="57"/>
      <c r="Z132" s="57"/>
      <c r="AA132" s="57"/>
      <c r="AB132" s="57"/>
      <c r="AC132" s="57"/>
      <c r="AD132" s="58">
        <f t="shared" si="235"/>
        <v>0</v>
      </c>
      <c r="AE132" s="57"/>
      <c r="AF132" s="57"/>
      <c r="AG132" s="57"/>
      <c r="AH132" s="57"/>
      <c r="AI132" s="57"/>
      <c r="AJ132" s="57"/>
      <c r="AK132" s="57"/>
      <c r="AL132" s="57"/>
      <c r="AM132" s="57"/>
      <c r="AN132" s="57"/>
      <c r="AO132" s="57"/>
      <c r="AP132" s="57"/>
      <c r="AQ132" s="57"/>
      <c r="AR132" s="57"/>
      <c r="AS132" s="57">
        <f t="shared" si="239"/>
        <v>0</v>
      </c>
      <c r="AT132" s="57"/>
      <c r="AU132" s="57"/>
      <c r="AV132" s="57"/>
      <c r="AW132" s="57"/>
      <c r="AX132" s="57"/>
      <c r="AY132" s="57"/>
      <c r="AZ132" s="57"/>
      <c r="BA132" s="57"/>
      <c r="BB132" s="57"/>
      <c r="BC132" s="57"/>
      <c r="BD132" s="57"/>
      <c r="BE132" s="57"/>
      <c r="BF132" s="57"/>
      <c r="BG132" s="58">
        <f t="shared" si="236"/>
        <v>0</v>
      </c>
      <c r="BH132" s="57"/>
      <c r="BI132" s="57">
        <v>0</v>
      </c>
      <c r="BJ132" s="57"/>
      <c r="BK132" s="61" t="s">
        <v>130</v>
      </c>
      <c r="BL132" s="79" t="s">
        <v>396</v>
      </c>
      <c r="BM132" s="79" t="s">
        <v>734</v>
      </c>
      <c r="BN132" s="79" t="s">
        <v>93</v>
      </c>
      <c r="BO132" s="128"/>
      <c r="BP132" s="164" t="s">
        <v>608</v>
      </c>
      <c r="BQ132" s="63" t="s">
        <v>503</v>
      </c>
      <c r="BR132" s="136" t="s">
        <v>834</v>
      </c>
      <c r="BS132" s="136"/>
      <c r="BT132" s="136"/>
    </row>
    <row r="133" spans="1:72" s="81" customFormat="1" ht="73.900000000000006" customHeight="1">
      <c r="A133" s="61">
        <f t="shared" si="240"/>
        <v>16</v>
      </c>
      <c r="B133" s="202" t="s">
        <v>611</v>
      </c>
      <c r="C133" s="471">
        <f t="shared" si="110"/>
        <v>0.2</v>
      </c>
      <c r="D133" s="61">
        <v>0.17</v>
      </c>
      <c r="E133" s="58">
        <f t="shared" si="237"/>
        <v>0.03</v>
      </c>
      <c r="F133" s="58">
        <f t="shared" si="238"/>
        <v>0</v>
      </c>
      <c r="G133" s="58">
        <f t="shared" si="232"/>
        <v>0</v>
      </c>
      <c r="H133" s="57"/>
      <c r="I133" s="57"/>
      <c r="J133" s="57"/>
      <c r="K133" s="57"/>
      <c r="L133" s="57">
        <v>0</v>
      </c>
      <c r="M133" s="58">
        <f t="shared" si="233"/>
        <v>0</v>
      </c>
      <c r="N133" s="57"/>
      <c r="O133" s="57"/>
      <c r="P133" s="57"/>
      <c r="Q133" s="57"/>
      <c r="R133" s="57"/>
      <c r="S133" s="57"/>
      <c r="T133" s="57"/>
      <c r="U133" s="58">
        <f t="shared" si="234"/>
        <v>0</v>
      </c>
      <c r="V133" s="57"/>
      <c r="W133" s="57"/>
      <c r="X133" s="57"/>
      <c r="Y133" s="57"/>
      <c r="Z133" s="57"/>
      <c r="AA133" s="57"/>
      <c r="AB133" s="57"/>
      <c r="AC133" s="57"/>
      <c r="AD133" s="58">
        <f t="shared" si="235"/>
        <v>0</v>
      </c>
      <c r="AE133" s="57"/>
      <c r="AF133" s="57"/>
      <c r="AG133" s="57"/>
      <c r="AH133" s="57"/>
      <c r="AI133" s="57"/>
      <c r="AJ133" s="57"/>
      <c r="AK133" s="57"/>
      <c r="AL133" s="57"/>
      <c r="AM133" s="57"/>
      <c r="AN133" s="57"/>
      <c r="AO133" s="57"/>
      <c r="AP133" s="57"/>
      <c r="AQ133" s="57"/>
      <c r="AR133" s="57"/>
      <c r="AS133" s="57">
        <f t="shared" si="239"/>
        <v>0</v>
      </c>
      <c r="AT133" s="57"/>
      <c r="AU133" s="57"/>
      <c r="AV133" s="57"/>
      <c r="AW133" s="57"/>
      <c r="AX133" s="57"/>
      <c r="AY133" s="57"/>
      <c r="AZ133" s="57"/>
      <c r="BA133" s="57"/>
      <c r="BB133" s="57"/>
      <c r="BC133" s="57"/>
      <c r="BD133" s="57"/>
      <c r="BE133" s="57"/>
      <c r="BF133" s="57"/>
      <c r="BG133" s="58">
        <f t="shared" si="236"/>
        <v>0.03</v>
      </c>
      <c r="BH133" s="57"/>
      <c r="BI133" s="57">
        <v>0.03</v>
      </c>
      <c r="BJ133" s="57"/>
      <c r="BK133" s="61" t="s">
        <v>130</v>
      </c>
      <c r="BL133" s="79" t="s">
        <v>396</v>
      </c>
      <c r="BM133" s="79" t="s">
        <v>735</v>
      </c>
      <c r="BN133" s="79" t="s">
        <v>93</v>
      </c>
      <c r="BO133" s="128"/>
      <c r="BP133" s="164" t="s">
        <v>608</v>
      </c>
      <c r="BQ133" s="63" t="s">
        <v>503</v>
      </c>
      <c r="BR133" s="136" t="s">
        <v>834</v>
      </c>
      <c r="BS133" s="136"/>
      <c r="BT133" s="136"/>
    </row>
    <row r="134" spans="1:72" s="81" customFormat="1" ht="54.6" customHeight="1">
      <c r="A134" s="61">
        <f t="shared" si="240"/>
        <v>17</v>
      </c>
      <c r="B134" s="202" t="s">
        <v>582</v>
      </c>
      <c r="C134" s="471">
        <f t="shared" si="110"/>
        <v>0.4</v>
      </c>
      <c r="D134" s="61">
        <v>0.37</v>
      </c>
      <c r="E134" s="58">
        <f t="shared" si="237"/>
        <v>0.03</v>
      </c>
      <c r="F134" s="58">
        <f t="shared" si="238"/>
        <v>0</v>
      </c>
      <c r="G134" s="58">
        <f t="shared" si="232"/>
        <v>0</v>
      </c>
      <c r="H134" s="57"/>
      <c r="I134" s="57"/>
      <c r="J134" s="57"/>
      <c r="K134" s="57"/>
      <c r="L134" s="57">
        <v>0</v>
      </c>
      <c r="M134" s="58">
        <f t="shared" si="233"/>
        <v>0</v>
      </c>
      <c r="N134" s="57"/>
      <c r="O134" s="57"/>
      <c r="P134" s="57"/>
      <c r="Q134" s="57"/>
      <c r="R134" s="57"/>
      <c r="S134" s="57"/>
      <c r="T134" s="57"/>
      <c r="U134" s="58">
        <f t="shared" si="234"/>
        <v>0</v>
      </c>
      <c r="V134" s="57"/>
      <c r="W134" s="57"/>
      <c r="X134" s="57"/>
      <c r="Y134" s="57"/>
      <c r="Z134" s="57"/>
      <c r="AA134" s="57"/>
      <c r="AB134" s="57"/>
      <c r="AC134" s="57"/>
      <c r="AD134" s="58">
        <f t="shared" si="235"/>
        <v>0</v>
      </c>
      <c r="AE134" s="57"/>
      <c r="AF134" s="57"/>
      <c r="AG134" s="57"/>
      <c r="AH134" s="57"/>
      <c r="AI134" s="57"/>
      <c r="AJ134" s="57"/>
      <c r="AK134" s="57"/>
      <c r="AL134" s="57"/>
      <c r="AM134" s="57"/>
      <c r="AN134" s="57"/>
      <c r="AO134" s="57"/>
      <c r="AP134" s="57"/>
      <c r="AQ134" s="57"/>
      <c r="AR134" s="57"/>
      <c r="AS134" s="57">
        <f t="shared" si="239"/>
        <v>0</v>
      </c>
      <c r="AT134" s="57"/>
      <c r="AU134" s="57"/>
      <c r="AV134" s="57"/>
      <c r="AW134" s="57"/>
      <c r="AX134" s="57"/>
      <c r="AY134" s="57"/>
      <c r="AZ134" s="57"/>
      <c r="BA134" s="57"/>
      <c r="BB134" s="57"/>
      <c r="BC134" s="57"/>
      <c r="BD134" s="57"/>
      <c r="BE134" s="57"/>
      <c r="BF134" s="57"/>
      <c r="BG134" s="58">
        <f t="shared" si="236"/>
        <v>0.03</v>
      </c>
      <c r="BH134" s="57"/>
      <c r="BI134" s="57">
        <v>0.03</v>
      </c>
      <c r="BJ134" s="57"/>
      <c r="BK134" s="61" t="s">
        <v>130</v>
      </c>
      <c r="BL134" s="79" t="s">
        <v>396</v>
      </c>
      <c r="BM134" s="79"/>
      <c r="BN134" s="79" t="s">
        <v>93</v>
      </c>
      <c r="BO134" s="128" t="s">
        <v>369</v>
      </c>
      <c r="BP134" s="164" t="s">
        <v>502</v>
      </c>
      <c r="BQ134" s="63" t="s">
        <v>503</v>
      </c>
      <c r="BR134" s="136"/>
      <c r="BS134" s="136" t="s">
        <v>834</v>
      </c>
      <c r="BT134" s="136"/>
    </row>
    <row r="135" spans="1:72" s="72" customFormat="1" ht="60" customHeight="1">
      <c r="A135" s="61">
        <f t="shared" si="240"/>
        <v>18</v>
      </c>
      <c r="B135" s="34" t="s">
        <v>540</v>
      </c>
      <c r="C135" s="471">
        <f t="shared" si="110"/>
        <v>0.4</v>
      </c>
      <c r="D135" s="79">
        <v>0.38</v>
      </c>
      <c r="E135" s="58">
        <f t="shared" si="237"/>
        <v>0.02</v>
      </c>
      <c r="F135" s="58">
        <f t="shared" si="238"/>
        <v>0</v>
      </c>
      <c r="G135" s="58">
        <f t="shared" si="232"/>
        <v>0</v>
      </c>
      <c r="H135" s="79"/>
      <c r="I135" s="57"/>
      <c r="J135" s="57"/>
      <c r="K135" s="79"/>
      <c r="L135" s="79"/>
      <c r="M135" s="58">
        <f t="shared" si="233"/>
        <v>0</v>
      </c>
      <c r="N135" s="57"/>
      <c r="O135" s="57"/>
      <c r="P135" s="79"/>
      <c r="Q135" s="57"/>
      <c r="R135" s="57"/>
      <c r="S135" s="57"/>
      <c r="T135" s="57"/>
      <c r="U135" s="58">
        <f t="shared" si="234"/>
        <v>0</v>
      </c>
      <c r="V135" s="57"/>
      <c r="W135" s="57"/>
      <c r="X135" s="57"/>
      <c r="Y135" s="57"/>
      <c r="Z135" s="57"/>
      <c r="AA135" s="57"/>
      <c r="AB135" s="57"/>
      <c r="AC135" s="57"/>
      <c r="AD135" s="58">
        <f t="shared" si="235"/>
        <v>0</v>
      </c>
      <c r="AE135" s="79"/>
      <c r="AF135" s="57"/>
      <c r="AG135" s="57"/>
      <c r="AH135" s="57"/>
      <c r="AI135" s="57"/>
      <c r="AJ135" s="57"/>
      <c r="AK135" s="57"/>
      <c r="AL135" s="57"/>
      <c r="AM135" s="57"/>
      <c r="AN135" s="57"/>
      <c r="AO135" s="57"/>
      <c r="AP135" s="57"/>
      <c r="AQ135" s="57"/>
      <c r="AR135" s="57"/>
      <c r="AS135" s="57">
        <f t="shared" si="239"/>
        <v>0</v>
      </c>
      <c r="AT135" s="57"/>
      <c r="AU135" s="57"/>
      <c r="AV135" s="57"/>
      <c r="AW135" s="57"/>
      <c r="AX135" s="57"/>
      <c r="AY135" s="57"/>
      <c r="AZ135" s="57"/>
      <c r="BA135" s="57"/>
      <c r="BB135" s="57"/>
      <c r="BC135" s="57"/>
      <c r="BD135" s="79"/>
      <c r="BE135" s="57"/>
      <c r="BF135" s="57"/>
      <c r="BG135" s="58">
        <f t="shared" si="236"/>
        <v>0.02</v>
      </c>
      <c r="BH135" s="57"/>
      <c r="BI135" s="79">
        <v>0.02</v>
      </c>
      <c r="BJ135" s="57"/>
      <c r="BK135" s="61" t="s">
        <v>130</v>
      </c>
      <c r="BL135" s="79" t="s">
        <v>397</v>
      </c>
      <c r="BM135" s="79" t="s">
        <v>541</v>
      </c>
      <c r="BN135" s="79" t="s">
        <v>93</v>
      </c>
      <c r="BO135" s="79" t="s">
        <v>542</v>
      </c>
      <c r="BP135" s="61" t="s">
        <v>502</v>
      </c>
      <c r="BQ135" s="63" t="s">
        <v>503</v>
      </c>
      <c r="BR135" s="136" t="s">
        <v>834</v>
      </c>
      <c r="BS135" s="71"/>
      <c r="BT135" s="71"/>
    </row>
    <row r="136" spans="1:72" s="72" customFormat="1" ht="70.150000000000006" customHeight="1">
      <c r="A136" s="61">
        <f t="shared" si="240"/>
        <v>19</v>
      </c>
      <c r="B136" s="60" t="s">
        <v>547</v>
      </c>
      <c r="C136" s="471">
        <f t="shared" si="110"/>
        <v>0.5</v>
      </c>
      <c r="D136" s="63">
        <v>0.46</v>
      </c>
      <c r="E136" s="58">
        <f t="shared" si="237"/>
        <v>0.04</v>
      </c>
      <c r="F136" s="58">
        <f t="shared" si="238"/>
        <v>0</v>
      </c>
      <c r="G136" s="58">
        <f t="shared" si="232"/>
        <v>0</v>
      </c>
      <c r="H136" s="58"/>
      <c r="I136" s="58"/>
      <c r="J136" s="58"/>
      <c r="K136" s="59"/>
      <c r="L136" s="59"/>
      <c r="M136" s="58">
        <f t="shared" si="233"/>
        <v>0</v>
      </c>
      <c r="N136" s="59"/>
      <c r="O136" s="58"/>
      <c r="P136" s="59"/>
      <c r="Q136" s="58"/>
      <c r="R136" s="58"/>
      <c r="S136" s="58"/>
      <c r="T136" s="58"/>
      <c r="U136" s="58">
        <f t="shared" si="234"/>
        <v>0</v>
      </c>
      <c r="V136" s="58"/>
      <c r="W136" s="58"/>
      <c r="X136" s="58"/>
      <c r="Y136" s="58"/>
      <c r="Z136" s="58"/>
      <c r="AA136" s="58"/>
      <c r="AB136" s="58"/>
      <c r="AC136" s="58"/>
      <c r="AD136" s="58">
        <f t="shared" si="235"/>
        <v>0</v>
      </c>
      <c r="AE136" s="59"/>
      <c r="AF136" s="58"/>
      <c r="AG136" s="58"/>
      <c r="AH136" s="58"/>
      <c r="AI136" s="59"/>
      <c r="AJ136" s="58"/>
      <c r="AK136" s="58"/>
      <c r="AL136" s="58"/>
      <c r="AM136" s="58"/>
      <c r="AN136" s="58"/>
      <c r="AO136" s="58"/>
      <c r="AP136" s="58"/>
      <c r="AQ136" s="58"/>
      <c r="AR136" s="58"/>
      <c r="AS136" s="58">
        <v>0</v>
      </c>
      <c r="AT136" s="58"/>
      <c r="AU136" s="58"/>
      <c r="AV136" s="58"/>
      <c r="AW136" s="58"/>
      <c r="AX136" s="59"/>
      <c r="AY136" s="58"/>
      <c r="AZ136" s="58"/>
      <c r="BA136" s="58"/>
      <c r="BB136" s="58"/>
      <c r="BC136" s="58"/>
      <c r="BD136" s="59">
        <v>0</v>
      </c>
      <c r="BE136" s="58"/>
      <c r="BF136" s="58"/>
      <c r="BG136" s="58">
        <f t="shared" si="236"/>
        <v>0.04</v>
      </c>
      <c r="BH136" s="58"/>
      <c r="BI136" s="58">
        <v>0.04</v>
      </c>
      <c r="BJ136" s="58"/>
      <c r="BK136" s="61" t="s">
        <v>130</v>
      </c>
      <c r="BL136" s="58" t="s">
        <v>400</v>
      </c>
      <c r="BM136" s="61" t="s">
        <v>737</v>
      </c>
      <c r="BN136" s="79" t="s">
        <v>93</v>
      </c>
      <c r="BO136" s="306"/>
      <c r="BP136" s="61" t="s">
        <v>502</v>
      </c>
      <c r="BQ136" s="304" t="s">
        <v>503</v>
      </c>
      <c r="BR136" s="136" t="s">
        <v>834</v>
      </c>
      <c r="BS136" s="207"/>
      <c r="BT136" s="207"/>
    </row>
    <row r="137" spans="1:72" s="72" customFormat="1" ht="55.9" customHeight="1">
      <c r="A137" s="61">
        <f t="shared" si="240"/>
        <v>20</v>
      </c>
      <c r="B137" s="202" t="s">
        <v>615</v>
      </c>
      <c r="C137" s="471">
        <f>D137+E137</f>
        <v>10</v>
      </c>
      <c r="D137" s="61"/>
      <c r="E137" s="58">
        <f t="shared" ref="E137" si="241">F137+U137+BG137</f>
        <v>10</v>
      </c>
      <c r="F137" s="58">
        <f t="shared" ref="F137" si="242">G137+K137+L137+M137+R137+S137+T137</f>
        <v>9.3000000000000007</v>
      </c>
      <c r="G137" s="58">
        <f>H137+I137+J137</f>
        <v>3</v>
      </c>
      <c r="H137" s="57"/>
      <c r="I137" s="58">
        <v>3</v>
      </c>
      <c r="J137" s="57"/>
      <c r="K137" s="57">
        <v>3.3</v>
      </c>
      <c r="L137" s="57">
        <v>3</v>
      </c>
      <c r="M137" s="58">
        <f>+N137+O137+P137</f>
        <v>0</v>
      </c>
      <c r="N137" s="57"/>
      <c r="O137" s="57"/>
      <c r="P137" s="57"/>
      <c r="Q137" s="57"/>
      <c r="R137" s="57"/>
      <c r="S137" s="57"/>
      <c r="T137" s="57"/>
      <c r="U137" s="58">
        <f>V137+W137+X137+Y137+Z137+AA137+AB137+AC137+AD137+AU137+AV137+AW137+AX137+AY137+AZ137+BA137+BB137+BC137+BD137+BE137+BF137</f>
        <v>0.7</v>
      </c>
      <c r="V137" s="57"/>
      <c r="W137" s="57"/>
      <c r="X137" s="57"/>
      <c r="Y137" s="57"/>
      <c r="Z137" s="57"/>
      <c r="AA137" s="57"/>
      <c r="AB137" s="57"/>
      <c r="AC137" s="57"/>
      <c r="AD137" s="58">
        <f t="shared" ref="AD137" si="243">SUM(AE137:AT137)</f>
        <v>0</v>
      </c>
      <c r="AE137" s="57"/>
      <c r="AF137" s="57"/>
      <c r="AG137" s="57"/>
      <c r="AH137" s="57"/>
      <c r="AI137" s="57"/>
      <c r="AJ137" s="57"/>
      <c r="AK137" s="57"/>
      <c r="AL137" s="57"/>
      <c r="AM137" s="57"/>
      <c r="AN137" s="57"/>
      <c r="AO137" s="57"/>
      <c r="AP137" s="57"/>
      <c r="AQ137" s="57"/>
      <c r="AR137" s="57"/>
      <c r="AS137" s="57">
        <f t="shared" ref="AS137" si="244">AT137+AU137</f>
        <v>0</v>
      </c>
      <c r="AT137" s="57"/>
      <c r="AU137" s="57"/>
      <c r="AV137" s="57"/>
      <c r="AW137" s="57"/>
      <c r="AX137" s="57">
        <v>0.3</v>
      </c>
      <c r="AY137" s="57"/>
      <c r="AZ137" s="57"/>
      <c r="BA137" s="57"/>
      <c r="BB137" s="57"/>
      <c r="BC137" s="57"/>
      <c r="BD137" s="57">
        <v>0.4</v>
      </c>
      <c r="BE137" s="57"/>
      <c r="BF137" s="57"/>
      <c r="BG137" s="58">
        <f t="shared" ref="BG137" si="245">BH137+BI137+BJ137</f>
        <v>0</v>
      </c>
      <c r="BH137" s="57"/>
      <c r="BI137" s="57"/>
      <c r="BJ137" s="57"/>
      <c r="BK137" s="61" t="s">
        <v>130</v>
      </c>
      <c r="BL137" s="79" t="s">
        <v>396</v>
      </c>
      <c r="BM137" s="79" t="s">
        <v>736</v>
      </c>
      <c r="BN137" s="79" t="s">
        <v>93</v>
      </c>
      <c r="BO137" s="79"/>
      <c r="BP137" s="61" t="s">
        <v>502</v>
      </c>
      <c r="BQ137" s="63" t="s">
        <v>503</v>
      </c>
      <c r="BR137" s="207"/>
      <c r="BS137" s="207" t="s">
        <v>834</v>
      </c>
      <c r="BT137" s="207"/>
    </row>
    <row r="138" spans="1:72" s="72" customFormat="1" ht="63.6" customHeight="1">
      <c r="A138" s="61">
        <f t="shared" si="240"/>
        <v>21</v>
      </c>
      <c r="B138" s="34" t="s">
        <v>543</v>
      </c>
      <c r="C138" s="471">
        <f t="shared" si="110"/>
        <v>0.2</v>
      </c>
      <c r="D138" s="79">
        <v>0.2</v>
      </c>
      <c r="E138" s="58">
        <f t="shared" si="237"/>
        <v>0</v>
      </c>
      <c r="F138" s="58">
        <f t="shared" si="238"/>
        <v>0</v>
      </c>
      <c r="G138" s="58">
        <f t="shared" si="232"/>
        <v>0</v>
      </c>
      <c r="H138" s="79"/>
      <c r="I138" s="57"/>
      <c r="J138" s="57"/>
      <c r="K138" s="79"/>
      <c r="L138" s="79"/>
      <c r="M138" s="58">
        <f t="shared" si="233"/>
        <v>0</v>
      </c>
      <c r="N138" s="57"/>
      <c r="O138" s="57"/>
      <c r="P138" s="79"/>
      <c r="Q138" s="57"/>
      <c r="R138" s="57"/>
      <c r="S138" s="57"/>
      <c r="T138" s="57"/>
      <c r="U138" s="58">
        <f t="shared" si="234"/>
        <v>0</v>
      </c>
      <c r="V138" s="57"/>
      <c r="W138" s="57"/>
      <c r="X138" s="57"/>
      <c r="Y138" s="57"/>
      <c r="Z138" s="57"/>
      <c r="AA138" s="57"/>
      <c r="AB138" s="57"/>
      <c r="AC138" s="57"/>
      <c r="AD138" s="58">
        <f t="shared" si="235"/>
        <v>0</v>
      </c>
      <c r="AE138" s="79"/>
      <c r="AF138" s="57"/>
      <c r="AG138" s="57"/>
      <c r="AH138" s="57"/>
      <c r="AI138" s="57"/>
      <c r="AJ138" s="57"/>
      <c r="AK138" s="57"/>
      <c r="AL138" s="57"/>
      <c r="AM138" s="57"/>
      <c r="AN138" s="57"/>
      <c r="AO138" s="57"/>
      <c r="AP138" s="57"/>
      <c r="AQ138" s="57"/>
      <c r="AR138" s="57"/>
      <c r="AS138" s="57">
        <f>AT138+AU138</f>
        <v>0</v>
      </c>
      <c r="AT138" s="57"/>
      <c r="AU138" s="57"/>
      <c r="AV138" s="57"/>
      <c r="AW138" s="57"/>
      <c r="AX138" s="57"/>
      <c r="AY138" s="57"/>
      <c r="AZ138" s="57"/>
      <c r="BA138" s="57"/>
      <c r="BB138" s="57"/>
      <c r="BC138" s="57"/>
      <c r="BD138" s="79"/>
      <c r="BE138" s="57"/>
      <c r="BF138" s="57"/>
      <c r="BG138" s="58">
        <f t="shared" si="236"/>
        <v>0</v>
      </c>
      <c r="BH138" s="57"/>
      <c r="BI138" s="79"/>
      <c r="BJ138" s="57"/>
      <c r="BK138" s="61" t="s">
        <v>130</v>
      </c>
      <c r="BL138" s="79" t="s">
        <v>397</v>
      </c>
      <c r="BM138" s="79" t="s">
        <v>738</v>
      </c>
      <c r="BN138" s="79" t="s">
        <v>93</v>
      </c>
      <c r="BO138" s="79" t="s">
        <v>542</v>
      </c>
      <c r="BP138" s="61" t="s">
        <v>502</v>
      </c>
      <c r="BQ138" s="63" t="s">
        <v>503</v>
      </c>
      <c r="BR138" s="136" t="s">
        <v>834</v>
      </c>
      <c r="BS138" s="71"/>
      <c r="BT138" s="71"/>
    </row>
    <row r="139" spans="1:72" s="2" customFormat="1">
      <c r="A139" s="16" t="s">
        <v>465</v>
      </c>
      <c r="B139" s="23" t="s">
        <v>773</v>
      </c>
      <c r="C139" s="31">
        <f t="shared" si="110"/>
        <v>0.50000000000000011</v>
      </c>
      <c r="D139" s="15">
        <f>SUM(D140:D141)</f>
        <v>0.45000000000000007</v>
      </c>
      <c r="E139" s="15">
        <f>SUM(E140:E141)</f>
        <v>0.05</v>
      </c>
      <c r="F139" s="15">
        <f t="shared" ref="F139:BK139" si="246">SUM(F140:F141)</f>
        <v>0</v>
      </c>
      <c r="G139" s="15">
        <f t="shared" si="246"/>
        <v>0</v>
      </c>
      <c r="H139" s="15">
        <f t="shared" si="246"/>
        <v>0</v>
      </c>
      <c r="I139" s="15">
        <f t="shared" si="246"/>
        <v>0</v>
      </c>
      <c r="J139" s="15">
        <f t="shared" si="246"/>
        <v>0</v>
      </c>
      <c r="K139" s="15">
        <f t="shared" si="246"/>
        <v>0</v>
      </c>
      <c r="L139" s="15">
        <f t="shared" si="246"/>
        <v>0</v>
      </c>
      <c r="M139" s="15">
        <f t="shared" si="246"/>
        <v>0</v>
      </c>
      <c r="N139" s="15">
        <f t="shared" si="246"/>
        <v>0</v>
      </c>
      <c r="O139" s="15">
        <f t="shared" si="246"/>
        <v>0</v>
      </c>
      <c r="P139" s="15">
        <f t="shared" si="246"/>
        <v>0</v>
      </c>
      <c r="Q139" s="15">
        <f t="shared" si="246"/>
        <v>0</v>
      </c>
      <c r="R139" s="15">
        <f t="shared" si="246"/>
        <v>0</v>
      </c>
      <c r="S139" s="15">
        <f t="shared" si="246"/>
        <v>0</v>
      </c>
      <c r="T139" s="15">
        <f t="shared" si="246"/>
        <v>0</v>
      </c>
      <c r="U139" s="15">
        <f t="shared" si="246"/>
        <v>0</v>
      </c>
      <c r="V139" s="15">
        <f t="shared" si="246"/>
        <v>0</v>
      </c>
      <c r="W139" s="15">
        <f t="shared" si="246"/>
        <v>0</v>
      </c>
      <c r="X139" s="15">
        <f t="shared" si="246"/>
        <v>0</v>
      </c>
      <c r="Y139" s="15">
        <f t="shared" si="246"/>
        <v>0</v>
      </c>
      <c r="Z139" s="15">
        <f t="shared" si="246"/>
        <v>0</v>
      </c>
      <c r="AA139" s="15">
        <f t="shared" si="246"/>
        <v>0</v>
      </c>
      <c r="AB139" s="15">
        <f t="shared" si="246"/>
        <v>0</v>
      </c>
      <c r="AC139" s="15">
        <f t="shared" si="246"/>
        <v>0</v>
      </c>
      <c r="AD139" s="15">
        <f t="shared" si="246"/>
        <v>0</v>
      </c>
      <c r="AE139" s="15">
        <f t="shared" si="246"/>
        <v>0</v>
      </c>
      <c r="AF139" s="15">
        <f t="shared" si="246"/>
        <v>0</v>
      </c>
      <c r="AG139" s="15">
        <f t="shared" si="246"/>
        <v>0</v>
      </c>
      <c r="AH139" s="15">
        <f t="shared" si="246"/>
        <v>0</v>
      </c>
      <c r="AI139" s="15">
        <f t="shared" si="246"/>
        <v>0</v>
      </c>
      <c r="AJ139" s="15">
        <f t="shared" si="246"/>
        <v>0</v>
      </c>
      <c r="AK139" s="15">
        <f t="shared" si="246"/>
        <v>0</v>
      </c>
      <c r="AL139" s="15">
        <f t="shared" si="246"/>
        <v>0</v>
      </c>
      <c r="AM139" s="15">
        <f t="shared" si="246"/>
        <v>0</v>
      </c>
      <c r="AN139" s="15">
        <f t="shared" si="246"/>
        <v>0</v>
      </c>
      <c r="AO139" s="15">
        <f t="shared" si="246"/>
        <v>0</v>
      </c>
      <c r="AP139" s="15">
        <f t="shared" si="246"/>
        <v>0</v>
      </c>
      <c r="AQ139" s="15">
        <f t="shared" si="246"/>
        <v>0</v>
      </c>
      <c r="AR139" s="15">
        <f t="shared" si="246"/>
        <v>0</v>
      </c>
      <c r="AS139" s="15">
        <f t="shared" si="246"/>
        <v>0</v>
      </c>
      <c r="AT139" s="15">
        <f t="shared" si="246"/>
        <v>0</v>
      </c>
      <c r="AU139" s="15">
        <f t="shared" si="246"/>
        <v>0</v>
      </c>
      <c r="AV139" s="15">
        <f t="shared" si="246"/>
        <v>0</v>
      </c>
      <c r="AW139" s="15">
        <f t="shared" si="246"/>
        <v>0</v>
      </c>
      <c r="AX139" s="15">
        <f t="shared" si="246"/>
        <v>0</v>
      </c>
      <c r="AY139" s="15">
        <f t="shared" si="246"/>
        <v>0</v>
      </c>
      <c r="AZ139" s="15">
        <f t="shared" si="246"/>
        <v>0</v>
      </c>
      <c r="BA139" s="15">
        <f t="shared" si="246"/>
        <v>0</v>
      </c>
      <c r="BB139" s="15">
        <f t="shared" si="246"/>
        <v>0</v>
      </c>
      <c r="BC139" s="15">
        <f t="shared" si="246"/>
        <v>0</v>
      </c>
      <c r="BD139" s="15">
        <f t="shared" si="246"/>
        <v>0</v>
      </c>
      <c r="BE139" s="15">
        <f t="shared" si="246"/>
        <v>0</v>
      </c>
      <c r="BF139" s="15">
        <f t="shared" si="246"/>
        <v>0</v>
      </c>
      <c r="BG139" s="15">
        <f t="shared" si="246"/>
        <v>0.05</v>
      </c>
      <c r="BH139" s="15">
        <f t="shared" si="246"/>
        <v>0</v>
      </c>
      <c r="BI139" s="15">
        <f t="shared" si="246"/>
        <v>0.05</v>
      </c>
      <c r="BJ139" s="15">
        <f t="shared" si="246"/>
        <v>0</v>
      </c>
      <c r="BK139" s="15">
        <f t="shared" si="246"/>
        <v>0</v>
      </c>
      <c r="BL139" s="9"/>
      <c r="BM139" s="87"/>
      <c r="BN139" s="16"/>
      <c r="BO139" s="86"/>
      <c r="BP139" s="303"/>
      <c r="BQ139" s="303"/>
      <c r="BR139" s="135"/>
      <c r="BS139" s="135"/>
      <c r="BT139" s="135"/>
    </row>
    <row r="140" spans="1:72" s="165" customFormat="1" ht="94.15" customHeight="1">
      <c r="A140" s="27">
        <v>1</v>
      </c>
      <c r="B140" s="60" t="s">
        <v>665</v>
      </c>
      <c r="C140" s="471">
        <f t="shared" ref="C140:C165" si="247">D140+E140</f>
        <v>0.2</v>
      </c>
      <c r="D140" s="63">
        <v>0.17</v>
      </c>
      <c r="E140" s="58">
        <f>F140+U140+BG140</f>
        <v>0.03</v>
      </c>
      <c r="F140" s="58">
        <f t="shared" ref="F140:F141" si="248">G140+K140+L140+M140+R140+S140+T140</f>
        <v>0</v>
      </c>
      <c r="G140" s="58">
        <f>H140+I140+J140</f>
        <v>0</v>
      </c>
      <c r="H140" s="58"/>
      <c r="I140" s="58"/>
      <c r="J140" s="58"/>
      <c r="K140" s="59"/>
      <c r="L140" s="59"/>
      <c r="M140" s="58">
        <f>+N140+O140+P140</f>
        <v>0</v>
      </c>
      <c r="N140" s="59"/>
      <c r="O140" s="58"/>
      <c r="P140" s="59"/>
      <c r="Q140" s="58"/>
      <c r="R140" s="58"/>
      <c r="S140" s="58"/>
      <c r="T140" s="58"/>
      <c r="U140" s="58">
        <f>V140+W140+X140+Y140+Z140+AA140+AB140+AC140+AD140+AU140+AV140+AW140+AX140+AY140+AZ140+BA140+BB140+BC140+BD140+BE140+BF140</f>
        <v>0</v>
      </c>
      <c r="V140" s="58"/>
      <c r="W140" s="58"/>
      <c r="X140" s="58"/>
      <c r="Y140" s="58"/>
      <c r="Z140" s="58"/>
      <c r="AA140" s="58"/>
      <c r="AB140" s="58"/>
      <c r="AC140" s="58"/>
      <c r="AD140" s="58">
        <f t="shared" ref="AD140:AD141" si="249">SUM(AE140:AT140)</f>
        <v>0</v>
      </c>
      <c r="AE140" s="59"/>
      <c r="AF140" s="58"/>
      <c r="AG140" s="58"/>
      <c r="AH140" s="58"/>
      <c r="AI140" s="59"/>
      <c r="AJ140" s="58"/>
      <c r="AK140" s="58"/>
      <c r="AL140" s="58"/>
      <c r="AM140" s="58"/>
      <c r="AN140" s="58"/>
      <c r="AO140" s="58"/>
      <c r="AP140" s="58"/>
      <c r="AQ140" s="58"/>
      <c r="AR140" s="58"/>
      <c r="AS140" s="58">
        <v>0</v>
      </c>
      <c r="AT140" s="58"/>
      <c r="AU140" s="58"/>
      <c r="AV140" s="58"/>
      <c r="AW140" s="58"/>
      <c r="AX140" s="59"/>
      <c r="AY140" s="58"/>
      <c r="AZ140" s="58"/>
      <c r="BA140" s="58"/>
      <c r="BB140" s="58"/>
      <c r="BC140" s="58"/>
      <c r="BD140" s="59"/>
      <c r="BE140" s="58"/>
      <c r="BF140" s="58"/>
      <c r="BG140" s="58">
        <f>BH140+BI140+BJ140</f>
        <v>0.03</v>
      </c>
      <c r="BH140" s="58"/>
      <c r="BI140" s="58">
        <v>0.03</v>
      </c>
      <c r="BJ140" s="58"/>
      <c r="BK140" s="61" t="s">
        <v>130</v>
      </c>
      <c r="BL140" s="58" t="s">
        <v>400</v>
      </c>
      <c r="BM140" s="61" t="s">
        <v>739</v>
      </c>
      <c r="BN140" s="61" t="s">
        <v>94</v>
      </c>
      <c r="BO140" s="61"/>
      <c r="BP140" s="61" t="s">
        <v>502</v>
      </c>
      <c r="BQ140" s="166" t="s">
        <v>503</v>
      </c>
      <c r="BR140" s="136"/>
      <c r="BS140" s="135" t="s">
        <v>834</v>
      </c>
      <c r="BT140" s="135"/>
    </row>
    <row r="141" spans="1:72" s="165" customFormat="1" ht="71.45" customHeight="1">
      <c r="A141" s="264">
        <v>2</v>
      </c>
      <c r="B141" s="60" t="s">
        <v>765</v>
      </c>
      <c r="C141" s="471">
        <f t="shared" si="247"/>
        <v>0.30000000000000004</v>
      </c>
      <c r="D141" s="63">
        <v>0.28000000000000003</v>
      </c>
      <c r="E141" s="58">
        <f t="shared" ref="E141" si="250">F141+U141+BG141</f>
        <v>0.02</v>
      </c>
      <c r="F141" s="58">
        <f t="shared" si="248"/>
        <v>0</v>
      </c>
      <c r="G141" s="58">
        <f>H141+I141+J141</f>
        <v>0</v>
      </c>
      <c r="H141" s="58"/>
      <c r="I141" s="58"/>
      <c r="J141" s="58"/>
      <c r="K141" s="59"/>
      <c r="L141" s="59">
        <v>0</v>
      </c>
      <c r="M141" s="58">
        <f>+N141+O141+P141</f>
        <v>0</v>
      </c>
      <c r="N141" s="59"/>
      <c r="O141" s="58"/>
      <c r="P141" s="59"/>
      <c r="Q141" s="58"/>
      <c r="R141" s="58"/>
      <c r="S141" s="58"/>
      <c r="T141" s="58"/>
      <c r="U141" s="58">
        <f>V141+W141+X141+Y141+Z141+AA141+AB141+AC141+AD141+AU141+AV141+AW141+AX141+AY141+AZ141+BA141+BB141+BC141+BD141+BE141+BF141</f>
        <v>0</v>
      </c>
      <c r="V141" s="58"/>
      <c r="W141" s="58"/>
      <c r="X141" s="58"/>
      <c r="Y141" s="58"/>
      <c r="Z141" s="58"/>
      <c r="AA141" s="58"/>
      <c r="AB141" s="58"/>
      <c r="AC141" s="58"/>
      <c r="AD141" s="58">
        <f t="shared" si="249"/>
        <v>0</v>
      </c>
      <c r="AE141" s="59"/>
      <c r="AF141" s="58"/>
      <c r="AG141" s="58"/>
      <c r="AH141" s="58"/>
      <c r="AI141" s="59"/>
      <c r="AJ141" s="58"/>
      <c r="AK141" s="58"/>
      <c r="AL141" s="58"/>
      <c r="AM141" s="58"/>
      <c r="AN141" s="58"/>
      <c r="AO141" s="58"/>
      <c r="AP141" s="58"/>
      <c r="AQ141" s="58"/>
      <c r="AR141" s="58"/>
      <c r="AS141" s="58">
        <v>0</v>
      </c>
      <c r="AT141" s="58"/>
      <c r="AU141" s="58"/>
      <c r="AV141" s="58"/>
      <c r="AW141" s="58"/>
      <c r="AX141" s="59"/>
      <c r="AY141" s="58"/>
      <c r="AZ141" s="58"/>
      <c r="BA141" s="58"/>
      <c r="BB141" s="58"/>
      <c r="BC141" s="58"/>
      <c r="BD141" s="59"/>
      <c r="BE141" s="58"/>
      <c r="BF141" s="58"/>
      <c r="BG141" s="58">
        <f>BH141+BI141+BJ141</f>
        <v>0.02</v>
      </c>
      <c r="BH141" s="58"/>
      <c r="BI141" s="58">
        <v>0.02</v>
      </c>
      <c r="BJ141" s="58"/>
      <c r="BK141" s="61" t="s">
        <v>130</v>
      </c>
      <c r="BL141" s="58" t="s">
        <v>400</v>
      </c>
      <c r="BM141" s="61" t="s">
        <v>740</v>
      </c>
      <c r="BN141" s="61" t="s">
        <v>94</v>
      </c>
      <c r="BO141" s="290"/>
      <c r="BP141" s="61" t="s">
        <v>502</v>
      </c>
      <c r="BQ141" s="166" t="s">
        <v>503</v>
      </c>
      <c r="BR141" s="136" t="s">
        <v>834</v>
      </c>
      <c r="BS141" s="135"/>
      <c r="BT141" s="135"/>
    </row>
    <row r="142" spans="1:72" s="2" customFormat="1" ht="19.5">
      <c r="A142" s="16" t="s">
        <v>653</v>
      </c>
      <c r="B142" s="25" t="s">
        <v>56</v>
      </c>
      <c r="C142" s="31">
        <f t="shared" si="247"/>
        <v>0.30000000000000004</v>
      </c>
      <c r="D142" s="15">
        <f t="shared" ref="D142:T142" si="251">SUM(D143:D145)</f>
        <v>0</v>
      </c>
      <c r="E142" s="15">
        <f t="shared" si="251"/>
        <v>0.30000000000000004</v>
      </c>
      <c r="F142" s="15">
        <f t="shared" si="251"/>
        <v>0.30000000000000004</v>
      </c>
      <c r="G142" s="15">
        <f t="shared" si="251"/>
        <v>0</v>
      </c>
      <c r="H142" s="15">
        <f t="shared" si="251"/>
        <v>0</v>
      </c>
      <c r="I142" s="15">
        <f t="shared" si="251"/>
        <v>0</v>
      </c>
      <c r="J142" s="15">
        <f t="shared" si="251"/>
        <v>0</v>
      </c>
      <c r="K142" s="15">
        <f t="shared" si="251"/>
        <v>0.30000000000000004</v>
      </c>
      <c r="L142" s="15">
        <f t="shared" si="251"/>
        <v>0</v>
      </c>
      <c r="M142" s="15">
        <f t="shared" si="251"/>
        <v>0</v>
      </c>
      <c r="N142" s="15">
        <f t="shared" si="251"/>
        <v>0</v>
      </c>
      <c r="O142" s="15">
        <f t="shared" si="251"/>
        <v>0</v>
      </c>
      <c r="P142" s="15">
        <f t="shared" si="251"/>
        <v>0</v>
      </c>
      <c r="Q142" s="15">
        <f t="shared" si="251"/>
        <v>0</v>
      </c>
      <c r="R142" s="15">
        <f t="shared" si="251"/>
        <v>0</v>
      </c>
      <c r="S142" s="15">
        <f t="shared" si="251"/>
        <v>0</v>
      </c>
      <c r="T142" s="15">
        <f t="shared" si="251"/>
        <v>0</v>
      </c>
      <c r="U142" s="474">
        <f t="shared" ref="U142:U145" si="252">V142+W142+X142+Y142+Z142+AA142+AB142+AC142+AD142+AU142+AV142+AW142+AX142+AY142+AZ142+BA142+BB142+BC142+BD142+BE142+BF142</f>
        <v>0</v>
      </c>
      <c r="V142" s="15">
        <f t="shared" ref="V142:AH142" si="253">SUM(V143:V145)</f>
        <v>0</v>
      </c>
      <c r="W142" s="15">
        <f t="shared" si="253"/>
        <v>0</v>
      </c>
      <c r="X142" s="15">
        <f t="shared" si="253"/>
        <v>0</v>
      </c>
      <c r="Y142" s="15">
        <f t="shared" si="253"/>
        <v>0</v>
      </c>
      <c r="Z142" s="15">
        <f t="shared" si="253"/>
        <v>0</v>
      </c>
      <c r="AA142" s="15">
        <f t="shared" si="253"/>
        <v>0</v>
      </c>
      <c r="AB142" s="15">
        <f t="shared" si="253"/>
        <v>0</v>
      </c>
      <c r="AC142" s="15">
        <f t="shared" si="253"/>
        <v>0</v>
      </c>
      <c r="AD142" s="15">
        <f t="shared" si="253"/>
        <v>0</v>
      </c>
      <c r="AE142" s="15">
        <f t="shared" si="253"/>
        <v>0</v>
      </c>
      <c r="AF142" s="15">
        <f t="shared" si="253"/>
        <v>0</v>
      </c>
      <c r="AG142" s="15">
        <f t="shared" si="253"/>
        <v>0</v>
      </c>
      <c r="AH142" s="15">
        <f t="shared" si="253"/>
        <v>0</v>
      </c>
      <c r="AI142" s="15">
        <f t="shared" ref="AI142:BJ142" si="254">SUM(AI143:AI145)</f>
        <v>0</v>
      </c>
      <c r="AJ142" s="15">
        <f t="shared" si="254"/>
        <v>0</v>
      </c>
      <c r="AK142" s="15">
        <f t="shared" si="254"/>
        <v>0</v>
      </c>
      <c r="AL142" s="15">
        <f t="shared" si="254"/>
        <v>0</v>
      </c>
      <c r="AM142" s="15">
        <f t="shared" si="254"/>
        <v>0</v>
      </c>
      <c r="AN142" s="15">
        <f t="shared" si="254"/>
        <v>0</v>
      </c>
      <c r="AO142" s="15">
        <f t="shared" si="254"/>
        <v>0</v>
      </c>
      <c r="AP142" s="15">
        <f t="shared" si="254"/>
        <v>0</v>
      </c>
      <c r="AQ142" s="15">
        <f t="shared" si="254"/>
        <v>0</v>
      </c>
      <c r="AR142" s="15">
        <f t="shared" si="254"/>
        <v>0</v>
      </c>
      <c r="AS142" s="15">
        <f t="shared" si="254"/>
        <v>0</v>
      </c>
      <c r="AT142" s="15">
        <f t="shared" si="254"/>
        <v>0</v>
      </c>
      <c r="AU142" s="15">
        <f t="shared" si="254"/>
        <v>0</v>
      </c>
      <c r="AV142" s="15">
        <f t="shared" si="254"/>
        <v>0</v>
      </c>
      <c r="AW142" s="15">
        <f t="shared" si="254"/>
        <v>0</v>
      </c>
      <c r="AX142" s="15">
        <f t="shared" si="254"/>
        <v>0</v>
      </c>
      <c r="AY142" s="15">
        <f t="shared" si="254"/>
        <v>0</v>
      </c>
      <c r="AZ142" s="15">
        <f t="shared" si="254"/>
        <v>0</v>
      </c>
      <c r="BA142" s="15">
        <f t="shared" si="254"/>
        <v>0</v>
      </c>
      <c r="BB142" s="15">
        <f t="shared" si="254"/>
        <v>0</v>
      </c>
      <c r="BC142" s="15">
        <f t="shared" si="254"/>
        <v>0</v>
      </c>
      <c r="BD142" s="15">
        <f t="shared" si="254"/>
        <v>0</v>
      </c>
      <c r="BE142" s="15">
        <f t="shared" si="254"/>
        <v>0</v>
      </c>
      <c r="BF142" s="15">
        <f t="shared" si="254"/>
        <v>0</v>
      </c>
      <c r="BG142" s="15">
        <f t="shared" si="254"/>
        <v>0</v>
      </c>
      <c r="BH142" s="15">
        <f t="shared" si="254"/>
        <v>0</v>
      </c>
      <c r="BI142" s="15">
        <f t="shared" si="254"/>
        <v>0</v>
      </c>
      <c r="BJ142" s="15">
        <f t="shared" si="254"/>
        <v>0</v>
      </c>
      <c r="BK142" s="9"/>
      <c r="BL142" s="9"/>
      <c r="BM142" s="87"/>
      <c r="BN142" s="24"/>
      <c r="BO142" s="86"/>
      <c r="BP142" s="303"/>
      <c r="BQ142" s="303"/>
      <c r="BR142" s="135"/>
      <c r="BS142" s="135"/>
      <c r="BT142" s="135"/>
    </row>
    <row r="143" spans="1:72" s="72" customFormat="1" ht="42" customHeight="1">
      <c r="A143" s="61">
        <v>1</v>
      </c>
      <c r="B143" s="60" t="s">
        <v>681</v>
      </c>
      <c r="C143" s="471">
        <f t="shared" si="247"/>
        <v>0.1</v>
      </c>
      <c r="D143" s="58"/>
      <c r="E143" s="1">
        <f>F143+U143+BG143</f>
        <v>0.1</v>
      </c>
      <c r="F143" s="1">
        <f>G143+K143+L143+M143+R143+S143+T143</f>
        <v>0.1</v>
      </c>
      <c r="G143" s="207"/>
      <c r="H143" s="207"/>
      <c r="I143" s="207"/>
      <c r="J143" s="207"/>
      <c r="K143" s="207">
        <v>0.1</v>
      </c>
      <c r="L143" s="207"/>
      <c r="M143" s="207"/>
      <c r="N143" s="207"/>
      <c r="O143" s="207"/>
      <c r="P143" s="207"/>
      <c r="Q143" s="207"/>
      <c r="R143" s="207"/>
      <c r="S143" s="207"/>
      <c r="T143" s="207"/>
      <c r="U143" s="58">
        <f t="shared" si="252"/>
        <v>0</v>
      </c>
      <c r="V143" s="207"/>
      <c r="W143" s="207"/>
      <c r="X143" s="207"/>
      <c r="Y143" s="207"/>
      <c r="Z143" s="207"/>
      <c r="AA143" s="207"/>
      <c r="AB143" s="207"/>
      <c r="AC143" s="207"/>
      <c r="AD143" s="207"/>
      <c r="AE143" s="207"/>
      <c r="AF143" s="207"/>
      <c r="AG143" s="207"/>
      <c r="AH143" s="207"/>
      <c r="AI143" s="207"/>
      <c r="AJ143" s="207"/>
      <c r="AK143" s="207"/>
      <c r="AL143" s="207"/>
      <c r="AM143" s="207"/>
      <c r="AN143" s="207"/>
      <c r="AO143" s="207"/>
      <c r="AP143" s="207"/>
      <c r="AQ143" s="207"/>
      <c r="AR143" s="207"/>
      <c r="AS143" s="207"/>
      <c r="AT143" s="207"/>
      <c r="AU143" s="207"/>
      <c r="AV143" s="207"/>
      <c r="AW143" s="207"/>
      <c r="AX143" s="207"/>
      <c r="AY143" s="207"/>
      <c r="AZ143" s="207"/>
      <c r="BA143" s="207"/>
      <c r="BB143" s="207"/>
      <c r="BC143" s="207"/>
      <c r="BD143" s="207"/>
      <c r="BE143" s="207"/>
      <c r="BF143" s="207"/>
      <c r="BG143" s="71"/>
      <c r="BH143" s="207"/>
      <c r="BI143" s="207"/>
      <c r="BJ143" s="207"/>
      <c r="BK143" s="61" t="s">
        <v>130</v>
      </c>
      <c r="BL143" s="61" t="s">
        <v>131</v>
      </c>
      <c r="BM143" s="207"/>
      <c r="BN143" s="61" t="s">
        <v>97</v>
      </c>
      <c r="BO143" s="306"/>
      <c r="BP143" s="61" t="s">
        <v>502</v>
      </c>
      <c r="BQ143" s="63" t="s">
        <v>503</v>
      </c>
      <c r="BR143" s="136"/>
      <c r="BS143" s="207" t="s">
        <v>834</v>
      </c>
      <c r="BT143" s="207"/>
    </row>
    <row r="144" spans="1:72" s="72" customFormat="1" ht="46.15" customHeight="1">
      <c r="A144" s="61">
        <v>2</v>
      </c>
      <c r="B144" s="60" t="s">
        <v>550</v>
      </c>
      <c r="C144" s="471">
        <f t="shared" si="247"/>
        <v>0.1</v>
      </c>
      <c r="D144" s="58"/>
      <c r="E144" s="1">
        <f t="shared" ref="E144:E145" si="255">F144+U144+BG144</f>
        <v>0.1</v>
      </c>
      <c r="F144" s="1">
        <f t="shared" ref="F144:F145" si="256">G144+K144+L144+M144+R144+S144+T144</f>
        <v>0.1</v>
      </c>
      <c r="G144" s="207"/>
      <c r="H144" s="207"/>
      <c r="I144" s="207"/>
      <c r="J144" s="207"/>
      <c r="K144" s="207">
        <v>0.1</v>
      </c>
      <c r="L144" s="207"/>
      <c r="M144" s="207"/>
      <c r="N144" s="207"/>
      <c r="O144" s="207"/>
      <c r="P144" s="207"/>
      <c r="Q144" s="207"/>
      <c r="R144" s="207"/>
      <c r="S144" s="207"/>
      <c r="T144" s="207"/>
      <c r="U144" s="58">
        <f t="shared" si="252"/>
        <v>0</v>
      </c>
      <c r="V144" s="207"/>
      <c r="W144" s="207"/>
      <c r="X144" s="207"/>
      <c r="Y144" s="207"/>
      <c r="Z144" s="207"/>
      <c r="AA144" s="207"/>
      <c r="AB144" s="207"/>
      <c r="AC144" s="207"/>
      <c r="AD144" s="207"/>
      <c r="AE144" s="207"/>
      <c r="AF144" s="207"/>
      <c r="AG144" s="207"/>
      <c r="AH144" s="207"/>
      <c r="AI144" s="207"/>
      <c r="AJ144" s="207"/>
      <c r="AK144" s="207"/>
      <c r="AL144" s="207"/>
      <c r="AM144" s="207"/>
      <c r="AN144" s="207"/>
      <c r="AO144" s="207"/>
      <c r="AP144" s="207"/>
      <c r="AQ144" s="207"/>
      <c r="AR144" s="207"/>
      <c r="AS144" s="207"/>
      <c r="AT144" s="207"/>
      <c r="AU144" s="207"/>
      <c r="AV144" s="207"/>
      <c r="AW144" s="207"/>
      <c r="AX144" s="207"/>
      <c r="AY144" s="207"/>
      <c r="AZ144" s="207"/>
      <c r="BA144" s="207"/>
      <c r="BB144" s="207"/>
      <c r="BC144" s="207"/>
      <c r="BD144" s="207"/>
      <c r="BE144" s="207"/>
      <c r="BF144" s="207"/>
      <c r="BG144" s="71"/>
      <c r="BH144" s="207"/>
      <c r="BI144" s="207"/>
      <c r="BJ144" s="207"/>
      <c r="BK144" s="61" t="s">
        <v>130</v>
      </c>
      <c r="BL144" s="61" t="s">
        <v>131</v>
      </c>
      <c r="BM144" s="207"/>
      <c r="BN144" s="61" t="s">
        <v>97</v>
      </c>
      <c r="BO144" s="306"/>
      <c r="BP144" s="61" t="s">
        <v>502</v>
      </c>
      <c r="BQ144" s="63" t="s">
        <v>503</v>
      </c>
      <c r="BR144" s="136"/>
      <c r="BS144" s="207" t="s">
        <v>834</v>
      </c>
      <c r="BT144" s="207"/>
    </row>
    <row r="145" spans="1:73" s="72" customFormat="1" ht="45.6" customHeight="1">
      <c r="A145" s="61">
        <v>3</v>
      </c>
      <c r="B145" s="60" t="s">
        <v>551</v>
      </c>
      <c r="C145" s="471">
        <f t="shared" si="247"/>
        <v>0.1</v>
      </c>
      <c r="D145" s="58"/>
      <c r="E145" s="1">
        <f t="shared" si="255"/>
        <v>0.1</v>
      </c>
      <c r="F145" s="1">
        <f t="shared" si="256"/>
        <v>0.1</v>
      </c>
      <c r="G145" s="207"/>
      <c r="H145" s="207"/>
      <c r="I145" s="207"/>
      <c r="J145" s="207"/>
      <c r="K145" s="207">
        <v>0.1</v>
      </c>
      <c r="L145" s="207"/>
      <c r="M145" s="207"/>
      <c r="N145" s="207"/>
      <c r="O145" s="207"/>
      <c r="P145" s="207"/>
      <c r="Q145" s="207"/>
      <c r="R145" s="207"/>
      <c r="S145" s="207"/>
      <c r="T145" s="207"/>
      <c r="U145" s="58">
        <f t="shared" si="252"/>
        <v>0</v>
      </c>
      <c r="V145" s="207"/>
      <c r="W145" s="207"/>
      <c r="X145" s="207"/>
      <c r="Y145" s="207"/>
      <c r="Z145" s="207"/>
      <c r="AA145" s="207"/>
      <c r="AB145" s="207"/>
      <c r="AC145" s="207"/>
      <c r="AD145" s="207"/>
      <c r="AE145" s="207"/>
      <c r="AF145" s="207"/>
      <c r="AG145" s="207"/>
      <c r="AH145" s="207"/>
      <c r="AI145" s="207"/>
      <c r="AJ145" s="207"/>
      <c r="AK145" s="207"/>
      <c r="AL145" s="207"/>
      <c r="AM145" s="207"/>
      <c r="AN145" s="207"/>
      <c r="AO145" s="207"/>
      <c r="AP145" s="207"/>
      <c r="AQ145" s="207"/>
      <c r="AR145" s="207"/>
      <c r="AS145" s="207"/>
      <c r="AT145" s="207"/>
      <c r="AU145" s="207"/>
      <c r="AV145" s="207"/>
      <c r="AW145" s="207"/>
      <c r="AX145" s="207"/>
      <c r="AY145" s="207"/>
      <c r="AZ145" s="207"/>
      <c r="BA145" s="207"/>
      <c r="BB145" s="207"/>
      <c r="BC145" s="207"/>
      <c r="BD145" s="207"/>
      <c r="BE145" s="207"/>
      <c r="BF145" s="207"/>
      <c r="BG145" s="71"/>
      <c r="BH145" s="207"/>
      <c r="BI145" s="207"/>
      <c r="BJ145" s="207"/>
      <c r="BK145" s="61" t="s">
        <v>130</v>
      </c>
      <c r="BL145" s="61" t="s">
        <v>131</v>
      </c>
      <c r="BM145" s="207"/>
      <c r="BN145" s="61" t="s">
        <v>97</v>
      </c>
      <c r="BO145" s="306"/>
      <c r="BP145" s="61" t="s">
        <v>502</v>
      </c>
      <c r="BQ145" s="63" t="s">
        <v>503</v>
      </c>
      <c r="BR145" s="136"/>
      <c r="BS145" s="207" t="s">
        <v>834</v>
      </c>
      <c r="BT145" s="207"/>
    </row>
    <row r="146" spans="1:73" s="2" customFormat="1" ht="19.5">
      <c r="A146" s="16" t="s">
        <v>779</v>
      </c>
      <c r="B146" s="25" t="s">
        <v>57</v>
      </c>
      <c r="C146" s="31">
        <f t="shared" si="247"/>
        <v>0.28000000000000003</v>
      </c>
      <c r="D146" s="15">
        <f>SUM(D147:D147)</f>
        <v>0.28000000000000003</v>
      </c>
      <c r="E146" s="15">
        <f>SUM(E147:E147)</f>
        <v>0</v>
      </c>
      <c r="F146" s="15">
        <f>SUM(F147:F147)</f>
        <v>0</v>
      </c>
      <c r="G146" s="474">
        <f t="shared" ref="G146" si="257">H146+I146+J146</f>
        <v>0</v>
      </c>
      <c r="H146" s="15">
        <f>SUM(H147:H147)</f>
        <v>0</v>
      </c>
      <c r="I146" s="15">
        <f>SUM(I147:I147)</f>
        <v>0</v>
      </c>
      <c r="J146" s="15">
        <f>SUM(J147:J147)</f>
        <v>0</v>
      </c>
      <c r="K146" s="15">
        <f>SUM(K147:K147)</f>
        <v>0</v>
      </c>
      <c r="L146" s="15">
        <f>SUM(L147:L147)</f>
        <v>0</v>
      </c>
      <c r="M146" s="474">
        <f t="shared" ref="M146" si="258">+N146+O146+P146</f>
        <v>0</v>
      </c>
      <c r="N146" s="15">
        <f t="shared" ref="N146:T146" si="259">SUM(N147:N147)</f>
        <v>0</v>
      </c>
      <c r="O146" s="15">
        <f t="shared" si="259"/>
        <v>0</v>
      </c>
      <c r="P146" s="15">
        <f t="shared" si="259"/>
        <v>0</v>
      </c>
      <c r="Q146" s="15">
        <f t="shared" si="259"/>
        <v>0</v>
      </c>
      <c r="R146" s="15">
        <f t="shared" si="259"/>
        <v>0</v>
      </c>
      <c r="S146" s="15">
        <f t="shared" si="259"/>
        <v>0</v>
      </c>
      <c r="T146" s="15">
        <f t="shared" si="259"/>
        <v>0</v>
      </c>
      <c r="U146" s="474">
        <f t="shared" ref="U146:U150" si="260">V146+W146+X146+Y146+Z146+AA146+AB146+AC146+AD146+AU146+AV146+AW146+AX146+AY146+AZ146+BA146+BB146+BC146+BD146+BE146+BF146</f>
        <v>0</v>
      </c>
      <c r="V146" s="15">
        <f t="shared" ref="V146:BF146" si="261">SUM(V147:V147)</f>
        <v>0</v>
      </c>
      <c r="W146" s="15">
        <f t="shared" si="261"/>
        <v>0</v>
      </c>
      <c r="X146" s="15">
        <f t="shared" si="261"/>
        <v>0</v>
      </c>
      <c r="Y146" s="15">
        <f t="shared" si="261"/>
        <v>0</v>
      </c>
      <c r="Z146" s="15">
        <f t="shared" si="261"/>
        <v>0</v>
      </c>
      <c r="AA146" s="15">
        <f t="shared" si="261"/>
        <v>0</v>
      </c>
      <c r="AB146" s="15">
        <f t="shared" si="261"/>
        <v>0</v>
      </c>
      <c r="AC146" s="15">
        <f t="shared" si="261"/>
        <v>0</v>
      </c>
      <c r="AD146" s="15">
        <f t="shared" si="261"/>
        <v>0</v>
      </c>
      <c r="AE146" s="15">
        <f t="shared" si="261"/>
        <v>0</v>
      </c>
      <c r="AF146" s="15">
        <f t="shared" si="261"/>
        <v>0</v>
      </c>
      <c r="AG146" s="15">
        <f t="shared" si="261"/>
        <v>0</v>
      </c>
      <c r="AH146" s="15">
        <f t="shared" si="261"/>
        <v>0</v>
      </c>
      <c r="AI146" s="15">
        <f t="shared" si="261"/>
        <v>0</v>
      </c>
      <c r="AJ146" s="15">
        <f t="shared" si="261"/>
        <v>0</v>
      </c>
      <c r="AK146" s="15">
        <f t="shared" si="261"/>
        <v>0</v>
      </c>
      <c r="AL146" s="15">
        <f t="shared" si="261"/>
        <v>0</v>
      </c>
      <c r="AM146" s="15">
        <f t="shared" si="261"/>
        <v>0</v>
      </c>
      <c r="AN146" s="15">
        <f t="shared" si="261"/>
        <v>0</v>
      </c>
      <c r="AO146" s="15">
        <f t="shared" si="261"/>
        <v>0</v>
      </c>
      <c r="AP146" s="15">
        <f t="shared" si="261"/>
        <v>0</v>
      </c>
      <c r="AQ146" s="15">
        <f t="shared" si="261"/>
        <v>0</v>
      </c>
      <c r="AR146" s="15">
        <f t="shared" si="261"/>
        <v>0</v>
      </c>
      <c r="AS146" s="15">
        <f t="shared" si="261"/>
        <v>0</v>
      </c>
      <c r="AT146" s="15">
        <f t="shared" si="261"/>
        <v>0</v>
      </c>
      <c r="AU146" s="15">
        <f t="shared" si="261"/>
        <v>0</v>
      </c>
      <c r="AV146" s="15">
        <f t="shared" si="261"/>
        <v>0</v>
      </c>
      <c r="AW146" s="15">
        <f t="shared" si="261"/>
        <v>0</v>
      </c>
      <c r="AX146" s="15">
        <f t="shared" si="261"/>
        <v>0</v>
      </c>
      <c r="AY146" s="15">
        <f t="shared" si="261"/>
        <v>0</v>
      </c>
      <c r="AZ146" s="15">
        <f t="shared" si="261"/>
        <v>0</v>
      </c>
      <c r="BA146" s="15">
        <f t="shared" si="261"/>
        <v>0</v>
      </c>
      <c r="BB146" s="15">
        <f t="shared" si="261"/>
        <v>0</v>
      </c>
      <c r="BC146" s="15">
        <f t="shared" si="261"/>
        <v>0</v>
      </c>
      <c r="BD146" s="15">
        <f t="shared" si="261"/>
        <v>0</v>
      </c>
      <c r="BE146" s="15">
        <f t="shared" si="261"/>
        <v>0</v>
      </c>
      <c r="BF146" s="15">
        <f t="shared" si="261"/>
        <v>0</v>
      </c>
      <c r="BG146" s="476">
        <f t="shared" ref="BG146" si="262">BH146+BI146+BJ146</f>
        <v>0</v>
      </c>
      <c r="BH146" s="15">
        <f>SUM(BH147:BH147)</f>
        <v>0</v>
      </c>
      <c r="BI146" s="15">
        <f>SUM(BI147:BI147)</f>
        <v>0</v>
      </c>
      <c r="BJ146" s="15">
        <f>SUM(BJ147:BJ147)</f>
        <v>0</v>
      </c>
      <c r="BK146" s="9"/>
      <c r="BL146" s="9"/>
      <c r="BM146" s="87"/>
      <c r="BN146" s="24"/>
      <c r="BO146" s="86"/>
      <c r="BP146" s="303"/>
      <c r="BQ146" s="303"/>
      <c r="BR146" s="135"/>
      <c r="BS146" s="135"/>
      <c r="BT146" s="135"/>
    </row>
    <row r="147" spans="1:73" s="165" customFormat="1" ht="45.6" customHeight="1">
      <c r="A147" s="27">
        <v>1</v>
      </c>
      <c r="B147" s="60" t="s">
        <v>552</v>
      </c>
      <c r="C147" s="471">
        <f t="shared" si="247"/>
        <v>0.28000000000000003</v>
      </c>
      <c r="D147" s="63">
        <v>0.28000000000000003</v>
      </c>
      <c r="E147" s="58">
        <f>F147+U147+BG147</f>
        <v>0</v>
      </c>
      <c r="F147" s="58">
        <f>G147+K147+L147+M147+R147+S147+T147</f>
        <v>0</v>
      </c>
      <c r="G147" s="58">
        <f>H147+I147+J147</f>
        <v>0</v>
      </c>
      <c r="H147" s="59"/>
      <c r="I147" s="58"/>
      <c r="J147" s="58"/>
      <c r="K147" s="59"/>
      <c r="L147" s="59"/>
      <c r="M147" s="58">
        <f>+N147+O147+P147</f>
        <v>0</v>
      </c>
      <c r="N147" s="59"/>
      <c r="O147" s="58"/>
      <c r="P147" s="58"/>
      <c r="Q147" s="58"/>
      <c r="R147" s="58"/>
      <c r="S147" s="58"/>
      <c r="T147" s="58"/>
      <c r="U147" s="58">
        <f t="shared" si="260"/>
        <v>0</v>
      </c>
      <c r="V147" s="58"/>
      <c r="W147" s="58"/>
      <c r="X147" s="58"/>
      <c r="Y147" s="58"/>
      <c r="Z147" s="58"/>
      <c r="AA147" s="58"/>
      <c r="AB147" s="58"/>
      <c r="AC147" s="58"/>
      <c r="AD147" s="58">
        <f>SUM(AE147:AT147)</f>
        <v>0</v>
      </c>
      <c r="AE147" s="59"/>
      <c r="AF147" s="58"/>
      <c r="AG147" s="58"/>
      <c r="AH147" s="58"/>
      <c r="AI147" s="58"/>
      <c r="AJ147" s="58"/>
      <c r="AK147" s="59"/>
      <c r="AL147" s="58"/>
      <c r="AM147" s="58"/>
      <c r="AN147" s="58"/>
      <c r="AO147" s="58"/>
      <c r="AP147" s="58"/>
      <c r="AQ147" s="58"/>
      <c r="AR147" s="58"/>
      <c r="AS147" s="58">
        <v>0</v>
      </c>
      <c r="AT147" s="58"/>
      <c r="AU147" s="58"/>
      <c r="AV147" s="58"/>
      <c r="AW147" s="58"/>
      <c r="AX147" s="59"/>
      <c r="AY147" s="58"/>
      <c r="AZ147" s="59"/>
      <c r="BA147" s="58"/>
      <c r="BB147" s="58"/>
      <c r="BC147" s="58"/>
      <c r="BD147" s="58"/>
      <c r="BE147" s="58"/>
      <c r="BF147" s="58"/>
      <c r="BG147" s="58">
        <f>BH147+BI147+BJ147</f>
        <v>0</v>
      </c>
      <c r="BH147" s="58"/>
      <c r="BI147" s="58"/>
      <c r="BJ147" s="58"/>
      <c r="BK147" s="61" t="s">
        <v>130</v>
      </c>
      <c r="BL147" s="79" t="s">
        <v>397</v>
      </c>
      <c r="BM147" s="61" t="s">
        <v>553</v>
      </c>
      <c r="BN147" s="61" t="s">
        <v>98</v>
      </c>
      <c r="BO147" s="61"/>
      <c r="BP147" s="61" t="s">
        <v>502</v>
      </c>
      <c r="BQ147" s="63" t="s">
        <v>503</v>
      </c>
      <c r="BR147" s="136" t="s">
        <v>834</v>
      </c>
      <c r="BS147" s="299"/>
      <c r="BT147" s="299"/>
    </row>
    <row r="148" spans="1:73" s="2" customFormat="1" ht="37.5">
      <c r="A148" s="24" t="s">
        <v>815</v>
      </c>
      <c r="B148" s="84" t="s">
        <v>64</v>
      </c>
      <c r="C148" s="31">
        <f t="shared" si="247"/>
        <v>4</v>
      </c>
      <c r="D148" s="15">
        <f t="shared" ref="D148:T148" si="263">SUM(D149:D149)</f>
        <v>0</v>
      </c>
      <c r="E148" s="15">
        <f>SUM(E149:E150)</f>
        <v>4</v>
      </c>
      <c r="F148" s="15">
        <f>SUM(F149:F150)</f>
        <v>4</v>
      </c>
      <c r="G148" s="15">
        <f t="shared" si="263"/>
        <v>0</v>
      </c>
      <c r="H148" s="15">
        <f t="shared" si="263"/>
        <v>0</v>
      </c>
      <c r="I148" s="15">
        <f t="shared" si="263"/>
        <v>0</v>
      </c>
      <c r="J148" s="15">
        <f t="shared" si="263"/>
        <v>0</v>
      </c>
      <c r="K148" s="15">
        <f t="shared" si="263"/>
        <v>0</v>
      </c>
      <c r="L148" s="15">
        <f>SUM(L149:L150)</f>
        <v>4</v>
      </c>
      <c r="M148" s="15">
        <f t="shared" si="263"/>
        <v>0</v>
      </c>
      <c r="N148" s="15">
        <f t="shared" si="263"/>
        <v>0</v>
      </c>
      <c r="O148" s="15">
        <f t="shared" si="263"/>
        <v>0</v>
      </c>
      <c r="P148" s="15">
        <f t="shared" si="263"/>
        <v>0</v>
      </c>
      <c r="Q148" s="15">
        <f t="shared" si="263"/>
        <v>0</v>
      </c>
      <c r="R148" s="15">
        <f t="shared" si="263"/>
        <v>0</v>
      </c>
      <c r="S148" s="15">
        <f t="shared" si="263"/>
        <v>0</v>
      </c>
      <c r="T148" s="15">
        <f t="shared" si="263"/>
        <v>0</v>
      </c>
      <c r="U148" s="474">
        <f t="shared" si="260"/>
        <v>0</v>
      </c>
      <c r="V148" s="15">
        <f t="shared" ref="V148:BJ148" si="264">SUM(V149:V149)</f>
        <v>0</v>
      </c>
      <c r="W148" s="15">
        <f t="shared" si="264"/>
        <v>0</v>
      </c>
      <c r="X148" s="15">
        <f t="shared" si="264"/>
        <v>0</v>
      </c>
      <c r="Y148" s="15">
        <f t="shared" si="264"/>
        <v>0</v>
      </c>
      <c r="Z148" s="15">
        <f t="shared" si="264"/>
        <v>0</v>
      </c>
      <c r="AA148" s="15">
        <f t="shared" si="264"/>
        <v>0</v>
      </c>
      <c r="AB148" s="15">
        <f t="shared" si="264"/>
        <v>0</v>
      </c>
      <c r="AC148" s="15">
        <f t="shared" si="264"/>
        <v>0</v>
      </c>
      <c r="AD148" s="15">
        <f t="shared" si="264"/>
        <v>0</v>
      </c>
      <c r="AE148" s="15">
        <f t="shared" si="264"/>
        <v>0</v>
      </c>
      <c r="AF148" s="15">
        <f t="shared" si="264"/>
        <v>0</v>
      </c>
      <c r="AG148" s="15">
        <f t="shared" si="264"/>
        <v>0</v>
      </c>
      <c r="AH148" s="15">
        <f t="shared" si="264"/>
        <v>0</v>
      </c>
      <c r="AI148" s="15">
        <f t="shared" si="264"/>
        <v>0</v>
      </c>
      <c r="AJ148" s="15">
        <f t="shared" si="264"/>
        <v>0</v>
      </c>
      <c r="AK148" s="15">
        <f t="shared" si="264"/>
        <v>0</v>
      </c>
      <c r="AL148" s="15">
        <f t="shared" si="264"/>
        <v>0</v>
      </c>
      <c r="AM148" s="15">
        <f t="shared" si="264"/>
        <v>0</v>
      </c>
      <c r="AN148" s="15">
        <f t="shared" si="264"/>
        <v>0</v>
      </c>
      <c r="AO148" s="15">
        <f t="shared" si="264"/>
        <v>0</v>
      </c>
      <c r="AP148" s="15">
        <f t="shared" si="264"/>
        <v>0</v>
      </c>
      <c r="AQ148" s="15">
        <f t="shared" si="264"/>
        <v>0</v>
      </c>
      <c r="AR148" s="15">
        <f t="shared" si="264"/>
        <v>0</v>
      </c>
      <c r="AS148" s="15">
        <f t="shared" si="264"/>
        <v>0</v>
      </c>
      <c r="AT148" s="15">
        <f t="shared" si="264"/>
        <v>0</v>
      </c>
      <c r="AU148" s="15">
        <f t="shared" si="264"/>
        <v>0</v>
      </c>
      <c r="AV148" s="15">
        <f t="shared" si="264"/>
        <v>0</v>
      </c>
      <c r="AW148" s="15">
        <f t="shared" si="264"/>
        <v>0</v>
      </c>
      <c r="AX148" s="15">
        <f t="shared" si="264"/>
        <v>0</v>
      </c>
      <c r="AY148" s="15">
        <f t="shared" si="264"/>
        <v>0</v>
      </c>
      <c r="AZ148" s="15">
        <f t="shared" si="264"/>
        <v>0</v>
      </c>
      <c r="BA148" s="15">
        <f t="shared" si="264"/>
        <v>0</v>
      </c>
      <c r="BB148" s="15">
        <f t="shared" si="264"/>
        <v>0</v>
      </c>
      <c r="BC148" s="15">
        <f t="shared" si="264"/>
        <v>0</v>
      </c>
      <c r="BD148" s="15">
        <f t="shared" si="264"/>
        <v>0</v>
      </c>
      <c r="BE148" s="15">
        <f t="shared" si="264"/>
        <v>0</v>
      </c>
      <c r="BF148" s="15">
        <f t="shared" si="264"/>
        <v>0</v>
      </c>
      <c r="BG148" s="15">
        <f t="shared" si="264"/>
        <v>0</v>
      </c>
      <c r="BH148" s="15">
        <f t="shared" si="264"/>
        <v>0</v>
      </c>
      <c r="BI148" s="15">
        <f t="shared" si="264"/>
        <v>0</v>
      </c>
      <c r="BJ148" s="15">
        <f t="shared" si="264"/>
        <v>0</v>
      </c>
      <c r="BK148" s="9"/>
      <c r="BL148" s="9"/>
      <c r="BM148" s="87"/>
      <c r="BN148" s="24"/>
      <c r="BO148" s="86"/>
      <c r="BP148" s="303"/>
      <c r="BQ148" s="303"/>
      <c r="BR148" s="135"/>
      <c r="BS148" s="135"/>
      <c r="BT148" s="135"/>
    </row>
    <row r="149" spans="1:73" s="72" customFormat="1" ht="87.6" customHeight="1">
      <c r="A149" s="61">
        <v>1</v>
      </c>
      <c r="B149" s="60" t="s">
        <v>794</v>
      </c>
      <c r="C149" s="471">
        <f t="shared" si="247"/>
        <v>2</v>
      </c>
      <c r="D149" s="63"/>
      <c r="E149" s="1">
        <f>F149+U149+BG149</f>
        <v>2</v>
      </c>
      <c r="F149" s="1">
        <f>G149+K149+L149+M149+R149+S149+T149</f>
        <v>2</v>
      </c>
      <c r="G149" s="58">
        <f t="shared" ref="G149:G150" si="265">H149+I149+J149</f>
        <v>0</v>
      </c>
      <c r="H149" s="58"/>
      <c r="I149" s="58"/>
      <c r="J149" s="58"/>
      <c r="K149" s="58"/>
      <c r="L149" s="58">
        <v>2</v>
      </c>
      <c r="M149" s="58">
        <f t="shared" ref="M149:M150" si="266">+N149+O149+P149</f>
        <v>0</v>
      </c>
      <c r="N149" s="58"/>
      <c r="O149" s="58"/>
      <c r="P149" s="58"/>
      <c r="Q149" s="58"/>
      <c r="R149" s="58"/>
      <c r="S149" s="58"/>
      <c r="T149" s="58"/>
      <c r="U149" s="58">
        <f t="shared" si="260"/>
        <v>0</v>
      </c>
      <c r="V149" s="58"/>
      <c r="W149" s="58"/>
      <c r="X149" s="58"/>
      <c r="Y149" s="58"/>
      <c r="Z149" s="58"/>
      <c r="AA149" s="58"/>
      <c r="AB149" s="58"/>
      <c r="AC149" s="58"/>
      <c r="AD149" s="58">
        <f>SUM(AE149:AT149)</f>
        <v>0</v>
      </c>
      <c r="AE149" s="58"/>
      <c r="AF149" s="58"/>
      <c r="AG149" s="58"/>
      <c r="AH149" s="58"/>
      <c r="AI149" s="58"/>
      <c r="AJ149" s="58"/>
      <c r="AK149" s="58"/>
      <c r="AL149" s="58"/>
      <c r="AM149" s="58"/>
      <c r="AN149" s="58"/>
      <c r="AO149" s="58"/>
      <c r="AP149" s="58"/>
      <c r="AQ149" s="58"/>
      <c r="AR149" s="58"/>
      <c r="AS149" s="58">
        <v>0</v>
      </c>
      <c r="AT149" s="58"/>
      <c r="AU149" s="58"/>
      <c r="AV149" s="58"/>
      <c r="AW149" s="58"/>
      <c r="AX149" s="58"/>
      <c r="AY149" s="58"/>
      <c r="AZ149" s="58"/>
      <c r="BA149" s="58"/>
      <c r="BB149" s="58"/>
      <c r="BC149" s="58"/>
      <c r="BD149" s="58"/>
      <c r="BE149" s="58"/>
      <c r="BF149" s="58"/>
      <c r="BG149" s="1">
        <f t="shared" ref="BG149:BG150" si="267">BH149+BI149+BJ149</f>
        <v>0</v>
      </c>
      <c r="BH149" s="58"/>
      <c r="BI149" s="58"/>
      <c r="BJ149" s="58"/>
      <c r="BK149" s="61" t="s">
        <v>130</v>
      </c>
      <c r="BL149" s="79" t="s">
        <v>131</v>
      </c>
      <c r="BM149" s="79" t="s">
        <v>741</v>
      </c>
      <c r="BN149" s="61" t="s">
        <v>105</v>
      </c>
      <c r="BO149" s="91"/>
      <c r="BP149" s="79" t="s">
        <v>803</v>
      </c>
      <c r="BQ149" s="63" t="s">
        <v>557</v>
      </c>
      <c r="BR149" s="71"/>
      <c r="BS149" s="71" t="s">
        <v>834</v>
      </c>
      <c r="BT149" s="71"/>
    </row>
    <row r="150" spans="1:73" s="72" customFormat="1" ht="86.45" customHeight="1">
      <c r="A150" s="61">
        <v>2</v>
      </c>
      <c r="B150" s="60" t="s">
        <v>795</v>
      </c>
      <c r="C150" s="471">
        <f t="shared" si="247"/>
        <v>2</v>
      </c>
      <c r="D150" s="63"/>
      <c r="E150" s="58">
        <f>F150+U150+BG150</f>
        <v>2</v>
      </c>
      <c r="F150" s="58">
        <f>G150+K150+L150+M150+R150+S150+T150</f>
        <v>2</v>
      </c>
      <c r="G150" s="58">
        <f t="shared" si="265"/>
        <v>0</v>
      </c>
      <c r="H150" s="58"/>
      <c r="I150" s="58"/>
      <c r="J150" s="58"/>
      <c r="K150" s="58"/>
      <c r="L150" s="58">
        <v>2</v>
      </c>
      <c r="M150" s="58">
        <f t="shared" si="266"/>
        <v>0</v>
      </c>
      <c r="N150" s="58"/>
      <c r="O150" s="58"/>
      <c r="P150" s="58"/>
      <c r="Q150" s="58"/>
      <c r="R150" s="58"/>
      <c r="S150" s="58"/>
      <c r="T150" s="58"/>
      <c r="U150" s="58">
        <f t="shared" si="260"/>
        <v>0</v>
      </c>
      <c r="V150" s="58"/>
      <c r="W150" s="58"/>
      <c r="X150" s="58"/>
      <c r="Y150" s="58"/>
      <c r="Z150" s="58"/>
      <c r="AA150" s="58"/>
      <c r="AB150" s="58"/>
      <c r="AC150" s="58"/>
      <c r="AD150" s="58">
        <f>SUM(AE150:AT150)</f>
        <v>0</v>
      </c>
      <c r="AE150" s="58"/>
      <c r="AF150" s="58"/>
      <c r="AG150" s="58"/>
      <c r="AH150" s="58"/>
      <c r="AI150" s="58"/>
      <c r="AJ150" s="58"/>
      <c r="AK150" s="58"/>
      <c r="AL150" s="58"/>
      <c r="AM150" s="58"/>
      <c r="AN150" s="58"/>
      <c r="AO150" s="58"/>
      <c r="AP150" s="58"/>
      <c r="AQ150" s="58"/>
      <c r="AR150" s="58"/>
      <c r="AS150" s="58">
        <v>0</v>
      </c>
      <c r="AT150" s="58"/>
      <c r="AU150" s="58"/>
      <c r="AV150" s="58"/>
      <c r="AW150" s="58"/>
      <c r="AX150" s="58"/>
      <c r="AY150" s="58"/>
      <c r="AZ150" s="58"/>
      <c r="BA150" s="58"/>
      <c r="BB150" s="58"/>
      <c r="BC150" s="58"/>
      <c r="BD150" s="58"/>
      <c r="BE150" s="58"/>
      <c r="BF150" s="58"/>
      <c r="BG150" s="58">
        <f t="shared" si="267"/>
        <v>0</v>
      </c>
      <c r="BH150" s="58"/>
      <c r="BI150" s="58"/>
      <c r="BJ150" s="58"/>
      <c r="BK150" s="61" t="s">
        <v>130</v>
      </c>
      <c r="BL150" s="79" t="s">
        <v>396</v>
      </c>
      <c r="BM150" s="79" t="s">
        <v>827</v>
      </c>
      <c r="BN150" s="61" t="s">
        <v>105</v>
      </c>
      <c r="BO150" s="91"/>
      <c r="BP150" s="79" t="s">
        <v>803</v>
      </c>
      <c r="BQ150" s="63" t="s">
        <v>557</v>
      </c>
      <c r="BR150" s="71"/>
      <c r="BS150" s="71" t="s">
        <v>834</v>
      </c>
      <c r="BT150" s="71"/>
    </row>
    <row r="151" spans="1:73" s="165" customFormat="1" ht="19.5">
      <c r="A151" s="16" t="s">
        <v>799</v>
      </c>
      <c r="B151" s="25" t="s">
        <v>798</v>
      </c>
      <c r="C151" s="15">
        <f t="shared" ref="C151:D151" si="268">SUM(C152:C152)</f>
        <v>5.4</v>
      </c>
      <c r="D151" s="15">
        <f t="shared" si="268"/>
        <v>5.4</v>
      </c>
      <c r="E151" s="15">
        <f>SUM(E152:E152)</f>
        <v>0</v>
      </c>
      <c r="F151" s="15">
        <f t="shared" ref="F151:L151" si="269">SUM(F152:F152)</f>
        <v>0</v>
      </c>
      <c r="G151" s="15">
        <f t="shared" si="269"/>
        <v>0</v>
      </c>
      <c r="H151" s="15">
        <f t="shared" si="269"/>
        <v>0</v>
      </c>
      <c r="I151" s="15">
        <f t="shared" si="269"/>
        <v>0</v>
      </c>
      <c r="J151" s="15">
        <f t="shared" si="269"/>
        <v>0</v>
      </c>
      <c r="K151" s="15">
        <f t="shared" si="269"/>
        <v>0</v>
      </c>
      <c r="L151" s="15">
        <f t="shared" si="269"/>
        <v>0</v>
      </c>
      <c r="M151" s="474">
        <f t="shared" ref="M151" si="270">+N151+O151+P151</f>
        <v>0</v>
      </c>
      <c r="N151" s="15">
        <f t="shared" ref="N151:T151" si="271">SUM(N153:N153)</f>
        <v>0</v>
      </c>
      <c r="O151" s="15">
        <f t="shared" si="271"/>
        <v>0</v>
      </c>
      <c r="P151" s="15">
        <f t="shared" si="271"/>
        <v>0</v>
      </c>
      <c r="Q151" s="15">
        <f t="shared" si="271"/>
        <v>0</v>
      </c>
      <c r="R151" s="15">
        <f t="shared" si="271"/>
        <v>0</v>
      </c>
      <c r="S151" s="15">
        <f t="shared" si="271"/>
        <v>0</v>
      </c>
      <c r="T151" s="15">
        <f t="shared" si="271"/>
        <v>0</v>
      </c>
      <c r="U151" s="474">
        <f t="shared" ref="U151:U152" si="272">V151+W151+X151+Y151+Z151+AA151+AB151+AC151+AD151+AU151+AV151+AW151+AX151+AY151+AZ151+BA151+BB151+BC151+BD151+BE151+BF151</f>
        <v>0</v>
      </c>
      <c r="V151" s="15">
        <f t="shared" ref="V151:BF151" si="273">SUM(V153:V153)</f>
        <v>0</v>
      </c>
      <c r="W151" s="15">
        <f t="shared" si="273"/>
        <v>0</v>
      </c>
      <c r="X151" s="15">
        <f t="shared" si="273"/>
        <v>0</v>
      </c>
      <c r="Y151" s="15">
        <f t="shared" si="273"/>
        <v>0</v>
      </c>
      <c r="Z151" s="15">
        <f t="shared" si="273"/>
        <v>0</v>
      </c>
      <c r="AA151" s="15">
        <f t="shared" si="273"/>
        <v>0</v>
      </c>
      <c r="AB151" s="15">
        <f t="shared" si="273"/>
        <v>0</v>
      </c>
      <c r="AC151" s="15">
        <f t="shared" si="273"/>
        <v>0</v>
      </c>
      <c r="AD151" s="15">
        <f t="shared" si="273"/>
        <v>0</v>
      </c>
      <c r="AE151" s="15">
        <f t="shared" si="273"/>
        <v>0</v>
      </c>
      <c r="AF151" s="15">
        <f t="shared" si="273"/>
        <v>0</v>
      </c>
      <c r="AG151" s="15">
        <f t="shared" si="273"/>
        <v>0</v>
      </c>
      <c r="AH151" s="15">
        <f t="shared" si="273"/>
        <v>0</v>
      </c>
      <c r="AI151" s="15">
        <f t="shared" si="273"/>
        <v>0</v>
      </c>
      <c r="AJ151" s="15">
        <f t="shared" si="273"/>
        <v>0</v>
      </c>
      <c r="AK151" s="15">
        <f t="shared" si="273"/>
        <v>0</v>
      </c>
      <c r="AL151" s="15">
        <f t="shared" si="273"/>
        <v>0</v>
      </c>
      <c r="AM151" s="15">
        <f t="shared" si="273"/>
        <v>0</v>
      </c>
      <c r="AN151" s="15">
        <f t="shared" si="273"/>
        <v>0</v>
      </c>
      <c r="AO151" s="15">
        <f t="shared" si="273"/>
        <v>0</v>
      </c>
      <c r="AP151" s="15">
        <f t="shared" si="273"/>
        <v>0</v>
      </c>
      <c r="AQ151" s="15">
        <f t="shared" si="273"/>
        <v>0</v>
      </c>
      <c r="AR151" s="15">
        <f t="shared" si="273"/>
        <v>0</v>
      </c>
      <c r="AS151" s="15">
        <f t="shared" si="273"/>
        <v>0</v>
      </c>
      <c r="AT151" s="15">
        <f t="shared" si="273"/>
        <v>0</v>
      </c>
      <c r="AU151" s="15">
        <f t="shared" si="273"/>
        <v>0</v>
      </c>
      <c r="AV151" s="15">
        <f t="shared" si="273"/>
        <v>0</v>
      </c>
      <c r="AW151" s="15">
        <f t="shared" si="273"/>
        <v>0</v>
      </c>
      <c r="AX151" s="15">
        <f t="shared" si="273"/>
        <v>0</v>
      </c>
      <c r="AY151" s="15">
        <f t="shared" si="273"/>
        <v>0</v>
      </c>
      <c r="AZ151" s="15">
        <f t="shared" si="273"/>
        <v>0</v>
      </c>
      <c r="BA151" s="15">
        <f t="shared" si="273"/>
        <v>0</v>
      </c>
      <c r="BB151" s="15">
        <f t="shared" si="273"/>
        <v>0</v>
      </c>
      <c r="BC151" s="15">
        <f t="shared" si="273"/>
        <v>0</v>
      </c>
      <c r="BD151" s="15">
        <f t="shared" si="273"/>
        <v>0</v>
      </c>
      <c r="BE151" s="15">
        <f t="shared" si="273"/>
        <v>0</v>
      </c>
      <c r="BF151" s="15">
        <f t="shared" si="273"/>
        <v>0</v>
      </c>
      <c r="BG151" s="476">
        <f t="shared" ref="BG151" si="274">BH151+BI151+BJ151</f>
        <v>1.5</v>
      </c>
      <c r="BH151" s="15">
        <f>SUM(BH153:BH153)</f>
        <v>0</v>
      </c>
      <c r="BI151" s="15">
        <f>SUM(BI153:BI153)</f>
        <v>1.5</v>
      </c>
      <c r="BJ151" s="15">
        <f>SUM(BJ153:BJ153)</f>
        <v>0</v>
      </c>
      <c r="BK151" s="9"/>
      <c r="BL151" s="9"/>
      <c r="BM151" s="87"/>
      <c r="BN151" s="24"/>
      <c r="BO151" s="86"/>
      <c r="BP151" s="303"/>
      <c r="BQ151" s="303"/>
      <c r="BR151" s="136"/>
      <c r="BS151" s="299"/>
      <c r="BT151" s="299"/>
    </row>
    <row r="152" spans="1:73" s="165" customFormat="1" ht="51.6" customHeight="1">
      <c r="A152" s="27">
        <v>1</v>
      </c>
      <c r="B152" s="60" t="s">
        <v>800</v>
      </c>
      <c r="C152" s="471">
        <f t="shared" ref="C152" si="275">D152+E152</f>
        <v>5.4</v>
      </c>
      <c r="D152" s="63">
        <v>5.4</v>
      </c>
      <c r="E152" s="58">
        <f>F152+U152+BG152</f>
        <v>0</v>
      </c>
      <c r="F152" s="58">
        <f>G152+K152+L152+M152+R152+S152+T152</f>
        <v>0</v>
      </c>
      <c r="G152" s="58">
        <f>H152+I152+J152</f>
        <v>0</v>
      </c>
      <c r="H152" s="59"/>
      <c r="I152" s="58"/>
      <c r="J152" s="58"/>
      <c r="K152" s="59"/>
      <c r="L152" s="59"/>
      <c r="M152" s="58">
        <f>+N152+O152+P152</f>
        <v>0</v>
      </c>
      <c r="N152" s="59"/>
      <c r="O152" s="58"/>
      <c r="P152" s="58"/>
      <c r="Q152" s="58"/>
      <c r="R152" s="58"/>
      <c r="S152" s="58"/>
      <c r="T152" s="58"/>
      <c r="U152" s="58">
        <f t="shared" si="272"/>
        <v>0</v>
      </c>
      <c r="V152" s="58"/>
      <c r="W152" s="58"/>
      <c r="X152" s="58"/>
      <c r="Y152" s="58"/>
      <c r="Z152" s="58"/>
      <c r="AA152" s="58"/>
      <c r="AB152" s="58"/>
      <c r="AC152" s="58"/>
      <c r="AD152" s="58">
        <f>SUM(AE152:AT152)</f>
        <v>0</v>
      </c>
      <c r="AE152" s="59"/>
      <c r="AF152" s="58"/>
      <c r="AG152" s="58"/>
      <c r="AH152" s="58"/>
      <c r="AI152" s="58"/>
      <c r="AJ152" s="58"/>
      <c r="AK152" s="59"/>
      <c r="AL152" s="58"/>
      <c r="AM152" s="58"/>
      <c r="AN152" s="58"/>
      <c r="AO152" s="58"/>
      <c r="AP152" s="58"/>
      <c r="AQ152" s="58"/>
      <c r="AR152" s="58"/>
      <c r="AS152" s="58">
        <v>0</v>
      </c>
      <c r="AT152" s="58"/>
      <c r="AU152" s="58"/>
      <c r="AV152" s="58"/>
      <c r="AW152" s="58"/>
      <c r="AX152" s="59"/>
      <c r="AY152" s="58"/>
      <c r="AZ152" s="59"/>
      <c r="BA152" s="58"/>
      <c r="BB152" s="58"/>
      <c r="BC152" s="58"/>
      <c r="BD152" s="58"/>
      <c r="BE152" s="58"/>
      <c r="BF152" s="58"/>
      <c r="BG152" s="58">
        <f>BH152+BI152+BJ152</f>
        <v>0</v>
      </c>
      <c r="BH152" s="58"/>
      <c r="BI152" s="58"/>
      <c r="BJ152" s="58"/>
      <c r="BK152" s="61" t="s">
        <v>130</v>
      </c>
      <c r="BL152" s="79" t="s">
        <v>398</v>
      </c>
      <c r="BM152" s="61" t="s">
        <v>553</v>
      </c>
      <c r="BN152" s="61" t="s">
        <v>74</v>
      </c>
      <c r="BO152" s="61"/>
      <c r="BP152" s="61" t="s">
        <v>361</v>
      </c>
      <c r="BQ152" s="63" t="s">
        <v>503</v>
      </c>
      <c r="BR152" s="136" t="s">
        <v>834</v>
      </c>
      <c r="BS152" s="299"/>
      <c r="BT152" s="299"/>
    </row>
    <row r="153" spans="1:73" s="2" customFormat="1">
      <c r="A153" s="16" t="s">
        <v>816</v>
      </c>
      <c r="B153" s="23" t="s">
        <v>772</v>
      </c>
      <c r="C153" s="31">
        <f t="shared" si="247"/>
        <v>20</v>
      </c>
      <c r="D153" s="15">
        <f t="shared" ref="D153:AI153" si="276">SUM(D154:D155)</f>
        <v>0</v>
      </c>
      <c r="E153" s="15">
        <f t="shared" si="276"/>
        <v>20</v>
      </c>
      <c r="F153" s="15">
        <f t="shared" si="276"/>
        <v>18.5</v>
      </c>
      <c r="G153" s="15">
        <f t="shared" si="276"/>
        <v>0</v>
      </c>
      <c r="H153" s="15">
        <f t="shared" si="276"/>
        <v>0</v>
      </c>
      <c r="I153" s="15">
        <f t="shared" si="276"/>
        <v>0</v>
      </c>
      <c r="J153" s="15">
        <f t="shared" si="276"/>
        <v>0</v>
      </c>
      <c r="K153" s="15">
        <f t="shared" si="276"/>
        <v>6</v>
      </c>
      <c r="L153" s="15">
        <f t="shared" si="276"/>
        <v>12.5</v>
      </c>
      <c r="M153" s="15">
        <f t="shared" si="276"/>
        <v>0</v>
      </c>
      <c r="N153" s="15">
        <f t="shared" si="276"/>
        <v>0</v>
      </c>
      <c r="O153" s="15">
        <f t="shared" si="276"/>
        <v>0</v>
      </c>
      <c r="P153" s="15">
        <f t="shared" si="276"/>
        <v>0</v>
      </c>
      <c r="Q153" s="15">
        <f t="shared" si="276"/>
        <v>0</v>
      </c>
      <c r="R153" s="15">
        <f t="shared" si="276"/>
        <v>0</v>
      </c>
      <c r="S153" s="15">
        <f t="shared" si="276"/>
        <v>0</v>
      </c>
      <c r="T153" s="15">
        <f t="shared" si="276"/>
        <v>0</v>
      </c>
      <c r="U153" s="15">
        <f t="shared" si="276"/>
        <v>0</v>
      </c>
      <c r="V153" s="15">
        <f t="shared" si="276"/>
        <v>0</v>
      </c>
      <c r="W153" s="15">
        <f t="shared" si="276"/>
        <v>0</v>
      </c>
      <c r="X153" s="15">
        <f t="shared" si="276"/>
        <v>0</v>
      </c>
      <c r="Y153" s="15">
        <f t="shared" si="276"/>
        <v>0</v>
      </c>
      <c r="Z153" s="15">
        <f t="shared" si="276"/>
        <v>0</v>
      </c>
      <c r="AA153" s="15">
        <f t="shared" si="276"/>
        <v>0</v>
      </c>
      <c r="AB153" s="15">
        <f t="shared" si="276"/>
        <v>0</v>
      </c>
      <c r="AC153" s="15">
        <f t="shared" si="276"/>
        <v>0</v>
      </c>
      <c r="AD153" s="15">
        <f t="shared" si="276"/>
        <v>0</v>
      </c>
      <c r="AE153" s="15">
        <f t="shared" si="276"/>
        <v>0</v>
      </c>
      <c r="AF153" s="15">
        <f t="shared" si="276"/>
        <v>0</v>
      </c>
      <c r="AG153" s="15">
        <f t="shared" si="276"/>
        <v>0</v>
      </c>
      <c r="AH153" s="15">
        <f t="shared" si="276"/>
        <v>0</v>
      </c>
      <c r="AI153" s="15">
        <f t="shared" si="276"/>
        <v>0</v>
      </c>
      <c r="AJ153" s="15">
        <f t="shared" ref="AJ153:BJ153" si="277">SUM(AJ154:AJ155)</f>
        <v>0</v>
      </c>
      <c r="AK153" s="15">
        <f t="shared" si="277"/>
        <v>0</v>
      </c>
      <c r="AL153" s="15">
        <f t="shared" si="277"/>
        <v>0</v>
      </c>
      <c r="AM153" s="15">
        <f t="shared" si="277"/>
        <v>0</v>
      </c>
      <c r="AN153" s="15">
        <f t="shared" si="277"/>
        <v>0</v>
      </c>
      <c r="AO153" s="15">
        <f t="shared" si="277"/>
        <v>0</v>
      </c>
      <c r="AP153" s="15">
        <f t="shared" si="277"/>
        <v>0</v>
      </c>
      <c r="AQ153" s="15">
        <f t="shared" si="277"/>
        <v>0</v>
      </c>
      <c r="AR153" s="15">
        <f t="shared" si="277"/>
        <v>0</v>
      </c>
      <c r="AS153" s="15">
        <f t="shared" si="277"/>
        <v>0</v>
      </c>
      <c r="AT153" s="15">
        <f t="shared" si="277"/>
        <v>0</v>
      </c>
      <c r="AU153" s="15">
        <f t="shared" si="277"/>
        <v>0</v>
      </c>
      <c r="AV153" s="15">
        <f t="shared" si="277"/>
        <v>0</v>
      </c>
      <c r="AW153" s="15">
        <f t="shared" si="277"/>
        <v>0</v>
      </c>
      <c r="AX153" s="15">
        <f t="shared" si="277"/>
        <v>0</v>
      </c>
      <c r="AY153" s="15">
        <f t="shared" si="277"/>
        <v>0</v>
      </c>
      <c r="AZ153" s="15">
        <f t="shared" si="277"/>
        <v>0</v>
      </c>
      <c r="BA153" s="15">
        <f t="shared" si="277"/>
        <v>0</v>
      </c>
      <c r="BB153" s="15">
        <f t="shared" si="277"/>
        <v>0</v>
      </c>
      <c r="BC153" s="15">
        <f t="shared" si="277"/>
        <v>0</v>
      </c>
      <c r="BD153" s="15">
        <f t="shared" si="277"/>
        <v>0</v>
      </c>
      <c r="BE153" s="15">
        <f t="shared" si="277"/>
        <v>0</v>
      </c>
      <c r="BF153" s="15">
        <f t="shared" si="277"/>
        <v>0</v>
      </c>
      <c r="BG153" s="15">
        <f t="shared" si="277"/>
        <v>1.5</v>
      </c>
      <c r="BH153" s="15">
        <f t="shared" si="277"/>
        <v>0</v>
      </c>
      <c r="BI153" s="15">
        <f t="shared" si="277"/>
        <v>1.5</v>
      </c>
      <c r="BJ153" s="15">
        <f t="shared" si="277"/>
        <v>0</v>
      </c>
      <c r="BK153" s="9"/>
      <c r="BL153" s="9"/>
      <c r="BM153" s="87"/>
      <c r="BN153" s="16"/>
      <c r="BO153" s="86"/>
      <c r="BP153" s="303"/>
      <c r="BQ153" s="303"/>
      <c r="BR153" s="135"/>
      <c r="BS153" s="135"/>
      <c r="BT153" s="135"/>
    </row>
    <row r="154" spans="1:73" s="72" customFormat="1" ht="60.6" customHeight="1">
      <c r="A154" s="27">
        <v>1</v>
      </c>
      <c r="B154" s="60" t="s">
        <v>679</v>
      </c>
      <c r="C154" s="471">
        <f t="shared" si="247"/>
        <v>4</v>
      </c>
      <c r="D154" s="63"/>
      <c r="E154" s="1">
        <f t="shared" ref="E154" si="278">F154+U154+BG154</f>
        <v>4</v>
      </c>
      <c r="F154" s="58">
        <f t="shared" ref="F154:F155" si="279">G154+K154+L154+M154+R154+S154+T154</f>
        <v>3</v>
      </c>
      <c r="G154" s="58">
        <f t="shared" ref="G154:G155" si="280">H154+I154+J154</f>
        <v>0</v>
      </c>
      <c r="H154" s="58"/>
      <c r="I154" s="58"/>
      <c r="J154" s="58"/>
      <c r="K154" s="58"/>
      <c r="L154" s="58">
        <v>3</v>
      </c>
      <c r="M154" s="58">
        <f t="shared" ref="M154:M155" si="281">+N154+O154+P154</f>
        <v>0</v>
      </c>
      <c r="N154" s="58"/>
      <c r="O154" s="58"/>
      <c r="P154" s="58"/>
      <c r="Q154" s="58"/>
      <c r="R154" s="58"/>
      <c r="S154" s="58"/>
      <c r="T154" s="58"/>
      <c r="U154" s="58">
        <f t="shared" si="115"/>
        <v>0</v>
      </c>
      <c r="V154" s="58"/>
      <c r="W154" s="58"/>
      <c r="X154" s="58"/>
      <c r="Y154" s="58"/>
      <c r="Z154" s="58"/>
      <c r="AA154" s="58"/>
      <c r="AB154" s="58"/>
      <c r="AC154" s="58"/>
      <c r="AD154" s="58">
        <f t="shared" ref="AD154:AD155" si="282">SUM(AE154:AT154)</f>
        <v>0</v>
      </c>
      <c r="AE154" s="58"/>
      <c r="AF154" s="58"/>
      <c r="AG154" s="58"/>
      <c r="AH154" s="58"/>
      <c r="AI154" s="58"/>
      <c r="AJ154" s="58"/>
      <c r="AK154" s="58"/>
      <c r="AL154" s="58"/>
      <c r="AM154" s="58"/>
      <c r="AN154" s="58"/>
      <c r="AO154" s="58"/>
      <c r="AP154" s="58"/>
      <c r="AQ154" s="58"/>
      <c r="AR154" s="58"/>
      <c r="AS154" s="58">
        <v>0</v>
      </c>
      <c r="AT154" s="58"/>
      <c r="AU154" s="58"/>
      <c r="AV154" s="58"/>
      <c r="AW154" s="58"/>
      <c r="AX154" s="58"/>
      <c r="AY154" s="58"/>
      <c r="AZ154" s="58"/>
      <c r="BA154" s="58"/>
      <c r="BB154" s="58"/>
      <c r="BC154" s="58"/>
      <c r="BD154" s="58"/>
      <c r="BE154" s="58"/>
      <c r="BF154" s="58"/>
      <c r="BG154" s="1">
        <f t="shared" ref="BG154:BG155" si="283">BH154+BI154+BJ154</f>
        <v>1</v>
      </c>
      <c r="BH154" s="58"/>
      <c r="BI154" s="58">
        <v>1</v>
      </c>
      <c r="BJ154" s="58"/>
      <c r="BK154" s="61" t="s">
        <v>130</v>
      </c>
      <c r="BL154" s="61" t="s">
        <v>131</v>
      </c>
      <c r="BM154" s="61" t="s">
        <v>488</v>
      </c>
      <c r="BN154" s="61" t="s">
        <v>82</v>
      </c>
      <c r="BO154" s="61"/>
      <c r="BP154" s="79" t="s">
        <v>569</v>
      </c>
      <c r="BQ154" s="63" t="s">
        <v>503</v>
      </c>
      <c r="BR154" s="136" t="s">
        <v>834</v>
      </c>
      <c r="BS154" s="71"/>
      <c r="BT154" s="71"/>
    </row>
    <row r="155" spans="1:73" s="72" customFormat="1" ht="57" customHeight="1">
      <c r="A155" s="27">
        <v>2</v>
      </c>
      <c r="B155" s="60" t="s">
        <v>513</v>
      </c>
      <c r="C155" s="471">
        <f t="shared" si="247"/>
        <v>16</v>
      </c>
      <c r="D155" s="63"/>
      <c r="E155" s="58">
        <f>F155+U155+BG155</f>
        <v>16</v>
      </c>
      <c r="F155" s="58">
        <f t="shared" si="279"/>
        <v>15.5</v>
      </c>
      <c r="G155" s="58">
        <f t="shared" si="280"/>
        <v>0</v>
      </c>
      <c r="H155" s="58"/>
      <c r="I155" s="58"/>
      <c r="J155" s="58"/>
      <c r="K155" s="58">
        <v>6</v>
      </c>
      <c r="L155" s="58">
        <v>9.5</v>
      </c>
      <c r="M155" s="58">
        <f t="shared" si="281"/>
        <v>0</v>
      </c>
      <c r="N155" s="58"/>
      <c r="O155" s="58"/>
      <c r="P155" s="58"/>
      <c r="Q155" s="58"/>
      <c r="R155" s="58"/>
      <c r="S155" s="58"/>
      <c r="T155" s="58"/>
      <c r="U155" s="58">
        <f t="shared" si="115"/>
        <v>0</v>
      </c>
      <c r="V155" s="58"/>
      <c r="W155" s="58"/>
      <c r="X155" s="58"/>
      <c r="Y155" s="58"/>
      <c r="Z155" s="58"/>
      <c r="AA155" s="58"/>
      <c r="AB155" s="58"/>
      <c r="AC155" s="58"/>
      <c r="AD155" s="58">
        <f t="shared" si="282"/>
        <v>0</v>
      </c>
      <c r="AE155" s="58"/>
      <c r="AF155" s="58"/>
      <c r="AG155" s="58"/>
      <c r="AH155" s="58"/>
      <c r="AI155" s="58"/>
      <c r="AJ155" s="58"/>
      <c r="AK155" s="58"/>
      <c r="AL155" s="58"/>
      <c r="AM155" s="58"/>
      <c r="AN155" s="58"/>
      <c r="AO155" s="58"/>
      <c r="AP155" s="58"/>
      <c r="AQ155" s="58"/>
      <c r="AR155" s="58"/>
      <c r="AS155" s="58">
        <v>0</v>
      </c>
      <c r="AT155" s="58"/>
      <c r="AU155" s="58"/>
      <c r="AV155" s="58"/>
      <c r="AW155" s="58"/>
      <c r="AX155" s="58"/>
      <c r="AY155" s="58"/>
      <c r="AZ155" s="58"/>
      <c r="BA155" s="58"/>
      <c r="BB155" s="58"/>
      <c r="BC155" s="58"/>
      <c r="BD155" s="58"/>
      <c r="BE155" s="58"/>
      <c r="BF155" s="58"/>
      <c r="BG155" s="1">
        <f t="shared" si="283"/>
        <v>0.5</v>
      </c>
      <c r="BH155" s="58"/>
      <c r="BI155" s="58">
        <v>0.5</v>
      </c>
      <c r="BJ155" s="58"/>
      <c r="BK155" s="61" t="s">
        <v>130</v>
      </c>
      <c r="BL155" s="61" t="s">
        <v>131</v>
      </c>
      <c r="BM155" s="61" t="s">
        <v>488</v>
      </c>
      <c r="BN155" s="61" t="s">
        <v>82</v>
      </c>
      <c r="BO155" s="61"/>
      <c r="BP155" s="79" t="s">
        <v>680</v>
      </c>
      <c r="BQ155" s="63" t="s">
        <v>503</v>
      </c>
      <c r="BR155" s="136"/>
      <c r="BS155" s="71" t="s">
        <v>834</v>
      </c>
      <c r="BT155" s="71"/>
    </row>
    <row r="156" spans="1:73" s="2" customFormat="1" ht="19.5">
      <c r="A156" s="16" t="s">
        <v>817</v>
      </c>
      <c r="B156" s="23" t="s">
        <v>17</v>
      </c>
      <c r="C156" s="31">
        <f t="shared" si="247"/>
        <v>946.77</v>
      </c>
      <c r="D156" s="15">
        <f t="shared" ref="D156:T156" si="284">SUM(D157:D168)</f>
        <v>610.49</v>
      </c>
      <c r="E156" s="15">
        <f t="shared" si="284"/>
        <v>336.28</v>
      </c>
      <c r="F156" s="15">
        <f t="shared" si="284"/>
        <v>321.27999999999997</v>
      </c>
      <c r="G156" s="15">
        <f t="shared" si="284"/>
        <v>0</v>
      </c>
      <c r="H156" s="15">
        <f t="shared" si="284"/>
        <v>0</v>
      </c>
      <c r="I156" s="15">
        <f t="shared" si="284"/>
        <v>0</v>
      </c>
      <c r="J156" s="15">
        <f t="shared" si="284"/>
        <v>0</v>
      </c>
      <c r="K156" s="15">
        <f t="shared" si="284"/>
        <v>253</v>
      </c>
      <c r="L156" s="15">
        <f t="shared" si="284"/>
        <v>68.28</v>
      </c>
      <c r="M156" s="15">
        <f t="shared" si="284"/>
        <v>0</v>
      </c>
      <c r="N156" s="15">
        <f t="shared" si="284"/>
        <v>0</v>
      </c>
      <c r="O156" s="15">
        <f t="shared" si="284"/>
        <v>0</v>
      </c>
      <c r="P156" s="15">
        <f t="shared" si="284"/>
        <v>0</v>
      </c>
      <c r="Q156" s="15">
        <f t="shared" si="284"/>
        <v>0</v>
      </c>
      <c r="R156" s="15">
        <f t="shared" si="284"/>
        <v>0</v>
      </c>
      <c r="S156" s="15">
        <f t="shared" si="284"/>
        <v>0</v>
      </c>
      <c r="T156" s="15">
        <f t="shared" si="284"/>
        <v>0</v>
      </c>
      <c r="U156" s="474">
        <f t="shared" si="115"/>
        <v>0</v>
      </c>
      <c r="V156" s="15">
        <f t="shared" ref="V156:BJ156" si="285">SUM(V157:V168)</f>
        <v>0</v>
      </c>
      <c r="W156" s="15">
        <f t="shared" si="285"/>
        <v>0</v>
      </c>
      <c r="X156" s="15">
        <f t="shared" si="285"/>
        <v>0</v>
      </c>
      <c r="Y156" s="15">
        <f t="shared" si="285"/>
        <v>0</v>
      </c>
      <c r="Z156" s="15">
        <f t="shared" si="285"/>
        <v>0</v>
      </c>
      <c r="AA156" s="15">
        <f t="shared" si="285"/>
        <v>0</v>
      </c>
      <c r="AB156" s="15">
        <f t="shared" si="285"/>
        <v>0</v>
      </c>
      <c r="AC156" s="15">
        <f t="shared" si="285"/>
        <v>0</v>
      </c>
      <c r="AD156" s="15">
        <f t="shared" si="285"/>
        <v>0</v>
      </c>
      <c r="AE156" s="15">
        <f t="shared" si="285"/>
        <v>0</v>
      </c>
      <c r="AF156" s="15">
        <f t="shared" si="285"/>
        <v>0</v>
      </c>
      <c r="AG156" s="15">
        <f t="shared" si="285"/>
        <v>0</v>
      </c>
      <c r="AH156" s="15">
        <f t="shared" si="285"/>
        <v>0</v>
      </c>
      <c r="AI156" s="15">
        <f t="shared" si="285"/>
        <v>0</v>
      </c>
      <c r="AJ156" s="15">
        <f t="shared" si="285"/>
        <v>0</v>
      </c>
      <c r="AK156" s="15">
        <f t="shared" si="285"/>
        <v>0</v>
      </c>
      <c r="AL156" s="15">
        <f t="shared" si="285"/>
        <v>0</v>
      </c>
      <c r="AM156" s="15">
        <f t="shared" si="285"/>
        <v>0</v>
      </c>
      <c r="AN156" s="15">
        <f t="shared" si="285"/>
        <v>0</v>
      </c>
      <c r="AO156" s="15">
        <f t="shared" si="285"/>
        <v>0</v>
      </c>
      <c r="AP156" s="15">
        <f t="shared" si="285"/>
        <v>0</v>
      </c>
      <c r="AQ156" s="15">
        <f t="shared" si="285"/>
        <v>0</v>
      </c>
      <c r="AR156" s="15">
        <f t="shared" si="285"/>
        <v>0</v>
      </c>
      <c r="AS156" s="15">
        <f t="shared" si="285"/>
        <v>0</v>
      </c>
      <c r="AT156" s="15">
        <f t="shared" si="285"/>
        <v>0</v>
      </c>
      <c r="AU156" s="15">
        <f t="shared" si="285"/>
        <v>0</v>
      </c>
      <c r="AV156" s="15">
        <f t="shared" si="285"/>
        <v>0</v>
      </c>
      <c r="AW156" s="15">
        <f t="shared" si="285"/>
        <v>0</v>
      </c>
      <c r="AX156" s="15">
        <f t="shared" si="285"/>
        <v>0</v>
      </c>
      <c r="AY156" s="15">
        <f t="shared" si="285"/>
        <v>0</v>
      </c>
      <c r="AZ156" s="15">
        <f t="shared" si="285"/>
        <v>0</v>
      </c>
      <c r="BA156" s="15">
        <f t="shared" si="285"/>
        <v>0</v>
      </c>
      <c r="BB156" s="15">
        <f t="shared" si="285"/>
        <v>0</v>
      </c>
      <c r="BC156" s="15">
        <f t="shared" si="285"/>
        <v>0</v>
      </c>
      <c r="BD156" s="15">
        <f t="shared" si="285"/>
        <v>0</v>
      </c>
      <c r="BE156" s="15">
        <f t="shared" si="285"/>
        <v>0</v>
      </c>
      <c r="BF156" s="15">
        <f t="shared" si="285"/>
        <v>0</v>
      </c>
      <c r="BG156" s="15">
        <f t="shared" si="285"/>
        <v>15</v>
      </c>
      <c r="BH156" s="15">
        <f t="shared" si="285"/>
        <v>0</v>
      </c>
      <c r="BI156" s="15">
        <f t="shared" si="285"/>
        <v>15</v>
      </c>
      <c r="BJ156" s="15">
        <f t="shared" si="285"/>
        <v>0</v>
      </c>
      <c r="BK156" s="9"/>
      <c r="BL156" s="9"/>
      <c r="BM156" s="87"/>
      <c r="BN156" s="16"/>
      <c r="BO156" s="86"/>
      <c r="BP156" s="303"/>
      <c r="BQ156" s="303"/>
      <c r="BR156" s="135"/>
      <c r="BS156" s="135"/>
      <c r="BT156" s="135"/>
    </row>
    <row r="157" spans="1:73" s="512" customFormat="1" ht="51.6" customHeight="1">
      <c r="A157" s="504">
        <v>1</v>
      </c>
      <c r="B157" s="505" t="s">
        <v>292</v>
      </c>
      <c r="C157" s="506">
        <f t="shared" si="247"/>
        <v>32.799999999999997</v>
      </c>
      <c r="D157" s="507"/>
      <c r="E157" s="311">
        <f t="shared" ref="E157:E168" si="286">F157+U157+BG157</f>
        <v>32.799999999999997</v>
      </c>
      <c r="F157" s="370">
        <f t="shared" ref="F157:F168" si="287">G157+K157+L157+M157+R157+S157+T157</f>
        <v>32.799999999999997</v>
      </c>
      <c r="G157" s="370">
        <f t="shared" ref="G157:G168" si="288">H157+I157+J157</f>
        <v>0</v>
      </c>
      <c r="H157" s="508"/>
      <c r="I157" s="370"/>
      <c r="J157" s="370"/>
      <c r="K157" s="508">
        <v>25</v>
      </c>
      <c r="L157" s="508">
        <v>7.8</v>
      </c>
      <c r="M157" s="370">
        <f t="shared" ref="M157:M168" si="289">+N157+O157+P157</f>
        <v>0</v>
      </c>
      <c r="N157" s="508"/>
      <c r="O157" s="370"/>
      <c r="P157" s="508"/>
      <c r="Q157" s="370"/>
      <c r="R157" s="370"/>
      <c r="S157" s="370"/>
      <c r="T157" s="370"/>
      <c r="U157" s="370">
        <f t="shared" si="115"/>
        <v>0</v>
      </c>
      <c r="V157" s="370"/>
      <c r="W157" s="370"/>
      <c r="X157" s="370"/>
      <c r="Y157" s="370"/>
      <c r="Z157" s="370"/>
      <c r="AA157" s="370"/>
      <c r="AB157" s="370"/>
      <c r="AC157" s="370"/>
      <c r="AD157" s="370">
        <f>SUM(AE157:AT157)</f>
        <v>0</v>
      </c>
      <c r="AE157" s="508"/>
      <c r="AF157" s="508"/>
      <c r="AG157" s="370"/>
      <c r="AH157" s="370"/>
      <c r="AI157" s="370"/>
      <c r="AJ157" s="370"/>
      <c r="AK157" s="370"/>
      <c r="AL157" s="370"/>
      <c r="AM157" s="370"/>
      <c r="AN157" s="370"/>
      <c r="AO157" s="370"/>
      <c r="AP157" s="370"/>
      <c r="AQ157" s="370"/>
      <c r="AR157" s="370"/>
      <c r="AS157" s="370">
        <v>0</v>
      </c>
      <c r="AT157" s="370"/>
      <c r="AU157" s="370"/>
      <c r="AV157" s="370"/>
      <c r="AW157" s="370"/>
      <c r="AX157" s="370"/>
      <c r="AY157" s="370"/>
      <c r="AZ157" s="370"/>
      <c r="BA157" s="370"/>
      <c r="BB157" s="370"/>
      <c r="BC157" s="370"/>
      <c r="BD157" s="508"/>
      <c r="BE157" s="370"/>
      <c r="BF157" s="370"/>
      <c r="BG157" s="370">
        <f>BH157+BI157+BJ157</f>
        <v>0</v>
      </c>
      <c r="BH157" s="370"/>
      <c r="BI157" s="508"/>
      <c r="BJ157" s="370"/>
      <c r="BK157" s="504" t="s">
        <v>130</v>
      </c>
      <c r="BL157" s="370" t="s">
        <v>400</v>
      </c>
      <c r="BM157" s="504"/>
      <c r="BN157" s="504" t="s">
        <v>78</v>
      </c>
      <c r="BO157" s="509"/>
      <c r="BP157" s="510" t="s">
        <v>720</v>
      </c>
      <c r="BQ157" s="507" t="s">
        <v>503</v>
      </c>
      <c r="BR157" s="511" t="s">
        <v>834</v>
      </c>
      <c r="BS157" s="511"/>
      <c r="BT157" s="511"/>
    </row>
    <row r="158" spans="1:73" s="512" customFormat="1" ht="51.6" customHeight="1">
      <c r="A158" s="504">
        <v>2</v>
      </c>
      <c r="B158" s="505" t="s">
        <v>292</v>
      </c>
      <c r="C158" s="506">
        <f t="shared" si="247"/>
        <v>24.18</v>
      </c>
      <c r="D158" s="507"/>
      <c r="E158" s="311">
        <f t="shared" si="286"/>
        <v>24.18</v>
      </c>
      <c r="F158" s="370">
        <f t="shared" si="287"/>
        <v>24.18</v>
      </c>
      <c r="G158" s="370">
        <f t="shared" si="288"/>
        <v>0</v>
      </c>
      <c r="H158" s="508"/>
      <c r="I158" s="370"/>
      <c r="J158" s="370"/>
      <c r="K158" s="508">
        <v>15</v>
      </c>
      <c r="L158" s="508">
        <v>9.18</v>
      </c>
      <c r="M158" s="370">
        <f t="shared" si="289"/>
        <v>0</v>
      </c>
      <c r="N158" s="508"/>
      <c r="O158" s="370"/>
      <c r="P158" s="508"/>
      <c r="Q158" s="370"/>
      <c r="R158" s="370"/>
      <c r="S158" s="370"/>
      <c r="T158" s="370"/>
      <c r="U158" s="370">
        <f t="shared" si="115"/>
        <v>0</v>
      </c>
      <c r="V158" s="370"/>
      <c r="W158" s="370"/>
      <c r="X158" s="370"/>
      <c r="Y158" s="370"/>
      <c r="Z158" s="370"/>
      <c r="AA158" s="370"/>
      <c r="AB158" s="370"/>
      <c r="AC158" s="370"/>
      <c r="AD158" s="370">
        <f t="shared" ref="AD158:AD168" si="290">SUM(AE158:AT158)</f>
        <v>0</v>
      </c>
      <c r="AE158" s="508"/>
      <c r="AF158" s="508"/>
      <c r="AG158" s="370"/>
      <c r="AH158" s="370"/>
      <c r="AI158" s="370"/>
      <c r="AJ158" s="370"/>
      <c r="AK158" s="370"/>
      <c r="AL158" s="370"/>
      <c r="AM158" s="370"/>
      <c r="AN158" s="370"/>
      <c r="AO158" s="370"/>
      <c r="AP158" s="370"/>
      <c r="AQ158" s="370"/>
      <c r="AR158" s="370"/>
      <c r="AS158" s="370">
        <v>0</v>
      </c>
      <c r="AT158" s="370"/>
      <c r="AU158" s="370"/>
      <c r="AV158" s="370"/>
      <c r="AW158" s="370"/>
      <c r="AX158" s="370"/>
      <c r="AY158" s="370"/>
      <c r="AZ158" s="370"/>
      <c r="BA158" s="370"/>
      <c r="BB158" s="370"/>
      <c r="BC158" s="370"/>
      <c r="BD158" s="508"/>
      <c r="BE158" s="370"/>
      <c r="BF158" s="370"/>
      <c r="BG158" s="370">
        <f>BH158+BI158+BJ158</f>
        <v>0</v>
      </c>
      <c r="BH158" s="370"/>
      <c r="BI158" s="508"/>
      <c r="BJ158" s="370"/>
      <c r="BK158" s="504" t="s">
        <v>130</v>
      </c>
      <c r="BL158" s="510" t="s">
        <v>396</v>
      </c>
      <c r="BM158" s="504"/>
      <c r="BN158" s="504" t="s">
        <v>78</v>
      </c>
      <c r="BO158" s="509"/>
      <c r="BP158" s="510" t="s">
        <v>720</v>
      </c>
      <c r="BQ158" s="507" t="s">
        <v>503</v>
      </c>
      <c r="BR158" s="511" t="s">
        <v>834</v>
      </c>
      <c r="BS158" s="511"/>
      <c r="BT158" s="511"/>
    </row>
    <row r="159" spans="1:73" s="512" customFormat="1" ht="51.6" customHeight="1">
      <c r="A159" s="504">
        <v>3</v>
      </c>
      <c r="B159" s="505" t="s">
        <v>292</v>
      </c>
      <c r="C159" s="506">
        <f t="shared" si="247"/>
        <v>33.299999999999997</v>
      </c>
      <c r="D159" s="507"/>
      <c r="E159" s="311">
        <f t="shared" si="286"/>
        <v>33.299999999999997</v>
      </c>
      <c r="F159" s="370">
        <f t="shared" si="287"/>
        <v>33.299999999999997</v>
      </c>
      <c r="G159" s="370">
        <f t="shared" si="288"/>
        <v>0</v>
      </c>
      <c r="H159" s="508"/>
      <c r="I159" s="370"/>
      <c r="J159" s="370"/>
      <c r="K159" s="508">
        <v>17</v>
      </c>
      <c r="L159" s="508">
        <v>16.3</v>
      </c>
      <c r="M159" s="370">
        <f t="shared" si="289"/>
        <v>0</v>
      </c>
      <c r="N159" s="508"/>
      <c r="O159" s="370"/>
      <c r="P159" s="508"/>
      <c r="Q159" s="370"/>
      <c r="R159" s="370"/>
      <c r="S159" s="370"/>
      <c r="T159" s="370"/>
      <c r="U159" s="370">
        <f t="shared" si="115"/>
        <v>0</v>
      </c>
      <c r="V159" s="370"/>
      <c r="W159" s="370"/>
      <c r="X159" s="370"/>
      <c r="Y159" s="370"/>
      <c r="Z159" s="370"/>
      <c r="AA159" s="370"/>
      <c r="AB159" s="370"/>
      <c r="AC159" s="370"/>
      <c r="AD159" s="370">
        <f t="shared" si="290"/>
        <v>0</v>
      </c>
      <c r="AE159" s="508"/>
      <c r="AF159" s="508"/>
      <c r="AG159" s="370"/>
      <c r="AH159" s="370"/>
      <c r="AI159" s="370"/>
      <c r="AJ159" s="370"/>
      <c r="AK159" s="370"/>
      <c r="AL159" s="370"/>
      <c r="AM159" s="370"/>
      <c r="AN159" s="370"/>
      <c r="AO159" s="370"/>
      <c r="AP159" s="370"/>
      <c r="AQ159" s="370"/>
      <c r="AR159" s="370"/>
      <c r="AS159" s="370">
        <v>0</v>
      </c>
      <c r="AT159" s="370"/>
      <c r="AU159" s="370"/>
      <c r="AV159" s="370"/>
      <c r="AW159" s="370"/>
      <c r="AX159" s="370"/>
      <c r="AY159" s="370"/>
      <c r="AZ159" s="370"/>
      <c r="BA159" s="370"/>
      <c r="BB159" s="370"/>
      <c r="BC159" s="370"/>
      <c r="BD159" s="508"/>
      <c r="BE159" s="370"/>
      <c r="BF159" s="370"/>
      <c r="BG159" s="370">
        <f>BH159+BI159+BJ159</f>
        <v>0</v>
      </c>
      <c r="BH159" s="370"/>
      <c r="BI159" s="508"/>
      <c r="BJ159" s="370"/>
      <c r="BK159" s="504" t="s">
        <v>130</v>
      </c>
      <c r="BL159" s="510" t="s">
        <v>131</v>
      </c>
      <c r="BM159" s="504"/>
      <c r="BN159" s="504" t="s">
        <v>78</v>
      </c>
      <c r="BO159" s="509"/>
      <c r="BP159" s="510" t="s">
        <v>720</v>
      </c>
      <c r="BQ159" s="507" t="s">
        <v>503</v>
      </c>
      <c r="BR159" s="511" t="s">
        <v>834</v>
      </c>
      <c r="BS159" s="511"/>
      <c r="BT159" s="511"/>
      <c r="BU159" s="510" t="s">
        <v>845</v>
      </c>
    </row>
    <row r="160" spans="1:73" s="512" customFormat="1" ht="51.6" customHeight="1">
      <c r="A160" s="504">
        <v>4</v>
      </c>
      <c r="B160" s="505" t="s">
        <v>648</v>
      </c>
      <c r="C160" s="506">
        <f t="shared" si="247"/>
        <v>15</v>
      </c>
      <c r="D160" s="507"/>
      <c r="E160" s="370">
        <f t="shared" si="286"/>
        <v>15</v>
      </c>
      <c r="F160" s="370">
        <f t="shared" si="287"/>
        <v>15</v>
      </c>
      <c r="G160" s="370">
        <f t="shared" si="288"/>
        <v>0</v>
      </c>
      <c r="H160" s="508"/>
      <c r="I160" s="370"/>
      <c r="J160" s="370"/>
      <c r="K160" s="508">
        <v>15</v>
      </c>
      <c r="L160" s="508"/>
      <c r="M160" s="370">
        <f t="shared" si="289"/>
        <v>0</v>
      </c>
      <c r="N160" s="508"/>
      <c r="O160" s="370"/>
      <c r="P160" s="508"/>
      <c r="Q160" s="370"/>
      <c r="R160" s="370"/>
      <c r="S160" s="370"/>
      <c r="T160" s="370"/>
      <c r="U160" s="370">
        <f t="shared" si="115"/>
        <v>0</v>
      </c>
      <c r="V160" s="370"/>
      <c r="W160" s="370"/>
      <c r="X160" s="370"/>
      <c r="Y160" s="370"/>
      <c r="Z160" s="370"/>
      <c r="AA160" s="370"/>
      <c r="AB160" s="370"/>
      <c r="AC160" s="370"/>
      <c r="AD160" s="370">
        <f t="shared" si="290"/>
        <v>0</v>
      </c>
      <c r="AE160" s="508"/>
      <c r="AF160" s="508"/>
      <c r="AG160" s="370"/>
      <c r="AH160" s="370"/>
      <c r="AI160" s="370"/>
      <c r="AJ160" s="370"/>
      <c r="AK160" s="370"/>
      <c r="AL160" s="370"/>
      <c r="AM160" s="370"/>
      <c r="AN160" s="370"/>
      <c r="AO160" s="370"/>
      <c r="AP160" s="370"/>
      <c r="AQ160" s="370"/>
      <c r="AR160" s="370"/>
      <c r="AS160" s="370">
        <v>0</v>
      </c>
      <c r="AT160" s="370"/>
      <c r="AU160" s="370"/>
      <c r="AV160" s="370"/>
      <c r="AW160" s="370"/>
      <c r="AX160" s="370"/>
      <c r="AY160" s="370"/>
      <c r="AZ160" s="370"/>
      <c r="BA160" s="370"/>
      <c r="BB160" s="370"/>
      <c r="BC160" s="370"/>
      <c r="BD160" s="508"/>
      <c r="BE160" s="370"/>
      <c r="BF160" s="370"/>
      <c r="BG160" s="370">
        <f t="shared" ref="BG160:BG168" si="291">BH160+BI160+BJ160</f>
        <v>0</v>
      </c>
      <c r="BH160" s="370"/>
      <c r="BI160" s="508"/>
      <c r="BJ160" s="370"/>
      <c r="BK160" s="504" t="s">
        <v>130</v>
      </c>
      <c r="BL160" s="370" t="s">
        <v>400</v>
      </c>
      <c r="BM160" s="504"/>
      <c r="BN160" s="504" t="s">
        <v>78</v>
      </c>
      <c r="BO160" s="509"/>
      <c r="BP160" s="510" t="s">
        <v>720</v>
      </c>
      <c r="BQ160" s="507" t="s">
        <v>503</v>
      </c>
      <c r="BR160" s="511" t="s">
        <v>834</v>
      </c>
      <c r="BS160" s="511"/>
      <c r="BT160" s="511"/>
    </row>
    <row r="161" spans="1:72" s="512" customFormat="1" ht="51.6" customHeight="1">
      <c r="A161" s="504">
        <v>5</v>
      </c>
      <c r="B161" s="505" t="s">
        <v>649</v>
      </c>
      <c r="C161" s="506">
        <f t="shared" si="247"/>
        <v>30</v>
      </c>
      <c r="D161" s="507"/>
      <c r="E161" s="370">
        <f t="shared" si="286"/>
        <v>30</v>
      </c>
      <c r="F161" s="370">
        <f t="shared" si="287"/>
        <v>30</v>
      </c>
      <c r="G161" s="370">
        <f t="shared" si="288"/>
        <v>0</v>
      </c>
      <c r="H161" s="508"/>
      <c r="I161" s="370"/>
      <c r="J161" s="370"/>
      <c r="K161" s="508">
        <v>30</v>
      </c>
      <c r="L161" s="508"/>
      <c r="M161" s="370">
        <f t="shared" si="289"/>
        <v>0</v>
      </c>
      <c r="N161" s="508"/>
      <c r="O161" s="370"/>
      <c r="P161" s="508"/>
      <c r="Q161" s="370"/>
      <c r="R161" s="370"/>
      <c r="S161" s="370"/>
      <c r="T161" s="370"/>
      <c r="U161" s="370">
        <f t="shared" si="115"/>
        <v>0</v>
      </c>
      <c r="V161" s="370"/>
      <c r="W161" s="370"/>
      <c r="X161" s="370"/>
      <c r="Y161" s="370"/>
      <c r="Z161" s="370"/>
      <c r="AA161" s="370"/>
      <c r="AB161" s="370"/>
      <c r="AC161" s="370"/>
      <c r="AD161" s="370">
        <f t="shared" si="290"/>
        <v>0</v>
      </c>
      <c r="AE161" s="508"/>
      <c r="AF161" s="508"/>
      <c r="AG161" s="370"/>
      <c r="AH161" s="370"/>
      <c r="AI161" s="370"/>
      <c r="AJ161" s="370"/>
      <c r="AK161" s="370"/>
      <c r="AL161" s="370"/>
      <c r="AM161" s="370"/>
      <c r="AN161" s="370"/>
      <c r="AO161" s="370"/>
      <c r="AP161" s="370"/>
      <c r="AQ161" s="370"/>
      <c r="AR161" s="370"/>
      <c r="AS161" s="370">
        <v>0</v>
      </c>
      <c r="AT161" s="370"/>
      <c r="AU161" s="370"/>
      <c r="AV161" s="370"/>
      <c r="AW161" s="370"/>
      <c r="AX161" s="370"/>
      <c r="AY161" s="370"/>
      <c r="AZ161" s="370"/>
      <c r="BA161" s="370"/>
      <c r="BB161" s="370"/>
      <c r="BC161" s="370"/>
      <c r="BD161" s="508"/>
      <c r="BE161" s="370"/>
      <c r="BF161" s="370"/>
      <c r="BG161" s="370">
        <f t="shared" si="291"/>
        <v>0</v>
      </c>
      <c r="BH161" s="370"/>
      <c r="BI161" s="508"/>
      <c r="BJ161" s="370"/>
      <c r="BK161" s="504" t="s">
        <v>130</v>
      </c>
      <c r="BL161" s="370" t="s">
        <v>400</v>
      </c>
      <c r="BM161" s="504"/>
      <c r="BN161" s="504" t="s">
        <v>78</v>
      </c>
      <c r="BO161" s="509"/>
      <c r="BP161" s="510" t="s">
        <v>720</v>
      </c>
      <c r="BQ161" s="507" t="s">
        <v>503</v>
      </c>
      <c r="BR161" s="511" t="s">
        <v>834</v>
      </c>
      <c r="BS161" s="511"/>
      <c r="BT161" s="511"/>
    </row>
    <row r="162" spans="1:72" s="512" customFormat="1" ht="51.6" customHeight="1">
      <c r="A162" s="504">
        <v>6</v>
      </c>
      <c r="B162" s="505" t="s">
        <v>292</v>
      </c>
      <c r="C162" s="506">
        <f t="shared" si="247"/>
        <v>59.6</v>
      </c>
      <c r="D162" s="507"/>
      <c r="E162" s="311">
        <f t="shared" si="286"/>
        <v>59.6</v>
      </c>
      <c r="F162" s="370">
        <f t="shared" si="287"/>
        <v>59.6</v>
      </c>
      <c r="G162" s="370">
        <f t="shared" si="288"/>
        <v>0</v>
      </c>
      <c r="H162" s="508"/>
      <c r="I162" s="370"/>
      <c r="J162" s="370"/>
      <c r="K162" s="508">
        <v>50</v>
      </c>
      <c r="L162" s="508">
        <v>9.6</v>
      </c>
      <c r="M162" s="370">
        <f t="shared" si="289"/>
        <v>0</v>
      </c>
      <c r="N162" s="508"/>
      <c r="O162" s="370"/>
      <c r="P162" s="508"/>
      <c r="Q162" s="370"/>
      <c r="R162" s="370"/>
      <c r="S162" s="370"/>
      <c r="T162" s="370"/>
      <c r="U162" s="370">
        <f t="shared" si="115"/>
        <v>0</v>
      </c>
      <c r="V162" s="370"/>
      <c r="W162" s="370"/>
      <c r="X162" s="370"/>
      <c r="Y162" s="370"/>
      <c r="Z162" s="370"/>
      <c r="AA162" s="370"/>
      <c r="AB162" s="370"/>
      <c r="AC162" s="370"/>
      <c r="AD162" s="370">
        <f t="shared" si="290"/>
        <v>0</v>
      </c>
      <c r="AE162" s="508"/>
      <c r="AF162" s="508"/>
      <c r="AG162" s="370"/>
      <c r="AH162" s="370"/>
      <c r="AI162" s="370"/>
      <c r="AJ162" s="370"/>
      <c r="AK162" s="370"/>
      <c r="AL162" s="370"/>
      <c r="AM162" s="370"/>
      <c r="AN162" s="370"/>
      <c r="AO162" s="370"/>
      <c r="AP162" s="370"/>
      <c r="AQ162" s="370"/>
      <c r="AR162" s="370"/>
      <c r="AS162" s="370">
        <v>0</v>
      </c>
      <c r="AT162" s="370"/>
      <c r="AU162" s="370"/>
      <c r="AV162" s="370"/>
      <c r="AW162" s="370"/>
      <c r="AX162" s="370"/>
      <c r="AY162" s="370"/>
      <c r="AZ162" s="370"/>
      <c r="BA162" s="370"/>
      <c r="BB162" s="370"/>
      <c r="BC162" s="370"/>
      <c r="BD162" s="508"/>
      <c r="BE162" s="370"/>
      <c r="BF162" s="370"/>
      <c r="BG162" s="370">
        <f t="shared" si="291"/>
        <v>0</v>
      </c>
      <c r="BH162" s="370"/>
      <c r="BI162" s="508"/>
      <c r="BJ162" s="370"/>
      <c r="BK162" s="504" t="s">
        <v>130</v>
      </c>
      <c r="BL162" s="513" t="s">
        <v>677</v>
      </c>
      <c r="BM162" s="504"/>
      <c r="BN162" s="504" t="s">
        <v>78</v>
      </c>
      <c r="BO162" s="509"/>
      <c r="BP162" s="510" t="s">
        <v>720</v>
      </c>
      <c r="BQ162" s="507" t="s">
        <v>503</v>
      </c>
      <c r="BR162" s="511" t="s">
        <v>834</v>
      </c>
      <c r="BS162" s="511"/>
      <c r="BT162" s="511"/>
    </row>
    <row r="163" spans="1:72" s="512" customFormat="1" ht="51.6" customHeight="1">
      <c r="A163" s="504">
        <v>7</v>
      </c>
      <c r="B163" s="505" t="s">
        <v>292</v>
      </c>
      <c r="C163" s="506">
        <f t="shared" si="247"/>
        <v>30.2</v>
      </c>
      <c r="D163" s="507"/>
      <c r="E163" s="311">
        <f t="shared" si="286"/>
        <v>30.2</v>
      </c>
      <c r="F163" s="370">
        <f t="shared" si="287"/>
        <v>30.2</v>
      </c>
      <c r="G163" s="370">
        <f t="shared" si="288"/>
        <v>0</v>
      </c>
      <c r="H163" s="508"/>
      <c r="I163" s="370"/>
      <c r="J163" s="370"/>
      <c r="K163" s="508">
        <v>20</v>
      </c>
      <c r="L163" s="508">
        <v>10.199999999999999</v>
      </c>
      <c r="M163" s="370">
        <f t="shared" si="289"/>
        <v>0</v>
      </c>
      <c r="N163" s="508"/>
      <c r="O163" s="370"/>
      <c r="P163" s="508"/>
      <c r="Q163" s="370"/>
      <c r="R163" s="370"/>
      <c r="S163" s="370"/>
      <c r="T163" s="370"/>
      <c r="U163" s="370">
        <f t="shared" si="115"/>
        <v>0</v>
      </c>
      <c r="V163" s="370"/>
      <c r="W163" s="370"/>
      <c r="X163" s="370"/>
      <c r="Y163" s="370"/>
      <c r="Z163" s="370"/>
      <c r="AA163" s="370"/>
      <c r="AB163" s="370"/>
      <c r="AC163" s="370"/>
      <c r="AD163" s="370">
        <f t="shared" si="290"/>
        <v>0</v>
      </c>
      <c r="AE163" s="508"/>
      <c r="AF163" s="508"/>
      <c r="AG163" s="370"/>
      <c r="AH163" s="370"/>
      <c r="AI163" s="370"/>
      <c r="AJ163" s="370"/>
      <c r="AK163" s="370"/>
      <c r="AL163" s="370"/>
      <c r="AM163" s="370"/>
      <c r="AN163" s="370"/>
      <c r="AO163" s="370"/>
      <c r="AP163" s="370"/>
      <c r="AQ163" s="370"/>
      <c r="AR163" s="370"/>
      <c r="AS163" s="370">
        <v>0</v>
      </c>
      <c r="AT163" s="370"/>
      <c r="AU163" s="370"/>
      <c r="AV163" s="370"/>
      <c r="AW163" s="370"/>
      <c r="AX163" s="370"/>
      <c r="AY163" s="370"/>
      <c r="AZ163" s="370"/>
      <c r="BA163" s="370"/>
      <c r="BB163" s="370"/>
      <c r="BC163" s="370"/>
      <c r="BD163" s="508"/>
      <c r="BE163" s="370"/>
      <c r="BF163" s="370"/>
      <c r="BG163" s="370">
        <f t="shared" si="291"/>
        <v>0</v>
      </c>
      <c r="BH163" s="370"/>
      <c r="BI163" s="508"/>
      <c r="BJ163" s="370"/>
      <c r="BK163" s="504" t="s">
        <v>130</v>
      </c>
      <c r="BL163" s="513" t="s">
        <v>398</v>
      </c>
      <c r="BM163" s="504"/>
      <c r="BN163" s="504" t="s">
        <v>78</v>
      </c>
      <c r="BO163" s="509"/>
      <c r="BP163" s="510" t="s">
        <v>720</v>
      </c>
      <c r="BQ163" s="507" t="s">
        <v>503</v>
      </c>
      <c r="BR163" s="511" t="s">
        <v>834</v>
      </c>
      <c r="BS163" s="511"/>
      <c r="BT163" s="511"/>
    </row>
    <row r="164" spans="1:72" s="512" customFormat="1" ht="51.6" customHeight="1">
      <c r="A164" s="504">
        <v>8</v>
      </c>
      <c r="B164" s="505" t="s">
        <v>292</v>
      </c>
      <c r="C164" s="506">
        <f t="shared" si="247"/>
        <v>71</v>
      </c>
      <c r="D164" s="507"/>
      <c r="E164" s="311">
        <f t="shared" si="286"/>
        <v>71</v>
      </c>
      <c r="F164" s="370">
        <f t="shared" si="287"/>
        <v>71</v>
      </c>
      <c r="G164" s="370">
        <f t="shared" si="288"/>
        <v>0</v>
      </c>
      <c r="H164" s="508"/>
      <c r="I164" s="370"/>
      <c r="J164" s="370"/>
      <c r="K164" s="508">
        <v>66</v>
      </c>
      <c r="L164" s="508">
        <v>5</v>
      </c>
      <c r="M164" s="370">
        <f t="shared" si="289"/>
        <v>0</v>
      </c>
      <c r="N164" s="508"/>
      <c r="O164" s="370"/>
      <c r="P164" s="508"/>
      <c r="Q164" s="370"/>
      <c r="R164" s="370"/>
      <c r="S164" s="370"/>
      <c r="T164" s="370"/>
      <c r="U164" s="370">
        <f t="shared" si="115"/>
        <v>0</v>
      </c>
      <c r="V164" s="370"/>
      <c r="W164" s="370"/>
      <c r="X164" s="370"/>
      <c r="Y164" s="370"/>
      <c r="Z164" s="370"/>
      <c r="AA164" s="370"/>
      <c r="AB164" s="370"/>
      <c r="AC164" s="370"/>
      <c r="AD164" s="370">
        <f t="shared" si="290"/>
        <v>0</v>
      </c>
      <c r="AE164" s="508"/>
      <c r="AF164" s="508"/>
      <c r="AG164" s="370"/>
      <c r="AH164" s="370"/>
      <c r="AI164" s="370"/>
      <c r="AJ164" s="370"/>
      <c r="AK164" s="370"/>
      <c r="AL164" s="370"/>
      <c r="AM164" s="370"/>
      <c r="AN164" s="370"/>
      <c r="AO164" s="370"/>
      <c r="AP164" s="370"/>
      <c r="AQ164" s="370"/>
      <c r="AR164" s="370"/>
      <c r="AS164" s="370">
        <v>0</v>
      </c>
      <c r="AT164" s="370"/>
      <c r="AU164" s="370"/>
      <c r="AV164" s="370"/>
      <c r="AW164" s="370"/>
      <c r="AX164" s="370"/>
      <c r="AY164" s="370"/>
      <c r="AZ164" s="370"/>
      <c r="BA164" s="370"/>
      <c r="BB164" s="370"/>
      <c r="BC164" s="370"/>
      <c r="BD164" s="508"/>
      <c r="BE164" s="370"/>
      <c r="BF164" s="370"/>
      <c r="BG164" s="370">
        <f>BH164+BI164+BJ164</f>
        <v>0</v>
      </c>
      <c r="BH164" s="370"/>
      <c r="BI164" s="508"/>
      <c r="BJ164" s="370"/>
      <c r="BK164" s="504" t="s">
        <v>130</v>
      </c>
      <c r="BL164" s="510" t="s">
        <v>399</v>
      </c>
      <c r="BM164" s="504"/>
      <c r="BN164" s="504" t="s">
        <v>78</v>
      </c>
      <c r="BO164" s="509"/>
      <c r="BP164" s="510" t="s">
        <v>720</v>
      </c>
      <c r="BQ164" s="507" t="s">
        <v>503</v>
      </c>
      <c r="BR164" s="511" t="s">
        <v>834</v>
      </c>
      <c r="BS164" s="511"/>
      <c r="BT164" s="511"/>
    </row>
    <row r="165" spans="1:72" s="512" customFormat="1" ht="56.45" customHeight="1">
      <c r="A165" s="504">
        <v>9</v>
      </c>
      <c r="B165" s="505" t="s">
        <v>292</v>
      </c>
      <c r="C165" s="506">
        <f t="shared" si="247"/>
        <v>40.200000000000003</v>
      </c>
      <c r="D165" s="507"/>
      <c r="E165" s="311">
        <f>F165+U165+BG165</f>
        <v>40.200000000000003</v>
      </c>
      <c r="F165" s="370">
        <f t="shared" si="287"/>
        <v>25.2</v>
      </c>
      <c r="G165" s="370">
        <f t="shared" si="288"/>
        <v>0</v>
      </c>
      <c r="H165" s="508"/>
      <c r="I165" s="370"/>
      <c r="J165" s="370"/>
      <c r="K165" s="508">
        <v>15</v>
      </c>
      <c r="L165" s="508">
        <v>10.199999999999999</v>
      </c>
      <c r="M165" s="370">
        <f t="shared" si="289"/>
        <v>0</v>
      </c>
      <c r="N165" s="508"/>
      <c r="O165" s="370"/>
      <c r="P165" s="508"/>
      <c r="Q165" s="370"/>
      <c r="R165" s="370"/>
      <c r="S165" s="370"/>
      <c r="T165" s="370"/>
      <c r="U165" s="370">
        <f t="shared" si="115"/>
        <v>0</v>
      </c>
      <c r="V165" s="370"/>
      <c r="W165" s="370"/>
      <c r="X165" s="370"/>
      <c r="Y165" s="370"/>
      <c r="Z165" s="370"/>
      <c r="AA165" s="370"/>
      <c r="AB165" s="370"/>
      <c r="AC165" s="370"/>
      <c r="AD165" s="370">
        <f t="shared" si="290"/>
        <v>0</v>
      </c>
      <c r="AE165" s="508"/>
      <c r="AF165" s="508"/>
      <c r="AG165" s="370"/>
      <c r="AH165" s="370"/>
      <c r="AI165" s="370"/>
      <c r="AJ165" s="370"/>
      <c r="AK165" s="370"/>
      <c r="AL165" s="370"/>
      <c r="AM165" s="370"/>
      <c r="AN165" s="370"/>
      <c r="AO165" s="370"/>
      <c r="AP165" s="370"/>
      <c r="AQ165" s="370"/>
      <c r="AR165" s="370"/>
      <c r="AS165" s="370">
        <v>0</v>
      </c>
      <c r="AT165" s="370"/>
      <c r="AU165" s="370"/>
      <c r="AV165" s="370"/>
      <c r="AW165" s="370"/>
      <c r="AX165" s="370"/>
      <c r="AY165" s="370"/>
      <c r="AZ165" s="370"/>
      <c r="BA165" s="370"/>
      <c r="BB165" s="370"/>
      <c r="BC165" s="370"/>
      <c r="BD165" s="508"/>
      <c r="BE165" s="370"/>
      <c r="BF165" s="370"/>
      <c r="BG165" s="370">
        <f t="shared" si="291"/>
        <v>15</v>
      </c>
      <c r="BH165" s="370"/>
      <c r="BI165" s="508">
        <v>15</v>
      </c>
      <c r="BJ165" s="370"/>
      <c r="BK165" s="504" t="s">
        <v>130</v>
      </c>
      <c r="BL165" s="510" t="s">
        <v>397</v>
      </c>
      <c r="BM165" s="504"/>
      <c r="BN165" s="504" t="s">
        <v>78</v>
      </c>
      <c r="BO165" s="509"/>
      <c r="BP165" s="510" t="s">
        <v>720</v>
      </c>
      <c r="BQ165" s="507" t="s">
        <v>503</v>
      </c>
      <c r="BR165" s="511" t="s">
        <v>834</v>
      </c>
      <c r="BS165" s="511"/>
      <c r="BT165" s="511"/>
    </row>
    <row r="166" spans="1:72" s="146" customFormat="1" ht="54" customHeight="1">
      <c r="A166" s="27">
        <v>10</v>
      </c>
      <c r="B166" s="154" t="s">
        <v>804</v>
      </c>
      <c r="C166" s="471">
        <f>D166+E166</f>
        <v>20</v>
      </c>
      <c r="D166" s="26">
        <v>20</v>
      </c>
      <c r="E166" s="1">
        <f t="shared" ref="E166" si="292">F166+U166+BG166</f>
        <v>0</v>
      </c>
      <c r="F166" s="1">
        <f t="shared" si="287"/>
        <v>0</v>
      </c>
      <c r="G166" s="1">
        <f t="shared" si="288"/>
        <v>0</v>
      </c>
      <c r="H166" s="56"/>
      <c r="I166" s="1"/>
      <c r="J166" s="1"/>
      <c r="K166" s="56"/>
      <c r="L166" s="56"/>
      <c r="M166" s="1">
        <f t="shared" si="289"/>
        <v>0</v>
      </c>
      <c r="N166" s="56"/>
      <c r="O166" s="1"/>
      <c r="P166" s="56"/>
      <c r="Q166" s="1"/>
      <c r="R166" s="1"/>
      <c r="S166" s="1"/>
      <c r="T166" s="1"/>
      <c r="U166" s="1">
        <f t="shared" si="115"/>
        <v>0</v>
      </c>
      <c r="V166" s="1"/>
      <c r="W166" s="1"/>
      <c r="X166" s="1"/>
      <c r="Y166" s="1"/>
      <c r="Z166" s="1"/>
      <c r="AA166" s="1"/>
      <c r="AB166" s="1"/>
      <c r="AC166" s="1"/>
      <c r="AD166" s="1">
        <f t="shared" ref="AD166" si="293">SUM(AE166:AT166)</f>
        <v>0</v>
      </c>
      <c r="AE166" s="56"/>
      <c r="AF166" s="56"/>
      <c r="AG166" s="1"/>
      <c r="AH166" s="1"/>
      <c r="AI166" s="1"/>
      <c r="AJ166" s="1"/>
      <c r="AK166" s="1"/>
      <c r="AL166" s="1"/>
      <c r="AM166" s="1"/>
      <c r="AN166" s="1"/>
      <c r="AO166" s="1"/>
      <c r="AP166" s="1"/>
      <c r="AQ166" s="1"/>
      <c r="AR166" s="1"/>
      <c r="AS166" s="1">
        <v>0</v>
      </c>
      <c r="AT166" s="1"/>
      <c r="AU166" s="1"/>
      <c r="AV166" s="1"/>
      <c r="AW166" s="1"/>
      <c r="AX166" s="1"/>
      <c r="AY166" s="1"/>
      <c r="AZ166" s="1"/>
      <c r="BA166" s="1"/>
      <c r="BB166" s="1"/>
      <c r="BC166" s="1"/>
      <c r="BD166" s="56"/>
      <c r="BE166" s="1"/>
      <c r="BF166" s="1"/>
      <c r="BG166" s="1">
        <f t="shared" si="291"/>
        <v>0</v>
      </c>
      <c r="BH166" s="1"/>
      <c r="BI166" s="56"/>
      <c r="BJ166" s="1"/>
      <c r="BK166" s="27" t="s">
        <v>130</v>
      </c>
      <c r="BL166" s="297" t="s">
        <v>400</v>
      </c>
      <c r="BM166" s="27"/>
      <c r="BN166" s="27" t="s">
        <v>78</v>
      </c>
      <c r="BO166" s="155"/>
      <c r="BP166" s="70" t="s">
        <v>361</v>
      </c>
      <c r="BQ166" s="26" t="s">
        <v>503</v>
      </c>
      <c r="BR166" s="215"/>
      <c r="BS166" s="215" t="s">
        <v>834</v>
      </c>
      <c r="BT166" s="215"/>
    </row>
    <row r="167" spans="1:72" s="146" customFormat="1" ht="89.45" customHeight="1">
      <c r="A167" s="27">
        <v>11</v>
      </c>
      <c r="B167" s="154" t="s">
        <v>796</v>
      </c>
      <c r="C167" s="471">
        <f>D167+E167</f>
        <v>111.58</v>
      </c>
      <c r="D167" s="26">
        <v>111.58</v>
      </c>
      <c r="E167" s="1">
        <f t="shared" ref="E167" si="294">F167+U167+BG167</f>
        <v>0</v>
      </c>
      <c r="F167" s="1">
        <f t="shared" ref="F167" si="295">G167+K167+L167+M167+R167+S167+T167</f>
        <v>0</v>
      </c>
      <c r="G167" s="1">
        <f t="shared" ref="G167" si="296">H167+I167+J167</f>
        <v>0</v>
      </c>
      <c r="H167" s="56"/>
      <c r="I167" s="1"/>
      <c r="J167" s="1"/>
      <c r="K167" s="56"/>
      <c r="L167" s="56"/>
      <c r="M167" s="1">
        <f t="shared" ref="M167" si="297">+N167+O167+P167</f>
        <v>0</v>
      </c>
      <c r="N167" s="56"/>
      <c r="O167" s="1"/>
      <c r="P167" s="56"/>
      <c r="Q167" s="1"/>
      <c r="R167" s="1"/>
      <c r="S167" s="1"/>
      <c r="T167" s="1"/>
      <c r="U167" s="1">
        <f t="shared" ref="U167" si="298">V167+W167+X167+Y167+Z167+AA167+AB167+AC167+AD167+AU167+AV167+AW167+AX167+AY167+AZ167+BA167+BB167+BC167+BD167+BE167+BF167</f>
        <v>0</v>
      </c>
      <c r="V167" s="1"/>
      <c r="W167" s="1"/>
      <c r="X167" s="1"/>
      <c r="Y167" s="1"/>
      <c r="Z167" s="1"/>
      <c r="AA167" s="1"/>
      <c r="AB167" s="1"/>
      <c r="AC167" s="1"/>
      <c r="AD167" s="1">
        <f t="shared" ref="AD167" si="299">SUM(AE167:AT167)</f>
        <v>0</v>
      </c>
      <c r="AE167" s="56"/>
      <c r="AF167" s="56"/>
      <c r="AG167" s="1"/>
      <c r="AH167" s="1"/>
      <c r="AI167" s="1"/>
      <c r="AJ167" s="1"/>
      <c r="AK167" s="1"/>
      <c r="AL167" s="1"/>
      <c r="AM167" s="1"/>
      <c r="AN167" s="1"/>
      <c r="AO167" s="1"/>
      <c r="AP167" s="1"/>
      <c r="AQ167" s="1"/>
      <c r="AR167" s="1"/>
      <c r="AS167" s="1">
        <v>0</v>
      </c>
      <c r="AT167" s="1"/>
      <c r="AU167" s="1"/>
      <c r="AV167" s="1"/>
      <c r="AW167" s="1"/>
      <c r="AX167" s="1"/>
      <c r="AY167" s="1"/>
      <c r="AZ167" s="1"/>
      <c r="BA167" s="1"/>
      <c r="BB167" s="1"/>
      <c r="BC167" s="1"/>
      <c r="BD167" s="56"/>
      <c r="BE167" s="1"/>
      <c r="BF167" s="1"/>
      <c r="BG167" s="1">
        <f t="shared" ref="BG167" si="300">BH167+BI167+BJ167</f>
        <v>0</v>
      </c>
      <c r="BH167" s="1"/>
      <c r="BI167" s="56"/>
      <c r="BJ167" s="1"/>
      <c r="BK167" s="27" t="s">
        <v>130</v>
      </c>
      <c r="BL167" s="297" t="s">
        <v>792</v>
      </c>
      <c r="BM167" s="27"/>
      <c r="BN167" s="27" t="s">
        <v>78</v>
      </c>
      <c r="BO167" s="155"/>
      <c r="BP167" s="70" t="s">
        <v>793</v>
      </c>
      <c r="BQ167" s="26" t="s">
        <v>503</v>
      </c>
      <c r="BR167" s="215"/>
      <c r="BS167" s="215" t="s">
        <v>834</v>
      </c>
      <c r="BT167" s="215"/>
    </row>
    <row r="168" spans="1:72" s="146" customFormat="1" ht="78.599999999999994" customHeight="1">
      <c r="A168" s="27">
        <v>12</v>
      </c>
      <c r="B168" s="154" t="s">
        <v>601</v>
      </c>
      <c r="C168" s="471">
        <f>D168+E168</f>
        <v>478.91</v>
      </c>
      <c r="D168" s="26">
        <v>478.91</v>
      </c>
      <c r="E168" s="1">
        <f t="shared" si="286"/>
        <v>0</v>
      </c>
      <c r="F168" s="1">
        <f t="shared" si="287"/>
        <v>0</v>
      </c>
      <c r="G168" s="1">
        <f t="shared" si="288"/>
        <v>0</v>
      </c>
      <c r="H168" s="56"/>
      <c r="I168" s="1"/>
      <c r="J168" s="1"/>
      <c r="K168" s="56"/>
      <c r="L168" s="56"/>
      <c r="M168" s="1">
        <f t="shared" si="289"/>
        <v>0</v>
      </c>
      <c r="N168" s="56"/>
      <c r="O168" s="1"/>
      <c r="P168" s="56"/>
      <c r="Q168" s="1"/>
      <c r="R168" s="1"/>
      <c r="S168" s="1"/>
      <c r="T168" s="1"/>
      <c r="U168" s="1">
        <f t="shared" si="115"/>
        <v>0</v>
      </c>
      <c r="V168" s="1"/>
      <c r="W168" s="1"/>
      <c r="X168" s="1"/>
      <c r="Y168" s="1"/>
      <c r="Z168" s="1"/>
      <c r="AA168" s="1"/>
      <c r="AB168" s="1"/>
      <c r="AC168" s="1"/>
      <c r="AD168" s="1">
        <f t="shared" si="290"/>
        <v>0</v>
      </c>
      <c r="AE168" s="56"/>
      <c r="AF168" s="56"/>
      <c r="AG168" s="1"/>
      <c r="AH168" s="1"/>
      <c r="AI168" s="1"/>
      <c r="AJ168" s="1"/>
      <c r="AK168" s="1"/>
      <c r="AL168" s="1"/>
      <c r="AM168" s="1"/>
      <c r="AN168" s="1"/>
      <c r="AO168" s="1"/>
      <c r="AP168" s="1"/>
      <c r="AQ168" s="1"/>
      <c r="AR168" s="1"/>
      <c r="AS168" s="1">
        <v>0</v>
      </c>
      <c r="AT168" s="1"/>
      <c r="AU168" s="1"/>
      <c r="AV168" s="1"/>
      <c r="AW168" s="1"/>
      <c r="AX168" s="1"/>
      <c r="AY168" s="1"/>
      <c r="AZ168" s="1"/>
      <c r="BA168" s="1"/>
      <c r="BB168" s="1"/>
      <c r="BC168" s="1"/>
      <c r="BD168" s="56"/>
      <c r="BE168" s="1"/>
      <c r="BF168" s="1"/>
      <c r="BG168" s="1">
        <f t="shared" si="291"/>
        <v>0</v>
      </c>
      <c r="BH168" s="1"/>
      <c r="BI168" s="56"/>
      <c r="BJ168" s="1"/>
      <c r="BK168" s="27" t="s">
        <v>130</v>
      </c>
      <c r="BL168" s="297" t="s">
        <v>602</v>
      </c>
      <c r="BM168" s="27"/>
      <c r="BN168" s="27" t="s">
        <v>78</v>
      </c>
      <c r="BO168" s="155"/>
      <c r="BP168" s="70" t="s">
        <v>603</v>
      </c>
      <c r="BQ168" s="63" t="s">
        <v>503</v>
      </c>
      <c r="BR168" s="215" t="s">
        <v>834</v>
      </c>
      <c r="BS168" s="215"/>
      <c r="BT168" s="215"/>
    </row>
    <row r="169" spans="1:72" s="2" customFormat="1">
      <c r="A169" s="29"/>
      <c r="B169" s="9" t="s">
        <v>225</v>
      </c>
      <c r="C169" s="31">
        <f>D169+E169</f>
        <v>1821.8801999999998</v>
      </c>
      <c r="D169" s="31">
        <f t="shared" ref="D169:AI169" si="301">D10+D31</f>
        <v>673.03</v>
      </c>
      <c r="E169" s="31">
        <f t="shared" si="301"/>
        <v>1148.8501999999999</v>
      </c>
      <c r="F169" s="31">
        <f t="shared" si="301"/>
        <v>1096.1071999999999</v>
      </c>
      <c r="G169" s="31">
        <f t="shared" si="301"/>
        <v>10.1873</v>
      </c>
      <c r="H169" s="31">
        <f t="shared" si="301"/>
        <v>5.6800000000000006</v>
      </c>
      <c r="I169" s="31">
        <f t="shared" si="301"/>
        <v>4.5072999999999999</v>
      </c>
      <c r="J169" s="31">
        <f t="shared" si="301"/>
        <v>0</v>
      </c>
      <c r="K169" s="31">
        <f t="shared" si="301"/>
        <v>820.80720000000008</v>
      </c>
      <c r="L169" s="31">
        <f t="shared" si="301"/>
        <v>240.28</v>
      </c>
      <c r="M169" s="31">
        <f t="shared" si="301"/>
        <v>24.76</v>
      </c>
      <c r="N169" s="31">
        <f t="shared" si="301"/>
        <v>1.4</v>
      </c>
      <c r="O169" s="31">
        <f t="shared" si="301"/>
        <v>0</v>
      </c>
      <c r="P169" s="31">
        <f t="shared" si="301"/>
        <v>23.36</v>
      </c>
      <c r="Q169" s="31">
        <f t="shared" si="301"/>
        <v>0</v>
      </c>
      <c r="R169" s="31">
        <f t="shared" si="301"/>
        <v>0.08</v>
      </c>
      <c r="S169" s="31">
        <f t="shared" si="301"/>
        <v>0</v>
      </c>
      <c r="T169" s="31">
        <f t="shared" si="301"/>
        <v>0</v>
      </c>
      <c r="U169" s="31">
        <f t="shared" si="301"/>
        <v>27.003</v>
      </c>
      <c r="V169" s="31">
        <f t="shared" si="301"/>
        <v>0</v>
      </c>
      <c r="W169" s="31">
        <f t="shared" si="301"/>
        <v>0</v>
      </c>
      <c r="X169" s="31">
        <f t="shared" si="301"/>
        <v>0</v>
      </c>
      <c r="Y169" s="31">
        <f t="shared" si="301"/>
        <v>0</v>
      </c>
      <c r="Z169" s="31">
        <f t="shared" si="301"/>
        <v>0</v>
      </c>
      <c r="AA169" s="31">
        <f t="shared" si="301"/>
        <v>0</v>
      </c>
      <c r="AB169" s="31">
        <f t="shared" si="301"/>
        <v>0</v>
      </c>
      <c r="AC169" s="31">
        <f t="shared" si="301"/>
        <v>0</v>
      </c>
      <c r="AD169" s="31">
        <f t="shared" si="301"/>
        <v>6.8699999999999992</v>
      </c>
      <c r="AE169" s="31">
        <f t="shared" si="301"/>
        <v>6.7299999999999995</v>
      </c>
      <c r="AF169" s="31">
        <f t="shared" si="301"/>
        <v>0.14000000000000001</v>
      </c>
      <c r="AG169" s="31">
        <f t="shared" si="301"/>
        <v>0</v>
      </c>
      <c r="AH169" s="31">
        <f t="shared" si="301"/>
        <v>0</v>
      </c>
      <c r="AI169" s="31">
        <f t="shared" si="301"/>
        <v>0</v>
      </c>
      <c r="AJ169" s="31">
        <f t="shared" ref="AJ169:BJ169" si="302">AJ10+AJ31</f>
        <v>0</v>
      </c>
      <c r="AK169" s="31">
        <f t="shared" si="302"/>
        <v>0</v>
      </c>
      <c r="AL169" s="31">
        <f t="shared" si="302"/>
        <v>0</v>
      </c>
      <c r="AM169" s="31">
        <f t="shared" si="302"/>
        <v>0</v>
      </c>
      <c r="AN169" s="31">
        <f t="shared" si="302"/>
        <v>0</v>
      </c>
      <c r="AO169" s="31">
        <f t="shared" si="302"/>
        <v>0</v>
      </c>
      <c r="AP169" s="31">
        <f t="shared" si="302"/>
        <v>0</v>
      </c>
      <c r="AQ169" s="31">
        <f t="shared" si="302"/>
        <v>0</v>
      </c>
      <c r="AR169" s="31">
        <f t="shared" si="302"/>
        <v>0</v>
      </c>
      <c r="AS169" s="31">
        <f t="shared" si="302"/>
        <v>0</v>
      </c>
      <c r="AT169" s="31">
        <f t="shared" si="302"/>
        <v>0</v>
      </c>
      <c r="AU169" s="31">
        <f t="shared" si="302"/>
        <v>0</v>
      </c>
      <c r="AV169" s="31">
        <f t="shared" si="302"/>
        <v>0</v>
      </c>
      <c r="AW169" s="31">
        <f t="shared" si="302"/>
        <v>0</v>
      </c>
      <c r="AX169" s="31">
        <f t="shared" si="302"/>
        <v>1.9300000000000002</v>
      </c>
      <c r="AY169" s="31">
        <f t="shared" si="302"/>
        <v>0</v>
      </c>
      <c r="AZ169" s="31">
        <f t="shared" si="302"/>
        <v>0.45299999999999996</v>
      </c>
      <c r="BA169" s="31">
        <f t="shared" si="302"/>
        <v>0</v>
      </c>
      <c r="BB169" s="31">
        <f t="shared" si="302"/>
        <v>0</v>
      </c>
      <c r="BC169" s="31">
        <f t="shared" si="302"/>
        <v>0</v>
      </c>
      <c r="BD169" s="31">
        <f t="shared" si="302"/>
        <v>17.749999999999996</v>
      </c>
      <c r="BE169" s="31">
        <f t="shared" si="302"/>
        <v>0</v>
      </c>
      <c r="BF169" s="31">
        <f t="shared" si="302"/>
        <v>0</v>
      </c>
      <c r="BG169" s="31">
        <f t="shared" si="302"/>
        <v>27.24</v>
      </c>
      <c r="BH169" s="31">
        <f t="shared" si="302"/>
        <v>0</v>
      </c>
      <c r="BI169" s="31">
        <f t="shared" si="302"/>
        <v>62.989999999999995</v>
      </c>
      <c r="BJ169" s="31">
        <f t="shared" si="302"/>
        <v>0</v>
      </c>
      <c r="BK169" s="9"/>
      <c r="BL169" s="9"/>
      <c r="BM169" s="9"/>
      <c r="BN169" s="9">
        <f>BN10+BN31</f>
        <v>0</v>
      </c>
      <c r="BO169" s="129"/>
      <c r="BP169" s="303"/>
      <c r="BQ169" s="303"/>
      <c r="BR169" s="135"/>
      <c r="BS169" s="135"/>
      <c r="BT169" s="135"/>
    </row>
    <row r="170" spans="1:72">
      <c r="C170" s="197"/>
    </row>
    <row r="172" spans="1:72" hidden="1"/>
    <row r="173" spans="1:72" hidden="1">
      <c r="C173" s="197">
        <f>C172-C169</f>
        <v>-1821.8801999999998</v>
      </c>
      <c r="D173" s="197">
        <f t="shared" ref="D173:BJ173" si="303">D172-D169</f>
        <v>-673.03</v>
      </c>
      <c r="E173" s="197">
        <f t="shared" si="303"/>
        <v>-1148.8501999999999</v>
      </c>
      <c r="F173" s="197">
        <f t="shared" si="303"/>
        <v>-1096.1071999999999</v>
      </c>
      <c r="G173" s="197">
        <f t="shared" si="303"/>
        <v>-10.1873</v>
      </c>
      <c r="H173" s="197">
        <f t="shared" si="303"/>
        <v>-5.6800000000000006</v>
      </c>
      <c r="I173" s="197">
        <f t="shared" si="303"/>
        <v>-4.5072999999999999</v>
      </c>
      <c r="J173" s="197">
        <f t="shared" si="303"/>
        <v>0</v>
      </c>
      <c r="K173" s="197">
        <f t="shared" si="303"/>
        <v>-820.80720000000008</v>
      </c>
      <c r="L173" s="197">
        <f t="shared" si="303"/>
        <v>-240.28</v>
      </c>
      <c r="M173" s="197">
        <f t="shared" si="303"/>
        <v>-24.76</v>
      </c>
      <c r="N173" s="197">
        <f t="shared" si="303"/>
        <v>-1.4</v>
      </c>
      <c r="O173" s="197">
        <f t="shared" si="303"/>
        <v>0</v>
      </c>
      <c r="P173" s="197">
        <f t="shared" si="303"/>
        <v>-23.36</v>
      </c>
      <c r="Q173" s="197">
        <f t="shared" si="303"/>
        <v>0</v>
      </c>
      <c r="R173" s="197">
        <f t="shared" si="303"/>
        <v>-0.08</v>
      </c>
      <c r="S173" s="197">
        <f t="shared" si="303"/>
        <v>0</v>
      </c>
      <c r="T173" s="197">
        <f t="shared" si="303"/>
        <v>0</v>
      </c>
      <c r="U173" s="197">
        <f t="shared" si="303"/>
        <v>-27.003</v>
      </c>
      <c r="V173" s="197">
        <f t="shared" si="303"/>
        <v>0</v>
      </c>
      <c r="W173" s="197">
        <f t="shared" si="303"/>
        <v>0</v>
      </c>
      <c r="X173" s="197">
        <f t="shared" si="303"/>
        <v>0</v>
      </c>
      <c r="Y173" s="197">
        <f t="shared" si="303"/>
        <v>0</v>
      </c>
      <c r="Z173" s="197">
        <f t="shared" si="303"/>
        <v>0</v>
      </c>
      <c r="AA173" s="197">
        <f t="shared" si="303"/>
        <v>0</v>
      </c>
      <c r="AB173" s="197">
        <f t="shared" si="303"/>
        <v>0</v>
      </c>
      <c r="AC173" s="197">
        <f t="shared" si="303"/>
        <v>0</v>
      </c>
      <c r="AD173" s="197">
        <f t="shared" si="303"/>
        <v>-6.8699999999999992</v>
      </c>
      <c r="AE173" s="197">
        <f t="shared" si="303"/>
        <v>-6.7299999999999995</v>
      </c>
      <c r="AF173" s="197">
        <f t="shared" si="303"/>
        <v>-0.14000000000000001</v>
      </c>
      <c r="AG173" s="197">
        <f t="shared" si="303"/>
        <v>0</v>
      </c>
      <c r="AH173" s="197">
        <f t="shared" si="303"/>
        <v>0</v>
      </c>
      <c r="AI173" s="197">
        <f t="shared" si="303"/>
        <v>0</v>
      </c>
      <c r="AJ173" s="197">
        <f t="shared" si="303"/>
        <v>0</v>
      </c>
      <c r="AK173" s="197">
        <f t="shared" si="303"/>
        <v>0</v>
      </c>
      <c r="AL173" s="197">
        <f t="shared" si="303"/>
        <v>0</v>
      </c>
      <c r="AM173" s="197">
        <f t="shared" si="303"/>
        <v>0</v>
      </c>
      <c r="AN173" s="197">
        <f t="shared" si="303"/>
        <v>0</v>
      </c>
      <c r="AO173" s="197">
        <f t="shared" si="303"/>
        <v>0</v>
      </c>
      <c r="AP173" s="197">
        <f t="shared" si="303"/>
        <v>0</v>
      </c>
      <c r="AQ173" s="197">
        <f t="shared" si="303"/>
        <v>0</v>
      </c>
      <c r="AR173" s="197">
        <f t="shared" si="303"/>
        <v>0</v>
      </c>
      <c r="AS173" s="197">
        <f t="shared" si="303"/>
        <v>0</v>
      </c>
      <c r="AT173" s="197">
        <f t="shared" si="303"/>
        <v>0</v>
      </c>
      <c r="AU173" s="197">
        <f t="shared" si="303"/>
        <v>0</v>
      </c>
      <c r="AV173" s="197">
        <f t="shared" si="303"/>
        <v>0</v>
      </c>
      <c r="AW173" s="197">
        <f t="shared" si="303"/>
        <v>0</v>
      </c>
      <c r="AX173" s="197">
        <f t="shared" si="303"/>
        <v>-1.9300000000000002</v>
      </c>
      <c r="AY173" s="197">
        <f t="shared" si="303"/>
        <v>0</v>
      </c>
      <c r="AZ173" s="197">
        <f t="shared" si="303"/>
        <v>-0.45299999999999996</v>
      </c>
      <c r="BA173" s="197">
        <f t="shared" si="303"/>
        <v>0</v>
      </c>
      <c r="BB173" s="197">
        <f t="shared" si="303"/>
        <v>0</v>
      </c>
      <c r="BC173" s="197">
        <f t="shared" si="303"/>
        <v>0</v>
      </c>
      <c r="BD173" s="197">
        <f t="shared" si="303"/>
        <v>-17.749999999999996</v>
      </c>
      <c r="BE173" s="197">
        <f t="shared" si="303"/>
        <v>0</v>
      </c>
      <c r="BF173" s="197">
        <f t="shared" si="303"/>
        <v>0</v>
      </c>
      <c r="BG173" s="197">
        <f t="shared" si="303"/>
        <v>-27.24</v>
      </c>
      <c r="BH173" s="197">
        <f t="shared" si="303"/>
        <v>0</v>
      </c>
      <c r="BI173" s="197">
        <f t="shared" si="303"/>
        <v>-62.989999999999995</v>
      </c>
      <c r="BJ173" s="197">
        <f t="shared" si="303"/>
        <v>0</v>
      </c>
    </row>
    <row r="174" spans="1:72" ht="25.5" hidden="1">
      <c r="A174" s="473"/>
      <c r="B174" s="832" t="s">
        <v>753</v>
      </c>
      <c r="C174" s="832"/>
      <c r="D174" s="832"/>
      <c r="E174" s="832"/>
      <c r="F174" s="832"/>
      <c r="G174" s="832"/>
      <c r="H174" s="832"/>
      <c r="I174" s="832"/>
      <c r="J174" s="832"/>
      <c r="K174" s="832"/>
      <c r="L174" s="832"/>
      <c r="M174" s="832"/>
      <c r="N174" s="832"/>
      <c r="O174" s="832"/>
      <c r="P174" s="832"/>
      <c r="Q174" s="832"/>
      <c r="R174" s="832"/>
      <c r="S174" s="832"/>
      <c r="T174" s="832"/>
      <c r="U174" s="832"/>
      <c r="V174" s="832"/>
      <c r="W174" s="832"/>
      <c r="X174" s="832"/>
      <c r="Y174" s="832"/>
      <c r="Z174" s="832"/>
      <c r="AA174" s="832"/>
      <c r="AB174" s="832"/>
      <c r="AC174" s="832"/>
      <c r="AD174" s="832"/>
      <c r="AE174" s="832"/>
      <c r="AF174" s="832"/>
      <c r="AG174" s="832"/>
      <c r="AH174" s="832"/>
      <c r="AI174" s="832"/>
      <c r="AJ174" s="832"/>
      <c r="AK174" s="832"/>
      <c r="AL174" s="832"/>
      <c r="AM174" s="832"/>
      <c r="AN174" s="832"/>
      <c r="AO174" s="832"/>
      <c r="AP174" s="832"/>
      <c r="AQ174" s="832"/>
      <c r="AR174" s="832"/>
      <c r="AS174" s="832"/>
      <c r="AT174" s="832"/>
      <c r="AU174" s="832"/>
      <c r="AV174" s="832"/>
      <c r="AW174" s="832"/>
      <c r="AX174" s="832"/>
      <c r="AY174" s="832"/>
      <c r="AZ174" s="832"/>
      <c r="BA174" s="832"/>
      <c r="BB174" s="832"/>
      <c r="BC174" s="832"/>
      <c r="BD174" s="832"/>
      <c r="BE174" s="832"/>
      <c r="BF174" s="832"/>
      <c r="BG174" s="832"/>
      <c r="BH174" s="832"/>
      <c r="BI174" s="832"/>
      <c r="BJ174" s="832"/>
      <c r="BK174" s="832"/>
      <c r="BL174" s="832"/>
      <c r="BM174" s="832"/>
      <c r="BN174" s="832"/>
      <c r="BO174" s="832"/>
      <c r="BP174" s="832"/>
    </row>
    <row r="175" spans="1:72" ht="25.5" hidden="1">
      <c r="A175" s="473"/>
      <c r="B175" s="832" t="s">
        <v>754</v>
      </c>
      <c r="C175" s="832"/>
      <c r="D175" s="832"/>
      <c r="E175" s="832"/>
      <c r="F175" s="832"/>
      <c r="G175" s="832"/>
      <c r="H175" s="832"/>
      <c r="I175" s="832"/>
      <c r="J175" s="832"/>
      <c r="K175" s="832"/>
      <c r="L175" s="832"/>
      <c r="M175" s="832"/>
      <c r="N175" s="832"/>
      <c r="O175" s="832"/>
      <c r="P175" s="832"/>
      <c r="Q175" s="832"/>
      <c r="R175" s="832"/>
      <c r="S175" s="832"/>
      <c r="T175" s="832"/>
      <c r="U175" s="832"/>
      <c r="V175" s="832"/>
      <c r="W175" s="832"/>
      <c r="X175" s="832"/>
      <c r="Y175" s="832"/>
      <c r="Z175" s="832"/>
      <c r="AA175" s="832"/>
      <c r="AB175" s="832"/>
      <c r="AC175" s="832"/>
      <c r="AD175" s="832"/>
      <c r="AE175" s="832"/>
      <c r="AF175" s="832"/>
      <c r="AG175" s="832"/>
      <c r="AH175" s="832"/>
      <c r="AI175" s="832"/>
      <c r="AJ175" s="832"/>
      <c r="AK175" s="832"/>
      <c r="AL175" s="832"/>
      <c r="AM175" s="832"/>
      <c r="AN175" s="832"/>
      <c r="AO175" s="832"/>
      <c r="AP175" s="832"/>
      <c r="AQ175" s="832"/>
      <c r="AR175" s="832"/>
      <c r="AS175" s="832"/>
      <c r="AT175" s="832"/>
      <c r="AU175" s="832"/>
      <c r="AV175" s="832"/>
      <c r="AW175" s="832"/>
      <c r="AX175" s="832"/>
      <c r="AY175" s="832"/>
      <c r="AZ175" s="832"/>
      <c r="BA175" s="832"/>
      <c r="BB175" s="832"/>
      <c r="BC175" s="832"/>
      <c r="BD175" s="832"/>
      <c r="BE175" s="832"/>
      <c r="BF175" s="832"/>
      <c r="BG175" s="832"/>
      <c r="BH175" s="832"/>
      <c r="BI175" s="832"/>
      <c r="BJ175" s="832"/>
      <c r="BK175" s="832"/>
      <c r="BL175" s="832"/>
      <c r="BM175" s="832"/>
      <c r="BN175" s="832"/>
      <c r="BO175" s="832"/>
      <c r="BP175" s="832"/>
    </row>
    <row r="176" spans="1:72" ht="25.5" hidden="1">
      <c r="A176" s="473"/>
      <c r="B176" s="832" t="s">
        <v>755</v>
      </c>
      <c r="C176" s="832"/>
      <c r="D176" s="832"/>
      <c r="E176" s="832"/>
      <c r="F176" s="832"/>
      <c r="G176" s="832"/>
      <c r="H176" s="832"/>
      <c r="I176" s="832"/>
      <c r="J176" s="832"/>
      <c r="K176" s="832"/>
      <c r="L176" s="832"/>
      <c r="M176" s="832"/>
      <c r="N176" s="832"/>
      <c r="O176" s="832"/>
      <c r="P176" s="832"/>
      <c r="Q176" s="832"/>
      <c r="R176" s="832"/>
      <c r="S176" s="832"/>
      <c r="T176" s="832"/>
      <c r="U176" s="832"/>
      <c r="V176" s="832"/>
      <c r="W176" s="832"/>
      <c r="X176" s="832"/>
      <c r="Y176" s="832"/>
      <c r="Z176" s="832"/>
      <c r="AA176" s="832"/>
      <c r="AB176" s="832"/>
      <c r="AC176" s="832"/>
      <c r="AD176" s="832"/>
      <c r="AE176" s="832"/>
      <c r="AF176" s="832"/>
      <c r="AG176" s="832"/>
      <c r="AH176" s="832"/>
      <c r="AI176" s="832"/>
      <c r="AJ176" s="832"/>
      <c r="AK176" s="832"/>
      <c r="AL176" s="832"/>
      <c r="AM176" s="832"/>
      <c r="AN176" s="832"/>
      <c r="AO176" s="832"/>
      <c r="AP176" s="832"/>
      <c r="AQ176" s="832"/>
      <c r="AR176" s="832"/>
      <c r="AS176" s="832"/>
      <c r="AT176" s="832"/>
      <c r="AU176" s="832"/>
      <c r="AV176" s="832"/>
      <c r="AW176" s="832"/>
      <c r="AX176" s="832"/>
      <c r="AY176" s="832"/>
      <c r="AZ176" s="832"/>
      <c r="BA176" s="832"/>
      <c r="BB176" s="832"/>
      <c r="BC176" s="832"/>
      <c r="BD176" s="832"/>
      <c r="BE176" s="832"/>
      <c r="BF176" s="832"/>
      <c r="BG176" s="832"/>
      <c r="BH176" s="832"/>
      <c r="BI176" s="832"/>
      <c r="BJ176" s="832"/>
      <c r="BK176" s="832"/>
      <c r="BL176" s="832"/>
      <c r="BM176" s="832"/>
      <c r="BN176" s="832"/>
      <c r="BO176" s="832"/>
      <c r="BP176" s="832"/>
    </row>
    <row r="177" spans="1:68" ht="25.5" hidden="1">
      <c r="A177" s="473"/>
      <c r="B177" s="832" t="s">
        <v>756</v>
      </c>
      <c r="C177" s="832"/>
      <c r="D177" s="832"/>
      <c r="E177" s="832"/>
      <c r="F177" s="832"/>
      <c r="G177" s="832"/>
      <c r="H177" s="832"/>
      <c r="I177" s="832"/>
      <c r="J177" s="832"/>
      <c r="K177" s="832"/>
      <c r="L177" s="832"/>
      <c r="M177" s="832"/>
      <c r="N177" s="832"/>
      <c r="O177" s="832"/>
      <c r="P177" s="832"/>
      <c r="Q177" s="832"/>
      <c r="R177" s="832"/>
      <c r="S177" s="832"/>
      <c r="T177" s="832"/>
      <c r="U177" s="832"/>
      <c r="V177" s="832"/>
      <c r="W177" s="832"/>
      <c r="X177" s="832"/>
      <c r="Y177" s="832"/>
      <c r="Z177" s="832"/>
      <c r="AA177" s="832"/>
      <c r="AB177" s="832"/>
      <c r="AC177" s="832"/>
      <c r="AD177" s="832"/>
      <c r="AE177" s="832"/>
      <c r="AF177" s="832"/>
      <c r="AG177" s="832"/>
      <c r="AH177" s="832"/>
      <c r="AI177" s="832"/>
      <c r="AJ177" s="832"/>
      <c r="AK177" s="832"/>
      <c r="AL177" s="832"/>
      <c r="AM177" s="832"/>
      <c r="AN177" s="832"/>
      <c r="AO177" s="832"/>
      <c r="AP177" s="832"/>
      <c r="AQ177" s="832"/>
      <c r="AR177" s="832"/>
      <c r="AS177" s="832"/>
      <c r="AT177" s="832"/>
      <c r="AU177" s="832"/>
      <c r="AV177" s="832"/>
      <c r="AW177" s="832"/>
      <c r="AX177" s="832"/>
      <c r="AY177" s="832"/>
      <c r="AZ177" s="832"/>
      <c r="BA177" s="832"/>
      <c r="BB177" s="832"/>
      <c r="BC177" s="832"/>
      <c r="BD177" s="832"/>
      <c r="BE177" s="832"/>
      <c r="BF177" s="832"/>
      <c r="BG177" s="832"/>
      <c r="BH177" s="832"/>
      <c r="BI177" s="832"/>
      <c r="BJ177" s="832"/>
      <c r="BK177" s="832"/>
      <c r="BL177" s="832"/>
      <c r="BM177" s="832"/>
      <c r="BN177" s="832"/>
      <c r="BO177" s="832"/>
      <c r="BP177" s="832"/>
    </row>
    <row r="178" spans="1:68" ht="25.5" hidden="1">
      <c r="A178" s="473"/>
      <c r="B178" s="832" t="s">
        <v>757</v>
      </c>
      <c r="C178" s="832"/>
      <c r="D178" s="832"/>
      <c r="E178" s="832"/>
      <c r="F178" s="832"/>
      <c r="G178" s="832"/>
      <c r="H178" s="832"/>
      <c r="I178" s="832"/>
      <c r="J178" s="832"/>
      <c r="K178" s="832"/>
      <c r="L178" s="832"/>
      <c r="M178" s="832"/>
      <c r="N178" s="832"/>
      <c r="O178" s="832"/>
      <c r="P178" s="832"/>
      <c r="Q178" s="832"/>
      <c r="R178" s="832"/>
      <c r="S178" s="832"/>
      <c r="T178" s="832"/>
      <c r="U178" s="832"/>
      <c r="V178" s="832"/>
      <c r="W178" s="832"/>
      <c r="X178" s="832"/>
      <c r="Y178" s="832"/>
      <c r="Z178" s="832"/>
      <c r="AA178" s="832"/>
      <c r="AB178" s="832"/>
      <c r="AC178" s="832"/>
      <c r="AD178" s="832"/>
      <c r="AE178" s="832"/>
      <c r="AF178" s="832"/>
      <c r="AG178" s="832"/>
      <c r="AH178" s="832"/>
      <c r="AI178" s="832"/>
      <c r="AJ178" s="832"/>
      <c r="AK178" s="832"/>
      <c r="AL178" s="832"/>
      <c r="AM178" s="832"/>
      <c r="AN178" s="832"/>
      <c r="AO178" s="832"/>
      <c r="AP178" s="832"/>
      <c r="AQ178" s="832"/>
      <c r="AR178" s="832"/>
      <c r="AS178" s="832"/>
      <c r="AT178" s="832"/>
      <c r="AU178" s="832"/>
      <c r="AV178" s="832"/>
      <c r="AW178" s="832"/>
      <c r="AX178" s="832"/>
      <c r="AY178" s="832"/>
      <c r="AZ178" s="832"/>
      <c r="BA178" s="832"/>
      <c r="BB178" s="832"/>
      <c r="BC178" s="832"/>
      <c r="BD178" s="832"/>
      <c r="BE178" s="832"/>
      <c r="BF178" s="832"/>
      <c r="BG178" s="832"/>
      <c r="BH178" s="832"/>
      <c r="BI178" s="832"/>
      <c r="BJ178" s="832"/>
      <c r="BK178" s="832"/>
      <c r="BL178" s="832"/>
      <c r="BM178" s="832"/>
      <c r="BN178" s="832"/>
      <c r="BO178" s="832"/>
      <c r="BP178" s="832"/>
    </row>
    <row r="179" spans="1:68" ht="25.5" hidden="1">
      <c r="A179" s="473"/>
      <c r="B179" s="832" t="s">
        <v>759</v>
      </c>
      <c r="C179" s="832"/>
      <c r="D179" s="832"/>
      <c r="E179" s="832"/>
      <c r="F179" s="832"/>
      <c r="G179" s="832"/>
      <c r="H179" s="832"/>
      <c r="I179" s="832"/>
      <c r="J179" s="832"/>
      <c r="K179" s="832"/>
      <c r="L179" s="832"/>
      <c r="M179" s="832"/>
      <c r="N179" s="832"/>
      <c r="O179" s="832"/>
      <c r="P179" s="832"/>
      <c r="Q179" s="832"/>
      <c r="R179" s="832"/>
      <c r="S179" s="832"/>
      <c r="T179" s="832"/>
      <c r="U179" s="832"/>
      <c r="V179" s="832"/>
      <c r="W179" s="832"/>
      <c r="X179" s="832"/>
      <c r="Y179" s="832"/>
      <c r="Z179" s="832"/>
      <c r="AA179" s="832"/>
      <c r="AB179" s="832"/>
      <c r="AC179" s="832"/>
      <c r="AD179" s="832"/>
      <c r="AE179" s="832"/>
      <c r="AF179" s="832"/>
      <c r="AG179" s="832"/>
      <c r="AH179" s="832"/>
      <c r="AI179" s="832"/>
      <c r="AJ179" s="832"/>
      <c r="AK179" s="832"/>
      <c r="AL179" s="832"/>
      <c r="AM179" s="832"/>
      <c r="AN179" s="832"/>
      <c r="AO179" s="832"/>
      <c r="AP179" s="832"/>
      <c r="AQ179" s="832"/>
      <c r="AR179" s="832"/>
      <c r="AS179" s="832"/>
      <c r="AT179" s="832"/>
      <c r="AU179" s="832"/>
      <c r="AV179" s="832"/>
      <c r="AW179" s="832"/>
      <c r="AX179" s="832"/>
      <c r="AY179" s="832"/>
      <c r="AZ179" s="832"/>
      <c r="BA179" s="832"/>
      <c r="BB179" s="832"/>
      <c r="BC179" s="832"/>
      <c r="BD179" s="832"/>
      <c r="BE179" s="832"/>
      <c r="BF179" s="832"/>
      <c r="BG179" s="832"/>
      <c r="BH179" s="832"/>
      <c r="BI179" s="832"/>
      <c r="BJ179" s="832"/>
      <c r="BK179" s="832"/>
      <c r="BL179" s="832"/>
      <c r="BM179" s="832"/>
      <c r="BN179" s="832"/>
      <c r="BO179" s="832"/>
      <c r="BP179" s="832"/>
    </row>
    <row r="180" spans="1:68" ht="25.5" hidden="1">
      <c r="A180" s="473"/>
      <c r="B180" s="832" t="s">
        <v>760</v>
      </c>
      <c r="C180" s="832"/>
      <c r="D180" s="832"/>
      <c r="E180" s="832"/>
      <c r="F180" s="832"/>
      <c r="G180" s="832"/>
      <c r="H180" s="832"/>
      <c r="I180" s="832"/>
      <c r="J180" s="832"/>
      <c r="K180" s="832"/>
      <c r="L180" s="832"/>
      <c r="M180" s="832"/>
      <c r="N180" s="832"/>
      <c r="O180" s="832"/>
      <c r="P180" s="832"/>
      <c r="Q180" s="832"/>
      <c r="R180" s="832"/>
      <c r="S180" s="832"/>
      <c r="T180" s="832"/>
      <c r="U180" s="832"/>
      <c r="V180" s="832"/>
      <c r="W180" s="832"/>
      <c r="X180" s="832"/>
      <c r="Y180" s="832"/>
      <c r="Z180" s="832"/>
      <c r="AA180" s="832"/>
      <c r="AB180" s="832"/>
      <c r="AC180" s="832"/>
      <c r="AD180" s="832"/>
      <c r="AE180" s="832"/>
      <c r="AF180" s="832"/>
      <c r="AG180" s="832"/>
      <c r="AH180" s="832"/>
      <c r="AI180" s="832"/>
      <c r="AJ180" s="832"/>
      <c r="AK180" s="832"/>
      <c r="AL180" s="832"/>
      <c r="AM180" s="832"/>
      <c r="AN180" s="832"/>
      <c r="AO180" s="832"/>
      <c r="AP180" s="832"/>
      <c r="AQ180" s="832"/>
      <c r="AR180" s="832"/>
      <c r="AS180" s="832"/>
      <c r="AT180" s="832"/>
      <c r="AU180" s="832"/>
      <c r="AV180" s="832"/>
      <c r="AW180" s="832"/>
      <c r="AX180" s="832"/>
      <c r="AY180" s="832"/>
      <c r="AZ180" s="832"/>
      <c r="BA180" s="832"/>
      <c r="BB180" s="832"/>
      <c r="BC180" s="832"/>
      <c r="BD180" s="832"/>
      <c r="BE180" s="832"/>
      <c r="BF180" s="832"/>
      <c r="BG180" s="832"/>
      <c r="BH180" s="832"/>
      <c r="BI180" s="832"/>
      <c r="BJ180" s="832"/>
      <c r="BK180" s="832"/>
      <c r="BL180" s="832"/>
      <c r="BM180" s="832"/>
      <c r="BN180" s="832"/>
      <c r="BO180" s="832"/>
      <c r="BP180" s="832"/>
    </row>
    <row r="181" spans="1:68" ht="25.5" hidden="1">
      <c r="A181" s="473"/>
      <c r="B181" s="832" t="s">
        <v>758</v>
      </c>
      <c r="C181" s="832"/>
      <c r="D181" s="832"/>
      <c r="E181" s="832"/>
      <c r="F181" s="832"/>
      <c r="G181" s="832"/>
      <c r="H181" s="832"/>
      <c r="I181" s="832"/>
      <c r="J181" s="832"/>
      <c r="K181" s="832"/>
      <c r="L181" s="832"/>
      <c r="M181" s="832"/>
      <c r="N181" s="832"/>
      <c r="O181" s="832"/>
      <c r="P181" s="832"/>
      <c r="Q181" s="832"/>
      <c r="R181" s="832"/>
      <c r="S181" s="832"/>
      <c r="T181" s="832"/>
      <c r="U181" s="832"/>
      <c r="V181" s="832"/>
      <c r="W181" s="832"/>
      <c r="X181" s="832"/>
      <c r="Y181" s="832"/>
      <c r="Z181" s="832"/>
      <c r="AA181" s="832"/>
      <c r="AB181" s="832"/>
      <c r="AC181" s="832"/>
      <c r="AD181" s="832"/>
      <c r="AE181" s="832"/>
      <c r="AF181" s="832"/>
      <c r="AG181" s="832"/>
      <c r="AH181" s="832"/>
      <c r="AI181" s="832"/>
      <c r="AJ181" s="832"/>
      <c r="AK181" s="832"/>
      <c r="AL181" s="832"/>
      <c r="AM181" s="832"/>
      <c r="AN181" s="832"/>
      <c r="AO181" s="832"/>
      <c r="AP181" s="832"/>
      <c r="AQ181" s="832"/>
      <c r="AR181" s="832"/>
      <c r="AS181" s="832"/>
      <c r="AT181" s="832"/>
      <c r="AU181" s="832"/>
      <c r="AV181" s="832"/>
      <c r="AW181" s="832"/>
      <c r="AX181" s="832"/>
      <c r="AY181" s="832"/>
      <c r="AZ181" s="832"/>
      <c r="BA181" s="832"/>
      <c r="BB181" s="832"/>
      <c r="BC181" s="832"/>
      <c r="BD181" s="832"/>
      <c r="BE181" s="832"/>
      <c r="BF181" s="832"/>
      <c r="BG181" s="832"/>
      <c r="BH181" s="832"/>
      <c r="BI181" s="832"/>
      <c r="BJ181" s="832"/>
      <c r="BK181" s="832"/>
      <c r="BL181" s="832"/>
      <c r="BM181" s="832"/>
      <c r="BN181" s="832"/>
      <c r="BO181" s="832"/>
      <c r="BP181" s="832"/>
    </row>
    <row r="182" spans="1:68" hidden="1">
      <c r="B182" s="831"/>
      <c r="C182" s="831"/>
      <c r="D182" s="831"/>
      <c r="E182" s="831"/>
      <c r="F182" s="831"/>
      <c r="G182" s="831"/>
      <c r="H182" s="831"/>
      <c r="I182" s="831"/>
      <c r="J182" s="831"/>
      <c r="K182" s="831"/>
      <c r="L182" s="831"/>
      <c r="M182" s="831"/>
      <c r="N182" s="831"/>
      <c r="O182" s="831"/>
      <c r="P182" s="831"/>
      <c r="Q182" s="831"/>
      <c r="R182" s="831"/>
      <c r="S182" s="831"/>
      <c r="T182" s="831"/>
      <c r="U182" s="831"/>
      <c r="V182" s="831"/>
      <c r="W182" s="831"/>
      <c r="X182" s="831"/>
      <c r="Y182" s="831"/>
      <c r="Z182" s="831"/>
      <c r="AA182" s="831"/>
      <c r="AB182" s="831"/>
      <c r="AC182" s="831"/>
      <c r="AD182" s="831"/>
      <c r="AE182" s="831"/>
      <c r="AF182" s="831"/>
      <c r="AG182" s="831"/>
      <c r="AH182" s="831"/>
      <c r="AI182" s="831"/>
      <c r="AJ182" s="831"/>
      <c r="AK182" s="831"/>
      <c r="AL182" s="831"/>
      <c r="AM182" s="831"/>
      <c r="AN182" s="831"/>
      <c r="AO182" s="831"/>
      <c r="AP182" s="831"/>
      <c r="AQ182" s="831"/>
      <c r="AR182" s="831"/>
      <c r="AS182" s="831"/>
      <c r="AT182" s="831"/>
      <c r="AU182" s="831"/>
      <c r="AV182" s="831"/>
      <c r="AW182" s="831"/>
      <c r="AX182" s="831"/>
      <c r="AY182" s="831"/>
      <c r="AZ182" s="831"/>
      <c r="BA182" s="831"/>
      <c r="BB182" s="831"/>
      <c r="BC182" s="831"/>
      <c r="BD182" s="831"/>
      <c r="BE182" s="831"/>
      <c r="BF182" s="831"/>
      <c r="BG182" s="831"/>
      <c r="BH182" s="831"/>
      <c r="BI182" s="831"/>
      <c r="BJ182" s="831"/>
      <c r="BK182" s="831"/>
      <c r="BL182" s="831"/>
      <c r="BM182" s="831"/>
      <c r="BN182" s="831"/>
      <c r="BO182" s="831"/>
      <c r="BP182" s="831"/>
    </row>
    <row r="183" spans="1:68" hidden="1">
      <c r="B183" s="831" t="s">
        <v>774</v>
      </c>
      <c r="C183" s="831"/>
      <c r="D183" s="831"/>
      <c r="E183" s="831"/>
      <c r="F183" s="831"/>
      <c r="G183" s="831"/>
      <c r="H183" s="831"/>
      <c r="I183" s="831"/>
      <c r="J183" s="831"/>
      <c r="K183" s="831"/>
      <c r="L183" s="831"/>
      <c r="M183" s="831"/>
      <c r="N183" s="831"/>
      <c r="O183" s="831"/>
      <c r="P183" s="831"/>
      <c r="Q183" s="831"/>
      <c r="R183" s="831"/>
      <c r="S183" s="831"/>
      <c r="T183" s="831"/>
      <c r="U183" s="831"/>
      <c r="V183" s="831"/>
      <c r="W183" s="831"/>
      <c r="X183" s="831"/>
      <c r="Y183" s="831"/>
      <c r="Z183" s="831"/>
      <c r="AA183" s="831"/>
      <c r="AB183" s="831"/>
      <c r="AC183" s="831"/>
      <c r="AD183" s="831"/>
      <c r="AE183" s="831"/>
      <c r="AF183" s="831"/>
      <c r="AG183" s="831"/>
      <c r="AH183" s="831"/>
      <c r="AI183" s="831"/>
      <c r="AJ183" s="831"/>
      <c r="AK183" s="831"/>
      <c r="AL183" s="831"/>
      <c r="AM183" s="831"/>
      <c r="AN183" s="831"/>
      <c r="AO183" s="831"/>
      <c r="AP183" s="831"/>
      <c r="AQ183" s="831"/>
      <c r="AR183" s="831"/>
      <c r="AS183" s="831"/>
      <c r="AT183" s="831"/>
      <c r="AU183" s="831"/>
      <c r="AV183" s="831"/>
      <c r="AW183" s="831"/>
      <c r="AX183" s="831"/>
      <c r="AY183" s="831"/>
      <c r="AZ183" s="831"/>
      <c r="BA183" s="831"/>
      <c r="BB183" s="831"/>
      <c r="BC183" s="831"/>
      <c r="BD183" s="831"/>
      <c r="BE183" s="831"/>
      <c r="BF183" s="831"/>
      <c r="BG183" s="831"/>
      <c r="BH183" s="831"/>
      <c r="BI183" s="831"/>
      <c r="BJ183" s="831"/>
      <c r="BK183" s="831"/>
      <c r="BL183" s="831"/>
      <c r="BM183" s="831"/>
      <c r="BN183" s="831"/>
      <c r="BO183" s="831"/>
      <c r="BP183" s="831"/>
    </row>
    <row r="184" spans="1:68" hidden="1">
      <c r="A184" s="55">
        <v>1</v>
      </c>
      <c r="B184" s="55" t="s">
        <v>775</v>
      </c>
    </row>
    <row r="185" spans="1:68" hidden="1">
      <c r="A185" s="55">
        <v>2</v>
      </c>
      <c r="B185" s="55" t="s">
        <v>776</v>
      </c>
    </row>
    <row r="186" spans="1:68" hidden="1">
      <c r="A186" s="55">
        <v>3</v>
      </c>
      <c r="B186" s="55" t="s">
        <v>777</v>
      </c>
    </row>
    <row r="187" spans="1:68" hidden="1">
      <c r="A187" s="55">
        <v>4</v>
      </c>
      <c r="B187" s="55" t="s">
        <v>778</v>
      </c>
    </row>
    <row r="188" spans="1:68" hidden="1"/>
    <row r="189" spans="1:68" hidden="1"/>
    <row r="190" spans="1:68" hidden="1"/>
    <row r="191" spans="1:68" hidden="1"/>
    <row r="192" spans="1:68" hidden="1"/>
    <row r="193" hidden="1"/>
    <row r="194" hidden="1"/>
    <row r="195" hidden="1"/>
  </sheetData>
  <autoFilter ref="A8:CL169"/>
  <mergeCells count="89">
    <mergeCell ref="BU90:BU91"/>
    <mergeCell ref="BV90:BV91"/>
    <mergeCell ref="A2:BT2"/>
    <mergeCell ref="A3:BT3"/>
    <mergeCell ref="A4:BT4"/>
    <mergeCell ref="BI7:BI8"/>
    <mergeCell ref="BJ7:BJ8"/>
    <mergeCell ref="BM5:BM8"/>
    <mergeCell ref="BP5:BP8"/>
    <mergeCell ref="BR5:BT5"/>
    <mergeCell ref="K7:K8"/>
    <mergeCell ref="U7:U8"/>
    <mergeCell ref="Z7:Z8"/>
    <mergeCell ref="V7:V8"/>
    <mergeCell ref="W7:W8"/>
    <mergeCell ref="X7:X8"/>
    <mergeCell ref="Y7:Y8"/>
    <mergeCell ref="AA7:AA8"/>
    <mergeCell ref="BQ29:BQ30"/>
    <mergeCell ref="BP90:BP91"/>
    <mergeCell ref="BP37:BP38"/>
    <mergeCell ref="BP39:BP41"/>
    <mergeCell ref="BL5:BL8"/>
    <mergeCell ref="BQ37:BQ38"/>
    <mergeCell ref="BQ90:BQ91"/>
    <mergeCell ref="BQ81:BQ86"/>
    <mergeCell ref="BQ39:BQ41"/>
    <mergeCell ref="BP29:BP30"/>
    <mergeCell ref="BQ5:BQ8"/>
    <mergeCell ref="AB7:AB8"/>
    <mergeCell ref="BN5:BN8"/>
    <mergeCell ref="BP81:BP86"/>
    <mergeCell ref="A1:BO1"/>
    <mergeCell ref="A5:A8"/>
    <mergeCell ref="B5:B8"/>
    <mergeCell ref="C5:C8"/>
    <mergeCell ref="D5:D8"/>
    <mergeCell ref="E5:E8"/>
    <mergeCell ref="F5:BJ5"/>
    <mergeCell ref="F6:T6"/>
    <mergeCell ref="U6:BF6"/>
    <mergeCell ref="F7:F8"/>
    <mergeCell ref="AY7:AY8"/>
    <mergeCell ref="BH7:BH8"/>
    <mergeCell ref="AW7:AW8"/>
    <mergeCell ref="BK5:BK8"/>
    <mergeCell ref="AU7:AU8"/>
    <mergeCell ref="AC7:AC8"/>
    <mergeCell ref="A120:A122"/>
    <mergeCell ref="B120:B122"/>
    <mergeCell ref="S7:S8"/>
    <mergeCell ref="T7:T8"/>
    <mergeCell ref="L7:L8"/>
    <mergeCell ref="A37:A38"/>
    <mergeCell ref="R7:R8"/>
    <mergeCell ref="G7:J7"/>
    <mergeCell ref="A90:A91"/>
    <mergeCell ref="B90:B91"/>
    <mergeCell ref="A29:A30"/>
    <mergeCell ref="B29:B30"/>
    <mergeCell ref="A39:A41"/>
    <mergeCell ref="B39:B41"/>
    <mergeCell ref="B37:B38"/>
    <mergeCell ref="M7:Q7"/>
    <mergeCell ref="BG6:BJ6"/>
    <mergeCell ref="BB7:BB8"/>
    <mergeCell ref="AD7:AD8"/>
    <mergeCell ref="BE7:BE8"/>
    <mergeCell ref="BG7:BG8"/>
    <mergeCell ref="BF7:BF8"/>
    <mergeCell ref="BD7:BD8"/>
    <mergeCell ref="AX7:AX8"/>
    <mergeCell ref="AZ7:AZ8"/>
    <mergeCell ref="AE7:AT7"/>
    <mergeCell ref="AV7:AV8"/>
    <mergeCell ref="BA7:BA8"/>
    <mergeCell ref="BC7:BC8"/>
    <mergeCell ref="BQ120:BQ122"/>
    <mergeCell ref="B182:BP182"/>
    <mergeCell ref="B183:BP183"/>
    <mergeCell ref="B177:BP177"/>
    <mergeCell ref="B178:BP178"/>
    <mergeCell ref="B179:BP179"/>
    <mergeCell ref="B180:BP180"/>
    <mergeCell ref="B181:BP181"/>
    <mergeCell ref="BP120:BP122"/>
    <mergeCell ref="B176:BP176"/>
    <mergeCell ref="B174:BP174"/>
    <mergeCell ref="B175:BP175"/>
  </mergeCells>
  <phoneticPr fontId="73" type="noConversion"/>
  <conditionalFormatting sqref="B137">
    <cfRule type="duplicateValues" dxfId="31" priority="6" stopIfTrue="1"/>
  </conditionalFormatting>
  <conditionalFormatting sqref="D137 B137">
    <cfRule type="duplicateValues" dxfId="30" priority="7" stopIfTrue="1"/>
  </conditionalFormatting>
  <conditionalFormatting sqref="K50">
    <cfRule type="duplicateValues" dxfId="29" priority="8" stopIfTrue="1"/>
  </conditionalFormatting>
  <conditionalFormatting sqref="K137:L137">
    <cfRule type="duplicateValues" dxfId="28" priority="5" stopIfTrue="1"/>
  </conditionalFormatting>
  <conditionalFormatting sqref="N137">
    <cfRule type="duplicateValues" dxfId="27" priority="4" stopIfTrue="1"/>
  </conditionalFormatting>
  <conditionalFormatting sqref="AE137:BF137 V137:AC137 BH137:BJ137 H137 N137:T137 J137:L137">
    <cfRule type="duplicateValues" dxfId="26" priority="3" stopIfTrue="1"/>
  </conditionalFormatting>
  <pageMargins left="0.61" right="0.2" top="0.43307086614173201" bottom="0.35433070866141703" header="0.31496062992126" footer="0.31496062992126"/>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C27"/>
  <sheetViews>
    <sheetView workbookViewId="0">
      <selection activeCell="C5" sqref="C5:C27"/>
    </sheetView>
  </sheetViews>
  <sheetFormatPr defaultRowHeight="18.75"/>
  <sheetData>
    <row r="5" spans="3:3">
      <c r="C5">
        <v>3924</v>
      </c>
    </row>
    <row r="6" spans="3:3">
      <c r="C6">
        <v>4100</v>
      </c>
    </row>
    <row r="7" spans="3:3">
      <c r="C7">
        <v>4100</v>
      </c>
    </row>
    <row r="8" spans="3:3">
      <c r="C8">
        <v>4100</v>
      </c>
    </row>
    <row r="9" spans="3:3">
      <c r="C9">
        <v>4100</v>
      </c>
    </row>
    <row r="10" spans="3:3">
      <c r="C10">
        <v>4100</v>
      </c>
    </row>
    <row r="11" spans="3:3">
      <c r="C11">
        <v>4100</v>
      </c>
    </row>
    <row r="12" spans="3:3">
      <c r="C12">
        <v>4100</v>
      </c>
    </row>
    <row r="13" spans="3:3">
      <c r="C13">
        <v>4100</v>
      </c>
    </row>
    <row r="14" spans="3:3">
      <c r="C14">
        <v>4100</v>
      </c>
    </row>
    <row r="15" spans="3:3">
      <c r="C15">
        <v>4100</v>
      </c>
    </row>
    <row r="16" spans="3:3">
      <c r="C16">
        <v>4100</v>
      </c>
    </row>
    <row r="17" spans="3:3">
      <c r="C17">
        <v>3996</v>
      </c>
    </row>
    <row r="18" spans="3:3">
      <c r="C18">
        <v>4100</v>
      </c>
    </row>
    <row r="19" spans="3:3">
      <c r="C19">
        <v>4100</v>
      </c>
    </row>
    <row r="20" spans="3:3">
      <c r="C20">
        <v>4100</v>
      </c>
    </row>
    <row r="21" spans="3:3">
      <c r="C21">
        <v>4100</v>
      </c>
    </row>
    <row r="22" spans="3:3">
      <c r="C22">
        <v>4100</v>
      </c>
    </row>
    <row r="23" spans="3:3">
      <c r="C23">
        <v>3460</v>
      </c>
    </row>
    <row r="24" spans="3:3">
      <c r="C24">
        <v>3932</v>
      </c>
    </row>
    <row r="25" spans="3:3">
      <c r="C25">
        <v>3656.8</v>
      </c>
    </row>
    <row r="26" spans="3:3">
      <c r="C26">
        <v>4100</v>
      </c>
    </row>
    <row r="27" spans="3:3">
      <c r="C27">
        <v>4100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48"/>
  <sheetViews>
    <sheetView showZeros="0" zoomScale="86" zoomScaleNormal="86" zoomScaleSheetLayoutView="70" workbookViewId="0">
      <pane xSplit="5" ySplit="9" topLeftCell="BE40" activePane="bottomRight" state="frozen"/>
      <selection pane="topRight" activeCell="F1" sqref="F1"/>
      <selection pane="bottomLeft" activeCell="A10" sqref="A10"/>
      <selection pane="bottomRight" activeCell="BL42" sqref="A5:BL42"/>
    </sheetView>
  </sheetViews>
  <sheetFormatPr defaultColWidth="8.88671875" defaultRowHeight="18.75"/>
  <cols>
    <col min="1" max="1" width="8.44140625" style="55" customWidth="1"/>
    <col min="2" max="2" width="33.109375" style="55" customWidth="1"/>
    <col min="3" max="3" width="20.44140625" style="55" customWidth="1"/>
    <col min="4" max="4" width="9.33203125" style="55" hidden="1" customWidth="1"/>
    <col min="5" max="5" width="9.6640625" style="55" hidden="1" customWidth="1"/>
    <col min="6" max="6" width="10.77734375" style="55" hidden="1" customWidth="1"/>
    <col min="7" max="7" width="7.6640625" style="55" hidden="1" customWidth="1"/>
    <col min="8" max="8" width="9.5546875" style="55" hidden="1" customWidth="1"/>
    <col min="9" max="9" width="9.88671875" style="55" hidden="1" customWidth="1"/>
    <col min="10" max="10" width="9.109375" style="55" hidden="1" customWidth="1"/>
    <col min="11" max="11" width="10.33203125" style="55" customWidth="1"/>
    <col min="12" max="12" width="9.33203125" style="55" hidden="1" customWidth="1"/>
    <col min="13" max="16" width="7.6640625" style="55" hidden="1" customWidth="1"/>
    <col min="17" max="17" width="13.77734375" style="55" hidden="1" customWidth="1"/>
    <col min="18" max="20" width="7.6640625" style="55" hidden="1" customWidth="1"/>
    <col min="21" max="21" width="9.21875" style="55" hidden="1" customWidth="1"/>
    <col min="22" max="26" width="9" style="55" hidden="1" customWidth="1"/>
    <col min="27" max="27" width="10.109375" style="55" hidden="1" customWidth="1"/>
    <col min="28" max="28" width="11.21875" style="55" hidden="1" customWidth="1"/>
    <col min="29" max="29" width="12" style="55" hidden="1" customWidth="1"/>
    <col min="30" max="30" width="9.21875" style="55" hidden="1" customWidth="1"/>
    <col min="31" max="32" width="8.33203125" style="55" hidden="1" customWidth="1"/>
    <col min="33" max="37" width="9" style="55" hidden="1" customWidth="1"/>
    <col min="38" max="38" width="10.44140625" style="55" hidden="1" customWidth="1"/>
    <col min="39" max="42" width="9" style="55" hidden="1" customWidth="1"/>
    <col min="43" max="43" width="14.6640625" style="55" hidden="1" customWidth="1"/>
    <col min="44" max="44" width="10.44140625" style="55" hidden="1" customWidth="1"/>
    <col min="45" max="45" width="9" style="55" hidden="1" customWidth="1"/>
    <col min="46" max="46" width="7.44140625" style="55" hidden="1" customWidth="1"/>
    <col min="47" max="48" width="9" style="55" hidden="1" customWidth="1"/>
    <col min="49" max="49" width="10.109375" style="55" hidden="1" customWidth="1"/>
    <col min="50" max="50" width="8.6640625" style="55" hidden="1" customWidth="1"/>
    <col min="51" max="51" width="9" style="55" hidden="1" customWidth="1"/>
    <col min="52" max="52" width="8.44140625" style="55" hidden="1" customWidth="1"/>
    <col min="53" max="53" width="8.88671875" style="55" hidden="1" customWidth="1"/>
    <col min="54" max="54" width="10.6640625" style="55" hidden="1" customWidth="1"/>
    <col min="55" max="55" width="9.33203125" style="55" hidden="1" customWidth="1"/>
    <col min="56" max="56" width="10.6640625" style="55" hidden="1" customWidth="1"/>
    <col min="57" max="57" width="9.21875" style="55" hidden="1" customWidth="1"/>
    <col min="58" max="58" width="11" style="55" hidden="1" customWidth="1"/>
    <col min="59" max="59" width="9.109375" style="55" hidden="1" customWidth="1"/>
    <col min="60" max="60" width="9.5546875" style="55" hidden="1" customWidth="1"/>
    <col min="61" max="62" width="8.6640625" style="55" hidden="1" customWidth="1"/>
    <col min="63" max="63" width="14.44140625" style="55" hidden="1" customWidth="1"/>
    <col min="64" max="64" width="15.5546875" style="55" customWidth="1"/>
    <col min="65" max="65" width="13.33203125" style="55" hidden="1" customWidth="1"/>
    <col min="66" max="66" width="8.88671875" style="55" hidden="1" customWidth="1"/>
    <col min="67" max="67" width="9.88671875" style="131" hidden="1" customWidth="1"/>
    <col min="68" max="68" width="28.5546875" style="302" hidden="1" customWidth="1"/>
    <col min="69" max="69" width="11.77734375" style="55" hidden="1" customWidth="1"/>
    <col min="70" max="70" width="15.77734375" style="55" hidden="1" customWidth="1"/>
    <col min="71" max="71" width="15.109375" style="55" hidden="1" customWidth="1"/>
    <col min="72" max="72" width="14.6640625" style="55" hidden="1" customWidth="1"/>
    <col min="73" max="73" width="8.88671875" style="55" customWidth="1"/>
    <col min="74" max="74" width="15.109375" style="55" customWidth="1"/>
    <col min="75" max="75" width="0.109375" style="55" customWidth="1"/>
    <col min="76" max="76" width="8.88671875" style="55" customWidth="1"/>
    <col min="77" max="77" width="0.21875" style="55" customWidth="1"/>
    <col min="78" max="78" width="7.77734375" style="55" customWidth="1"/>
    <col min="79" max="79" width="14.6640625" style="55" hidden="1" customWidth="1"/>
    <col min="80" max="88" width="8.88671875" style="55" hidden="1" customWidth="1"/>
    <col min="89" max="89" width="3.5546875" style="55" hidden="1" customWidth="1"/>
    <col min="90" max="90" width="15.109375" style="55" hidden="1" customWidth="1"/>
    <col min="91" max="91" width="17.6640625" style="55" hidden="1" customWidth="1"/>
    <col min="92" max="102" width="8.88671875" style="55" hidden="1" customWidth="1"/>
    <col min="103" max="103" width="16.109375" style="55" hidden="1" customWidth="1"/>
    <col min="104" max="106" width="8.88671875" style="55" hidden="1" customWidth="1"/>
    <col min="107" max="16384" width="8.88671875" style="55"/>
  </cols>
  <sheetData>
    <row r="1" spans="1:101" ht="19.5" customHeight="1">
      <c r="A1" s="769" t="s">
        <v>331</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809"/>
    </row>
    <row r="2" spans="1:101" ht="27.75" customHeight="1">
      <c r="A2" s="770" t="s">
        <v>560</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c r="AZ2" s="770"/>
      <c r="BA2" s="770"/>
      <c r="BB2" s="770"/>
      <c r="BC2" s="770"/>
      <c r="BD2" s="770"/>
      <c r="BE2" s="770"/>
      <c r="BF2" s="770"/>
      <c r="BG2" s="770"/>
      <c r="BH2" s="770"/>
      <c r="BI2" s="770"/>
      <c r="BJ2" s="770"/>
      <c r="BK2" s="770"/>
      <c r="BL2" s="770"/>
      <c r="BM2" s="770"/>
      <c r="BN2" s="770"/>
      <c r="BO2" s="770"/>
      <c r="BP2" s="770"/>
      <c r="BQ2" s="199"/>
    </row>
    <row r="3" spans="1:101" ht="24.75" customHeight="1">
      <c r="A3" s="771" t="s">
        <v>0</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771"/>
      <c r="AR3" s="771"/>
      <c r="AS3" s="771"/>
      <c r="AT3" s="771"/>
      <c r="AU3" s="771"/>
      <c r="AV3" s="771"/>
      <c r="AW3" s="771"/>
      <c r="AX3" s="771"/>
      <c r="AY3" s="771"/>
      <c r="AZ3" s="771"/>
      <c r="BA3" s="771"/>
      <c r="BB3" s="771"/>
      <c r="BC3" s="771"/>
      <c r="BD3" s="771"/>
      <c r="BE3" s="771"/>
      <c r="BF3" s="771"/>
      <c r="BG3" s="771"/>
      <c r="BH3" s="771"/>
      <c r="BI3" s="771"/>
      <c r="BJ3" s="771"/>
      <c r="BK3" s="771"/>
      <c r="BL3" s="771"/>
      <c r="BM3" s="771"/>
      <c r="BN3" s="771"/>
      <c r="BO3" s="771"/>
      <c r="BP3" s="771"/>
      <c r="BQ3" s="200"/>
    </row>
    <row r="4" spans="1:101" ht="19.5" customHeight="1">
      <c r="A4" s="772" t="s">
        <v>330</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2"/>
      <c r="BO4" s="772"/>
      <c r="BP4" s="772"/>
      <c r="BQ4" s="772"/>
    </row>
    <row r="5" spans="1:101" ht="26.25" customHeight="1">
      <c r="A5" s="765" t="s">
        <v>1</v>
      </c>
      <c r="B5" s="773" t="s">
        <v>2</v>
      </c>
      <c r="C5" s="765" t="s">
        <v>408</v>
      </c>
      <c r="D5" s="765" t="s">
        <v>4</v>
      </c>
      <c r="E5" s="765" t="s">
        <v>5</v>
      </c>
      <c r="F5" s="765" t="s">
        <v>6</v>
      </c>
      <c r="G5" s="774"/>
      <c r="H5" s="774"/>
      <c r="I5" s="774"/>
      <c r="J5" s="774"/>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c r="AL5" s="765"/>
      <c r="AM5" s="765"/>
      <c r="AN5" s="765"/>
      <c r="AO5" s="765"/>
      <c r="AP5" s="765"/>
      <c r="AQ5" s="765"/>
      <c r="AR5" s="765"/>
      <c r="AS5" s="765"/>
      <c r="AT5" s="765"/>
      <c r="AU5" s="765"/>
      <c r="AV5" s="765"/>
      <c r="AW5" s="765"/>
      <c r="AX5" s="765"/>
      <c r="AY5" s="765"/>
      <c r="AZ5" s="765"/>
      <c r="BA5" s="765"/>
      <c r="BB5" s="765"/>
      <c r="BC5" s="765"/>
      <c r="BD5" s="765"/>
      <c r="BE5" s="765"/>
      <c r="BF5" s="765"/>
      <c r="BG5" s="765"/>
      <c r="BH5" s="765"/>
      <c r="BI5" s="765"/>
      <c r="BJ5" s="765"/>
      <c r="BK5" s="765" t="s">
        <v>329</v>
      </c>
      <c r="BL5" s="765" t="s">
        <v>7</v>
      </c>
      <c r="BM5" s="765" t="s">
        <v>9</v>
      </c>
      <c r="BN5" s="765" t="s">
        <v>8</v>
      </c>
      <c r="BO5" s="39"/>
      <c r="BP5" s="765" t="s">
        <v>339</v>
      </c>
      <c r="BQ5" s="765" t="s">
        <v>372</v>
      </c>
      <c r="BR5" s="801" t="s">
        <v>495</v>
      </c>
      <c r="BS5" s="801"/>
      <c r="BT5" s="802"/>
    </row>
    <row r="6" spans="1:101" ht="20.100000000000001" hidden="1" customHeight="1">
      <c r="A6" s="765"/>
      <c r="B6" s="773"/>
      <c r="C6" s="765"/>
      <c r="D6" s="765"/>
      <c r="E6" s="765"/>
      <c r="F6" s="765" t="s">
        <v>10</v>
      </c>
      <c r="G6" s="774"/>
      <c r="H6" s="765"/>
      <c r="I6" s="765"/>
      <c r="J6" s="765"/>
      <c r="K6" s="765"/>
      <c r="L6" s="765"/>
      <c r="M6" s="765"/>
      <c r="N6" s="765"/>
      <c r="O6" s="765"/>
      <c r="P6" s="765"/>
      <c r="Q6" s="765"/>
      <c r="R6" s="765"/>
      <c r="S6" s="765"/>
      <c r="T6" s="765"/>
      <c r="U6" s="765" t="s">
        <v>11</v>
      </c>
      <c r="V6" s="765"/>
      <c r="W6" s="765"/>
      <c r="X6" s="765"/>
      <c r="Y6" s="765"/>
      <c r="Z6" s="765"/>
      <c r="AA6" s="765"/>
      <c r="AB6" s="765"/>
      <c r="AC6" s="765"/>
      <c r="AD6" s="765"/>
      <c r="AE6" s="765"/>
      <c r="AF6" s="765"/>
      <c r="AG6" s="765"/>
      <c r="AH6" s="765"/>
      <c r="AI6" s="765"/>
      <c r="AJ6" s="765"/>
      <c r="AK6" s="765"/>
      <c r="AL6" s="765"/>
      <c r="AM6" s="765"/>
      <c r="AN6" s="765"/>
      <c r="AO6" s="765"/>
      <c r="AP6" s="765"/>
      <c r="AQ6" s="765"/>
      <c r="AR6" s="765"/>
      <c r="AS6" s="765"/>
      <c r="AT6" s="765"/>
      <c r="AU6" s="765"/>
      <c r="AV6" s="765"/>
      <c r="AW6" s="765"/>
      <c r="AX6" s="765"/>
      <c r="AY6" s="765"/>
      <c r="AZ6" s="765"/>
      <c r="BA6" s="765"/>
      <c r="BB6" s="765"/>
      <c r="BC6" s="765"/>
      <c r="BD6" s="765"/>
      <c r="BE6" s="765"/>
      <c r="BF6" s="765"/>
      <c r="BG6" s="765" t="s">
        <v>12</v>
      </c>
      <c r="BH6" s="765"/>
      <c r="BI6" s="765"/>
      <c r="BJ6" s="765"/>
      <c r="BK6" s="765"/>
      <c r="BL6" s="765"/>
      <c r="BM6" s="765"/>
      <c r="BN6" s="765"/>
      <c r="BO6" s="439"/>
      <c r="BP6" s="765"/>
      <c r="BQ6" s="765"/>
      <c r="BR6" s="804"/>
      <c r="BS6" s="804"/>
      <c r="BT6" s="805"/>
    </row>
    <row r="7" spans="1:101" ht="20.100000000000001" hidden="1" customHeight="1">
      <c r="A7" s="765"/>
      <c r="B7" s="773"/>
      <c r="C7" s="765"/>
      <c r="D7" s="765"/>
      <c r="E7" s="765"/>
      <c r="F7" s="765" t="s">
        <v>10</v>
      </c>
      <c r="G7" s="774" t="s">
        <v>14</v>
      </c>
      <c r="H7" s="765"/>
      <c r="I7" s="765"/>
      <c r="J7" s="765"/>
      <c r="K7" s="765" t="s">
        <v>15</v>
      </c>
      <c r="L7" s="765" t="s">
        <v>16</v>
      </c>
      <c r="M7" s="765" t="s">
        <v>17</v>
      </c>
      <c r="N7" s="765"/>
      <c r="O7" s="765"/>
      <c r="P7" s="765"/>
      <c r="Q7" s="765"/>
      <c r="R7" s="765" t="s">
        <v>18</v>
      </c>
      <c r="S7" s="765" t="s">
        <v>19</v>
      </c>
      <c r="T7" s="765" t="s">
        <v>20</v>
      </c>
      <c r="U7" s="765" t="s">
        <v>11</v>
      </c>
      <c r="V7" s="765" t="s">
        <v>21</v>
      </c>
      <c r="W7" s="765" t="s">
        <v>22</v>
      </c>
      <c r="X7" s="765" t="s">
        <v>23</v>
      </c>
      <c r="Y7" s="765" t="s">
        <v>24</v>
      </c>
      <c r="Z7" s="765" t="s">
        <v>25</v>
      </c>
      <c r="AA7" s="765" t="s">
        <v>26</v>
      </c>
      <c r="AB7" s="765" t="s">
        <v>27</v>
      </c>
      <c r="AC7" s="760" t="s">
        <v>28</v>
      </c>
      <c r="AD7" s="765" t="s">
        <v>158</v>
      </c>
      <c r="AE7" s="765" t="s">
        <v>29</v>
      </c>
      <c r="AF7" s="765"/>
      <c r="AG7" s="765"/>
      <c r="AH7" s="765"/>
      <c r="AI7" s="765"/>
      <c r="AJ7" s="765"/>
      <c r="AK7" s="765"/>
      <c r="AL7" s="765"/>
      <c r="AM7" s="765"/>
      <c r="AN7" s="765"/>
      <c r="AO7" s="765"/>
      <c r="AP7" s="765"/>
      <c r="AQ7" s="765"/>
      <c r="AR7" s="765"/>
      <c r="AS7" s="765"/>
      <c r="AT7" s="765"/>
      <c r="AU7" s="760" t="s">
        <v>30</v>
      </c>
      <c r="AV7" s="765" t="s">
        <v>31</v>
      </c>
      <c r="AW7" s="765" t="s">
        <v>32</v>
      </c>
      <c r="AX7" s="765" t="s">
        <v>33</v>
      </c>
      <c r="AY7" s="765" t="s">
        <v>34</v>
      </c>
      <c r="AZ7" s="765" t="s">
        <v>35</v>
      </c>
      <c r="BA7" s="765" t="s">
        <v>36</v>
      </c>
      <c r="BB7" s="765" t="s">
        <v>37</v>
      </c>
      <c r="BC7" s="765" t="s">
        <v>38</v>
      </c>
      <c r="BD7" s="765" t="s">
        <v>39</v>
      </c>
      <c r="BE7" s="765" t="s">
        <v>40</v>
      </c>
      <c r="BF7" s="765" t="s">
        <v>41</v>
      </c>
      <c r="BG7" s="765" t="s">
        <v>12</v>
      </c>
      <c r="BH7" s="765" t="s">
        <v>42</v>
      </c>
      <c r="BI7" s="765" t="s">
        <v>43</v>
      </c>
      <c r="BJ7" s="765" t="s">
        <v>44</v>
      </c>
      <c r="BK7" s="765"/>
      <c r="BL7" s="765"/>
      <c r="BM7" s="765"/>
      <c r="BN7" s="765"/>
      <c r="BO7" s="439"/>
      <c r="BP7" s="765"/>
      <c r="BQ7" s="765"/>
      <c r="BR7" s="804"/>
      <c r="BS7" s="804"/>
      <c r="BT7" s="805"/>
    </row>
    <row r="8" spans="1:101" ht="45.75" customHeight="1">
      <c r="A8" s="765"/>
      <c r="B8" s="773"/>
      <c r="C8" s="765"/>
      <c r="D8" s="765"/>
      <c r="E8" s="765"/>
      <c r="F8" s="765"/>
      <c r="G8" s="83" t="s">
        <v>14</v>
      </c>
      <c r="H8" s="83" t="s">
        <v>45</v>
      </c>
      <c r="I8" s="83" t="s">
        <v>46</v>
      </c>
      <c r="J8" s="83" t="s">
        <v>47</v>
      </c>
      <c r="K8" s="765"/>
      <c r="L8" s="765"/>
      <c r="M8" s="9" t="s">
        <v>13</v>
      </c>
      <c r="N8" s="9" t="s">
        <v>48</v>
      </c>
      <c r="O8" s="9" t="s">
        <v>49</v>
      </c>
      <c r="P8" s="9" t="s">
        <v>50</v>
      </c>
      <c r="Q8" s="438" t="s">
        <v>51</v>
      </c>
      <c r="R8" s="765"/>
      <c r="S8" s="765"/>
      <c r="T8" s="765"/>
      <c r="U8" s="765"/>
      <c r="V8" s="765"/>
      <c r="W8" s="765"/>
      <c r="X8" s="765"/>
      <c r="Y8" s="765"/>
      <c r="Z8" s="765"/>
      <c r="AA8" s="765"/>
      <c r="AB8" s="765"/>
      <c r="AC8" s="760"/>
      <c r="AD8" s="765"/>
      <c r="AE8" s="9" t="s">
        <v>52</v>
      </c>
      <c r="AF8" s="9" t="s">
        <v>53</v>
      </c>
      <c r="AG8" s="9" t="s">
        <v>54</v>
      </c>
      <c r="AH8" s="9" t="s">
        <v>55</v>
      </c>
      <c r="AI8" s="9" t="s">
        <v>56</v>
      </c>
      <c r="AJ8" s="9" t="s">
        <v>57</v>
      </c>
      <c r="AK8" s="9" t="s">
        <v>58</v>
      </c>
      <c r="AL8" s="9" t="s">
        <v>59</v>
      </c>
      <c r="AM8" s="438" t="s">
        <v>60</v>
      </c>
      <c r="AN8" s="9" t="s">
        <v>61</v>
      </c>
      <c r="AO8" s="9" t="s">
        <v>62</v>
      </c>
      <c r="AP8" s="9" t="s">
        <v>63</v>
      </c>
      <c r="AQ8" s="9" t="s">
        <v>64</v>
      </c>
      <c r="AR8" s="9" t="s">
        <v>65</v>
      </c>
      <c r="AS8" s="9" t="s">
        <v>66</v>
      </c>
      <c r="AT8" s="9" t="s">
        <v>67</v>
      </c>
      <c r="AU8" s="760"/>
      <c r="AV8" s="765"/>
      <c r="AW8" s="765"/>
      <c r="AX8" s="765"/>
      <c r="AY8" s="765"/>
      <c r="AZ8" s="765"/>
      <c r="BA8" s="765"/>
      <c r="BB8" s="765"/>
      <c r="BC8" s="765"/>
      <c r="BD8" s="765"/>
      <c r="BE8" s="765"/>
      <c r="BF8" s="765"/>
      <c r="BG8" s="765"/>
      <c r="BH8" s="765"/>
      <c r="BI8" s="765"/>
      <c r="BJ8" s="765"/>
      <c r="BK8" s="765"/>
      <c r="BL8" s="765"/>
      <c r="BM8" s="765"/>
      <c r="BN8" s="765"/>
      <c r="BO8" s="39"/>
      <c r="BP8" s="765"/>
      <c r="BQ8" s="765"/>
      <c r="BR8" s="807"/>
      <c r="BS8" s="807"/>
      <c r="BT8" s="808"/>
    </row>
    <row r="9" spans="1:101" ht="32.25" customHeight="1">
      <c r="A9" s="9"/>
      <c r="B9" s="84"/>
      <c r="C9" s="9"/>
      <c r="D9" s="9"/>
      <c r="E9" s="9"/>
      <c r="F9" s="7" t="s">
        <v>68</v>
      </c>
      <c r="G9" s="8" t="s">
        <v>69</v>
      </c>
      <c r="H9" s="9" t="s">
        <v>70</v>
      </c>
      <c r="I9" s="9" t="s">
        <v>71</v>
      </c>
      <c r="J9" s="9" t="s">
        <v>72</v>
      </c>
      <c r="K9" s="9" t="s">
        <v>73</v>
      </c>
      <c r="L9" s="9" t="s">
        <v>74</v>
      </c>
      <c r="M9" s="9" t="s">
        <v>75</v>
      </c>
      <c r="N9" s="9" t="s">
        <v>76</v>
      </c>
      <c r="O9" s="9" t="s">
        <v>77</v>
      </c>
      <c r="P9" s="9" t="s">
        <v>78</v>
      </c>
      <c r="Q9" s="9" t="s">
        <v>79</v>
      </c>
      <c r="R9" s="9" t="s">
        <v>80</v>
      </c>
      <c r="S9" s="9" t="s">
        <v>81</v>
      </c>
      <c r="T9" s="9" t="s">
        <v>82</v>
      </c>
      <c r="U9" s="10" t="s">
        <v>83</v>
      </c>
      <c r="V9" s="10" t="s">
        <v>84</v>
      </c>
      <c r="W9" s="10" t="s">
        <v>85</v>
      </c>
      <c r="X9" s="9" t="s">
        <v>86</v>
      </c>
      <c r="Y9" s="9" t="s">
        <v>87</v>
      </c>
      <c r="Z9" s="9" t="s">
        <v>88</v>
      </c>
      <c r="AA9" s="9" t="s">
        <v>89</v>
      </c>
      <c r="AB9" s="9" t="s">
        <v>90</v>
      </c>
      <c r="AC9" s="9" t="s">
        <v>91</v>
      </c>
      <c r="AD9" s="9" t="s">
        <v>92</v>
      </c>
      <c r="AE9" s="11" t="s">
        <v>93</v>
      </c>
      <c r="AF9" s="11" t="s">
        <v>94</v>
      </c>
      <c r="AG9" s="11" t="s">
        <v>95</v>
      </c>
      <c r="AH9" s="11" t="s">
        <v>96</v>
      </c>
      <c r="AI9" s="11" t="s">
        <v>97</v>
      </c>
      <c r="AJ9" s="11" t="s">
        <v>98</v>
      </c>
      <c r="AK9" s="11" t="s">
        <v>99</v>
      </c>
      <c r="AL9" s="24" t="s">
        <v>100</v>
      </c>
      <c r="AM9" s="24" t="s">
        <v>101</v>
      </c>
      <c r="AN9" s="24" t="s">
        <v>102</v>
      </c>
      <c r="AO9" s="24" t="s">
        <v>103</v>
      </c>
      <c r="AP9" s="24" t="s">
        <v>104</v>
      </c>
      <c r="AQ9" s="24" t="s">
        <v>105</v>
      </c>
      <c r="AR9" s="24" t="s">
        <v>106</v>
      </c>
      <c r="AS9" s="24" t="s">
        <v>107</v>
      </c>
      <c r="AT9" s="24" t="s">
        <v>108</v>
      </c>
      <c r="AU9" s="24" t="s">
        <v>109</v>
      </c>
      <c r="AV9" s="24" t="s">
        <v>110</v>
      </c>
      <c r="AW9" s="24" t="s">
        <v>111</v>
      </c>
      <c r="AX9" s="24" t="s">
        <v>112</v>
      </c>
      <c r="AY9" s="24" t="s">
        <v>113</v>
      </c>
      <c r="AZ9" s="24" t="s">
        <v>114</v>
      </c>
      <c r="BA9" s="24" t="s">
        <v>115</v>
      </c>
      <c r="BB9" s="24" t="s">
        <v>116</v>
      </c>
      <c r="BC9" s="24" t="s">
        <v>117</v>
      </c>
      <c r="BD9" s="24" t="s">
        <v>118</v>
      </c>
      <c r="BE9" s="24" t="s">
        <v>119</v>
      </c>
      <c r="BF9" s="24" t="s">
        <v>120</v>
      </c>
      <c r="BG9" s="7" t="s">
        <v>121</v>
      </c>
      <c r="BH9" s="12" t="s">
        <v>122</v>
      </c>
      <c r="BI9" s="12" t="s">
        <v>123</v>
      </c>
      <c r="BJ9" s="12" t="s">
        <v>124</v>
      </c>
      <c r="BK9" s="61" t="s">
        <v>130</v>
      </c>
      <c r="BL9" s="9"/>
      <c r="BM9" s="9"/>
      <c r="BN9" s="9"/>
      <c r="BO9" s="129"/>
      <c r="BP9" s="39"/>
      <c r="BQ9" s="129"/>
      <c r="BR9" s="424" t="s">
        <v>496</v>
      </c>
      <c r="BS9" s="205" t="s">
        <v>497</v>
      </c>
      <c r="BT9" s="205" t="s">
        <v>498</v>
      </c>
    </row>
    <row r="10" spans="1:101" s="153" customFormat="1" ht="60" customHeight="1">
      <c r="A10" s="150">
        <v>1</v>
      </c>
      <c r="B10" s="265" t="s">
        <v>697</v>
      </c>
      <c r="C10" s="1">
        <f>D10+E10</f>
        <v>2.8</v>
      </c>
      <c r="D10" s="26"/>
      <c r="E10" s="1">
        <f>F10+U10+BG10</f>
        <v>2.8</v>
      </c>
      <c r="F10" s="1">
        <f>G10+K10+L10+M10+R10+S10+T10</f>
        <v>2.8</v>
      </c>
      <c r="G10" s="1">
        <f>H10+I10+J10</f>
        <v>0</v>
      </c>
      <c r="H10" s="1"/>
      <c r="I10" s="1"/>
      <c r="J10" s="1"/>
      <c r="K10" s="1">
        <v>2.8</v>
      </c>
      <c r="L10" s="1"/>
      <c r="M10" s="1">
        <f>+N10+O10+P10</f>
        <v>0</v>
      </c>
      <c r="N10" s="1"/>
      <c r="O10" s="1"/>
      <c r="P10" s="1"/>
      <c r="Q10" s="1"/>
      <c r="R10" s="1"/>
      <c r="S10" s="1"/>
      <c r="T10" s="1"/>
      <c r="U10" s="58">
        <f t="shared" ref="U10:U28" si="0">V10+W10+X10+Y10+Z10+AA10+AB10+AC10+AD10+AU10+AV10+AW10+AX10+AY10+AZ10+BA10+BB10+BC10+BD10+BE10+BF10</f>
        <v>0</v>
      </c>
      <c r="V10" s="1"/>
      <c r="W10" s="1"/>
      <c r="X10" s="1"/>
      <c r="Y10" s="1"/>
      <c r="Z10" s="1"/>
      <c r="AA10" s="1"/>
      <c r="AB10" s="1"/>
      <c r="AC10" s="1"/>
      <c r="AD10" s="1">
        <f>SUM(AE10:AT10)</f>
        <v>0</v>
      </c>
      <c r="AE10" s="1"/>
      <c r="AF10" s="1"/>
      <c r="AG10" s="1"/>
      <c r="AH10" s="1"/>
      <c r="AI10" s="1"/>
      <c r="AJ10" s="1"/>
      <c r="AK10" s="1"/>
      <c r="AL10" s="1"/>
      <c r="AM10" s="1"/>
      <c r="AN10" s="1"/>
      <c r="AO10" s="1"/>
      <c r="AP10" s="1"/>
      <c r="AQ10" s="1"/>
      <c r="AR10" s="1"/>
      <c r="AS10" s="1">
        <v>0</v>
      </c>
      <c r="AT10" s="1"/>
      <c r="AU10" s="1"/>
      <c r="AV10" s="1"/>
      <c r="AW10" s="1"/>
      <c r="AX10" s="1"/>
      <c r="AY10" s="1"/>
      <c r="AZ10" s="1"/>
      <c r="BA10" s="1"/>
      <c r="BB10" s="1"/>
      <c r="BC10" s="1"/>
      <c r="BD10" s="1"/>
      <c r="BE10" s="1"/>
      <c r="BF10" s="1"/>
      <c r="BG10" s="1">
        <f t="shared" ref="BG10:BG11" si="1">BH10+BI10+BJ10</f>
        <v>0</v>
      </c>
      <c r="BH10" s="1"/>
      <c r="BI10" s="1"/>
      <c r="BJ10" s="1"/>
      <c r="BK10" s="61" t="s">
        <v>130</v>
      </c>
      <c r="BL10" s="61" t="s">
        <v>400</v>
      </c>
      <c r="BM10" s="79"/>
      <c r="BN10" s="151" t="s">
        <v>84</v>
      </c>
      <c r="BO10" s="128" t="s">
        <v>369</v>
      </c>
      <c r="BP10" s="203" t="s">
        <v>404</v>
      </c>
      <c r="BQ10" s="63" t="s">
        <v>558</v>
      </c>
      <c r="BR10" s="426"/>
      <c r="BS10" s="166"/>
      <c r="BT10" s="166"/>
      <c r="BU10" s="81" t="s">
        <v>559</v>
      </c>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row>
    <row r="11" spans="1:101" s="153" customFormat="1" ht="63" customHeight="1">
      <c r="A11" s="150">
        <v>2</v>
      </c>
      <c r="B11" s="265" t="s">
        <v>696</v>
      </c>
      <c r="C11" s="1">
        <f t="shared" ref="C11" si="2">D11+E11</f>
        <v>9.9999999999999982</v>
      </c>
      <c r="D11" s="26"/>
      <c r="E11" s="1">
        <f t="shared" ref="E11" si="3">F11+U11+BG11</f>
        <v>9.9999999999999982</v>
      </c>
      <c r="F11" s="1">
        <f t="shared" ref="F11" si="4">G11+K11+L11+M11+R11+S11+T11</f>
        <v>9.759999999999998</v>
      </c>
      <c r="G11" s="1">
        <f t="shared" ref="G11" si="5">H11+I11+J11</f>
        <v>0.29000000000000004</v>
      </c>
      <c r="H11" s="1">
        <v>0.23</v>
      </c>
      <c r="I11" s="1">
        <v>0.06</v>
      </c>
      <c r="J11" s="1"/>
      <c r="K11" s="1">
        <v>8.4499999999999993</v>
      </c>
      <c r="L11" s="1">
        <v>0.98</v>
      </c>
      <c r="M11" s="1">
        <f t="shared" ref="M11" si="6">+N11+O11+P11</f>
        <v>0</v>
      </c>
      <c r="N11" s="1"/>
      <c r="O11" s="1"/>
      <c r="P11" s="1"/>
      <c r="Q11" s="1"/>
      <c r="R11" s="1">
        <v>0.04</v>
      </c>
      <c r="S11" s="1"/>
      <c r="T11" s="1"/>
      <c r="U11" s="58">
        <f t="shared" si="0"/>
        <v>0.24</v>
      </c>
      <c r="V11" s="1"/>
      <c r="W11" s="1"/>
      <c r="X11" s="1"/>
      <c r="Y11" s="1"/>
      <c r="Z11" s="1"/>
      <c r="AA11" s="1"/>
      <c r="AB11" s="1"/>
      <c r="AC11" s="1"/>
      <c r="AD11" s="1">
        <f t="shared" ref="AD11" si="7">SUM(AE11:AT11)</f>
        <v>0</v>
      </c>
      <c r="AE11" s="1"/>
      <c r="AF11" s="1"/>
      <c r="AG11" s="1"/>
      <c r="AH11" s="1"/>
      <c r="AI11" s="1"/>
      <c r="AJ11" s="1"/>
      <c r="AK11" s="1"/>
      <c r="AL11" s="1"/>
      <c r="AM11" s="1"/>
      <c r="AN11" s="1"/>
      <c r="AO11" s="1"/>
      <c r="AP11" s="1"/>
      <c r="AQ11" s="1"/>
      <c r="AR11" s="1"/>
      <c r="AS11" s="1">
        <v>0</v>
      </c>
      <c r="AT11" s="1"/>
      <c r="AU11" s="1"/>
      <c r="AV11" s="1"/>
      <c r="AW11" s="1"/>
      <c r="AX11" s="1"/>
      <c r="AY11" s="1"/>
      <c r="AZ11" s="1"/>
      <c r="BA11" s="1"/>
      <c r="BB11" s="1"/>
      <c r="BC11" s="1"/>
      <c r="BD11" s="1">
        <v>0.24</v>
      </c>
      <c r="BE11" s="1"/>
      <c r="BF11" s="1"/>
      <c r="BG11" s="1">
        <f t="shared" si="1"/>
        <v>0</v>
      </c>
      <c r="BH11" s="1"/>
      <c r="BI11" s="1"/>
      <c r="BJ11" s="1"/>
      <c r="BK11" s="61" t="s">
        <v>130</v>
      </c>
      <c r="BL11" s="79" t="s">
        <v>316</v>
      </c>
      <c r="BM11" s="79"/>
      <c r="BN11" s="151" t="s">
        <v>84</v>
      </c>
      <c r="BO11" s="128" t="s">
        <v>369</v>
      </c>
      <c r="BP11" s="203" t="s">
        <v>695</v>
      </c>
      <c r="BQ11" s="63" t="s">
        <v>558</v>
      </c>
      <c r="BR11" s="426"/>
      <c r="BS11" s="166"/>
      <c r="BT11" s="166"/>
      <c r="BU11" s="152"/>
      <c r="BV11" s="152"/>
      <c r="BW11" s="152"/>
      <c r="BX11" s="152"/>
      <c r="BY11" s="152"/>
      <c r="BZ11" s="152"/>
      <c r="CA11" s="152" t="s">
        <v>621</v>
      </c>
      <c r="CB11" s="152"/>
      <c r="CC11" s="152"/>
      <c r="CD11" s="152"/>
      <c r="CE11" s="152"/>
      <c r="CF11" s="152"/>
      <c r="CG11" s="152"/>
      <c r="CH11" s="152"/>
      <c r="CI11" s="152"/>
      <c r="CJ11" s="152"/>
      <c r="CK11" s="152"/>
      <c r="CL11" s="152"/>
      <c r="CM11" s="152"/>
      <c r="CN11" s="152"/>
      <c r="CO11" s="152"/>
      <c r="CP11" s="152"/>
      <c r="CQ11" s="152"/>
    </row>
    <row r="12" spans="1:101" s="72" customFormat="1" ht="63" customHeight="1">
      <c r="A12" s="150">
        <v>3</v>
      </c>
      <c r="B12" s="60" t="s">
        <v>476</v>
      </c>
      <c r="C12" s="58">
        <f>D12+E12</f>
        <v>40</v>
      </c>
      <c r="D12" s="63"/>
      <c r="E12" s="58">
        <f>F12+U12+BG12</f>
        <v>40</v>
      </c>
      <c r="F12" s="58">
        <f>G12+K12+L12+M12+R12+S12+T12</f>
        <v>36.020000000000003</v>
      </c>
      <c r="G12" s="58">
        <f>H12+I12+J12</f>
        <v>2.29</v>
      </c>
      <c r="H12" s="59">
        <v>2.29</v>
      </c>
      <c r="I12" s="58"/>
      <c r="J12" s="58"/>
      <c r="K12" s="35">
        <v>30.81</v>
      </c>
      <c r="L12" s="59">
        <v>2.42</v>
      </c>
      <c r="M12" s="58">
        <v>0.5</v>
      </c>
      <c r="N12" s="58"/>
      <c r="O12" s="58"/>
      <c r="P12" s="59">
        <v>0.5</v>
      </c>
      <c r="Q12" s="58"/>
      <c r="R12" s="58"/>
      <c r="S12" s="58"/>
      <c r="T12" s="58"/>
      <c r="U12" s="58">
        <f t="shared" si="0"/>
        <v>3.98</v>
      </c>
      <c r="V12" s="58"/>
      <c r="W12" s="58"/>
      <c r="X12" s="58"/>
      <c r="Y12" s="58"/>
      <c r="Z12" s="58"/>
      <c r="AA12" s="58"/>
      <c r="AB12" s="58"/>
      <c r="AC12" s="58"/>
      <c r="AD12" s="58">
        <f>SUM(AE12:AT12)</f>
        <v>0.4</v>
      </c>
      <c r="AE12" s="58">
        <v>0.4</v>
      </c>
      <c r="AF12" s="59"/>
      <c r="AG12" s="58"/>
      <c r="AH12" s="58"/>
      <c r="AI12" s="58"/>
      <c r="AJ12" s="58"/>
      <c r="AK12" s="58"/>
      <c r="AL12" s="58"/>
      <c r="AM12" s="58"/>
      <c r="AN12" s="58"/>
      <c r="AO12" s="58"/>
      <c r="AP12" s="58"/>
      <c r="AQ12" s="58"/>
      <c r="AR12" s="58"/>
      <c r="AS12" s="58">
        <v>0</v>
      </c>
      <c r="AT12" s="58"/>
      <c r="AU12" s="58"/>
      <c r="AV12" s="58"/>
      <c r="AW12" s="58"/>
      <c r="AX12" s="58"/>
      <c r="AY12" s="58"/>
      <c r="AZ12" s="58"/>
      <c r="BA12" s="58"/>
      <c r="BB12" s="58"/>
      <c r="BC12" s="58"/>
      <c r="BD12" s="59">
        <v>3.58</v>
      </c>
      <c r="BE12" s="58"/>
      <c r="BF12" s="58"/>
      <c r="BG12" s="58">
        <f>BH12+BI12+BJ12</f>
        <v>0</v>
      </c>
      <c r="BH12" s="58"/>
      <c r="BI12" s="59"/>
      <c r="BJ12" s="58"/>
      <c r="BK12" s="61" t="s">
        <v>130</v>
      </c>
      <c r="BL12" s="61" t="s">
        <v>316</v>
      </c>
      <c r="BM12" s="61" t="s">
        <v>575</v>
      </c>
      <c r="BN12" s="61" t="s">
        <v>90</v>
      </c>
      <c r="BO12" s="61"/>
      <c r="BP12" s="79" t="s">
        <v>477</v>
      </c>
      <c r="BQ12" s="63" t="s">
        <v>576</v>
      </c>
      <c r="BR12" s="428" t="s">
        <v>577</v>
      </c>
      <c r="BS12" s="69"/>
      <c r="BT12" s="69"/>
      <c r="BU12" s="69"/>
      <c r="BV12" s="69"/>
      <c r="BX12" s="69"/>
      <c r="CA12" s="69" t="s">
        <v>622</v>
      </c>
      <c r="CB12" s="72" t="s">
        <v>478</v>
      </c>
      <c r="CC12" s="72" t="s">
        <v>479</v>
      </c>
      <c r="CR12" s="72" t="s">
        <v>578</v>
      </c>
      <c r="CS12" s="72" t="s">
        <v>579</v>
      </c>
      <c r="CU12" s="72">
        <v>40</v>
      </c>
      <c r="CW12" s="72" t="s">
        <v>580</v>
      </c>
    </row>
    <row r="13" spans="1:101" s="81" customFormat="1" ht="57" customHeight="1">
      <c r="A13" s="150">
        <v>4</v>
      </c>
      <c r="B13" s="202" t="s">
        <v>246</v>
      </c>
      <c r="C13" s="58">
        <f t="shared" ref="C13:C18" si="8">D13+E13</f>
        <v>2.5</v>
      </c>
      <c r="D13" s="61">
        <v>0.5</v>
      </c>
      <c r="E13" s="1">
        <f t="shared" ref="E13:E17" si="9">F13+U13+BG13</f>
        <v>2</v>
      </c>
      <c r="F13" s="1">
        <f t="shared" ref="F13:F16" si="10">G13+K13+L13+M13+R13+S13+T13</f>
        <v>1.95</v>
      </c>
      <c r="G13" s="58">
        <f t="shared" ref="G13:G21" si="11">H13+I13+J13</f>
        <v>0</v>
      </c>
      <c r="H13" s="57"/>
      <c r="I13" s="57"/>
      <c r="J13" s="57"/>
      <c r="K13" s="57">
        <v>1.8</v>
      </c>
      <c r="L13" s="57">
        <v>0.15</v>
      </c>
      <c r="M13" s="58">
        <f t="shared" ref="M13:M21" si="12">+N13+O13+P13</f>
        <v>0</v>
      </c>
      <c r="N13" s="57"/>
      <c r="O13" s="57"/>
      <c r="P13" s="57"/>
      <c r="Q13" s="57"/>
      <c r="R13" s="57"/>
      <c r="S13" s="57"/>
      <c r="T13" s="57"/>
      <c r="U13" s="58">
        <f t="shared" si="0"/>
        <v>0</v>
      </c>
      <c r="V13" s="57"/>
      <c r="W13" s="57"/>
      <c r="X13" s="57"/>
      <c r="Y13" s="57"/>
      <c r="Z13" s="57"/>
      <c r="AA13" s="57"/>
      <c r="AB13" s="57"/>
      <c r="AC13" s="57"/>
      <c r="AD13" s="58">
        <f>SUM(AE13:AT13)</f>
        <v>0</v>
      </c>
      <c r="AE13" s="57"/>
      <c r="AF13" s="57"/>
      <c r="AG13" s="57"/>
      <c r="AH13" s="57"/>
      <c r="AI13" s="57"/>
      <c r="AJ13" s="57"/>
      <c r="AK13" s="57"/>
      <c r="AL13" s="57"/>
      <c r="AM13" s="57"/>
      <c r="AN13" s="57"/>
      <c r="AO13" s="57"/>
      <c r="AP13" s="57"/>
      <c r="AQ13" s="57"/>
      <c r="AR13" s="57"/>
      <c r="AS13" s="57">
        <f>AT13+AU13</f>
        <v>0</v>
      </c>
      <c r="AT13" s="57"/>
      <c r="AU13" s="57"/>
      <c r="AV13" s="57"/>
      <c r="AW13" s="57"/>
      <c r="AX13" s="57"/>
      <c r="AY13" s="57"/>
      <c r="AZ13" s="57"/>
      <c r="BA13" s="57"/>
      <c r="BB13" s="57"/>
      <c r="BC13" s="57"/>
      <c r="BD13" s="57"/>
      <c r="BE13" s="57"/>
      <c r="BF13" s="57"/>
      <c r="BG13" s="1">
        <f t="shared" ref="BG13:BG21" si="13">BH13+BI13+BJ13</f>
        <v>0.05</v>
      </c>
      <c r="BH13" s="57"/>
      <c r="BI13" s="57">
        <v>0.05</v>
      </c>
      <c r="BJ13" s="57"/>
      <c r="BK13" s="61" t="s">
        <v>130</v>
      </c>
      <c r="BL13" s="79" t="s">
        <v>396</v>
      </c>
      <c r="BM13" s="79" t="s">
        <v>160</v>
      </c>
      <c r="BN13" s="79" t="s">
        <v>93</v>
      </c>
      <c r="BO13" s="128" t="s">
        <v>369</v>
      </c>
      <c r="BP13" s="164" t="s">
        <v>671</v>
      </c>
      <c r="BQ13" s="63" t="s">
        <v>558</v>
      </c>
      <c r="BR13" s="427"/>
      <c r="BS13" s="136"/>
      <c r="BT13" s="136"/>
      <c r="BU13" s="81" t="s">
        <v>559</v>
      </c>
      <c r="CA13" s="69" t="s">
        <v>622</v>
      </c>
    </row>
    <row r="14" spans="1:101" s="81" customFormat="1" ht="106.9" customHeight="1">
      <c r="A14" s="79">
        <v>5</v>
      </c>
      <c r="B14" s="192" t="s">
        <v>293</v>
      </c>
      <c r="C14" s="58">
        <f t="shared" si="8"/>
        <v>24.7</v>
      </c>
      <c r="D14" s="57">
        <v>5.7</v>
      </c>
      <c r="E14" s="58">
        <f t="shared" si="9"/>
        <v>19</v>
      </c>
      <c r="F14" s="58">
        <f t="shared" si="10"/>
        <v>16.38</v>
      </c>
      <c r="G14" s="58">
        <f t="shared" si="11"/>
        <v>0</v>
      </c>
      <c r="H14" s="57"/>
      <c r="I14" s="57"/>
      <c r="J14" s="57"/>
      <c r="K14" s="57">
        <v>0.95</v>
      </c>
      <c r="L14" s="57">
        <v>1.76</v>
      </c>
      <c r="M14" s="58">
        <f t="shared" si="12"/>
        <v>13.67</v>
      </c>
      <c r="N14" s="57"/>
      <c r="O14" s="57"/>
      <c r="P14" s="57">
        <v>13.67</v>
      </c>
      <c r="Q14" s="57"/>
      <c r="R14" s="57"/>
      <c r="S14" s="57"/>
      <c r="T14" s="57"/>
      <c r="U14" s="58">
        <f t="shared" si="0"/>
        <v>1.55</v>
      </c>
      <c r="V14" s="57"/>
      <c r="W14" s="57"/>
      <c r="X14" s="57"/>
      <c r="Y14" s="57"/>
      <c r="Z14" s="57"/>
      <c r="AA14" s="57"/>
      <c r="AB14" s="57"/>
      <c r="AC14" s="57"/>
      <c r="AD14" s="58">
        <f>SUM(AE14:AT14)</f>
        <v>0.14000000000000001</v>
      </c>
      <c r="AE14" s="57"/>
      <c r="AF14" s="57">
        <v>0.14000000000000001</v>
      </c>
      <c r="AG14" s="57"/>
      <c r="AH14" s="57"/>
      <c r="AI14" s="57"/>
      <c r="AJ14" s="57"/>
      <c r="AK14" s="57"/>
      <c r="AL14" s="57"/>
      <c r="AM14" s="57"/>
      <c r="AN14" s="57"/>
      <c r="AO14" s="57"/>
      <c r="AP14" s="57"/>
      <c r="AQ14" s="57"/>
      <c r="AR14" s="57"/>
      <c r="AS14" s="57">
        <f>AT14+AU14</f>
        <v>0</v>
      </c>
      <c r="AT14" s="57"/>
      <c r="AU14" s="57"/>
      <c r="AV14" s="57"/>
      <c r="AW14" s="57"/>
      <c r="AX14" s="57">
        <v>1.36</v>
      </c>
      <c r="AY14" s="57"/>
      <c r="AZ14" s="57"/>
      <c r="BA14" s="57"/>
      <c r="BB14" s="57"/>
      <c r="BC14" s="57"/>
      <c r="BD14" s="57">
        <v>0.05</v>
      </c>
      <c r="BE14" s="57"/>
      <c r="BF14" s="57"/>
      <c r="BG14" s="58">
        <f t="shared" si="13"/>
        <v>1.07</v>
      </c>
      <c r="BH14" s="57"/>
      <c r="BI14" s="57">
        <v>1.07</v>
      </c>
      <c r="BJ14" s="57"/>
      <c r="BK14" s="61" t="s">
        <v>130</v>
      </c>
      <c r="BL14" s="78" t="s">
        <v>398</v>
      </c>
      <c r="BM14" s="79" t="s">
        <v>163</v>
      </c>
      <c r="BN14" s="79" t="s">
        <v>93</v>
      </c>
      <c r="BO14" s="90"/>
      <c r="BP14" s="94" t="s">
        <v>341</v>
      </c>
      <c r="BQ14" s="63" t="s">
        <v>557</v>
      </c>
      <c r="BR14" s="427"/>
      <c r="BS14" s="136"/>
      <c r="BT14" s="136"/>
      <c r="CA14" s="69" t="s">
        <v>622</v>
      </c>
    </row>
    <row r="15" spans="1:101" s="81" customFormat="1" ht="34.9" customHeight="1">
      <c r="A15" s="797">
        <v>6</v>
      </c>
      <c r="B15" s="799" t="s">
        <v>494</v>
      </c>
      <c r="C15" s="58">
        <f t="shared" si="8"/>
        <v>2</v>
      </c>
      <c r="D15" s="61"/>
      <c r="E15" s="58">
        <f t="shared" si="9"/>
        <v>2</v>
      </c>
      <c r="F15" s="58">
        <f t="shared" si="10"/>
        <v>1.4</v>
      </c>
      <c r="G15" s="58">
        <f t="shared" si="11"/>
        <v>0</v>
      </c>
      <c r="H15" s="57"/>
      <c r="I15" s="57"/>
      <c r="J15" s="57"/>
      <c r="K15" s="57">
        <v>1</v>
      </c>
      <c r="L15" s="57">
        <v>0.4</v>
      </c>
      <c r="M15" s="58">
        <f t="shared" si="12"/>
        <v>0</v>
      </c>
      <c r="N15" s="57"/>
      <c r="O15" s="57"/>
      <c r="P15" s="57"/>
      <c r="Q15" s="57"/>
      <c r="R15" s="57"/>
      <c r="S15" s="57"/>
      <c r="T15" s="57"/>
      <c r="U15" s="58">
        <f t="shared" si="0"/>
        <v>0</v>
      </c>
      <c r="V15" s="57"/>
      <c r="W15" s="57"/>
      <c r="X15" s="57"/>
      <c r="Y15" s="57"/>
      <c r="Z15" s="57"/>
      <c r="AA15" s="57"/>
      <c r="AB15" s="57"/>
      <c r="AC15" s="57"/>
      <c r="AD15" s="58">
        <f>SUM(AE15:AT15)</f>
        <v>0</v>
      </c>
      <c r="AE15" s="57"/>
      <c r="AF15" s="57"/>
      <c r="AG15" s="57"/>
      <c r="AH15" s="57"/>
      <c r="AI15" s="57"/>
      <c r="AJ15" s="57"/>
      <c r="AK15" s="57"/>
      <c r="AL15" s="57"/>
      <c r="AM15" s="57"/>
      <c r="AN15" s="57"/>
      <c r="AO15" s="57"/>
      <c r="AP15" s="57"/>
      <c r="AQ15" s="57"/>
      <c r="AR15" s="57"/>
      <c r="AS15" s="57">
        <f>AT15+AU15</f>
        <v>0</v>
      </c>
      <c r="AT15" s="57"/>
      <c r="AU15" s="57"/>
      <c r="AV15" s="57"/>
      <c r="AW15" s="57"/>
      <c r="AX15" s="57"/>
      <c r="AY15" s="57"/>
      <c r="AZ15" s="57"/>
      <c r="BA15" s="57"/>
      <c r="BB15" s="57"/>
      <c r="BC15" s="57"/>
      <c r="BD15" s="57"/>
      <c r="BE15" s="57"/>
      <c r="BF15" s="57"/>
      <c r="BG15" s="58">
        <f t="shared" si="13"/>
        <v>0.6</v>
      </c>
      <c r="BH15" s="57"/>
      <c r="BI15" s="57">
        <v>0.6</v>
      </c>
      <c r="BJ15" s="57"/>
      <c r="BK15" s="61" t="s">
        <v>130</v>
      </c>
      <c r="BL15" s="78" t="s">
        <v>398</v>
      </c>
      <c r="BM15" s="79" t="s">
        <v>161</v>
      </c>
      <c r="BN15" s="79" t="s">
        <v>93</v>
      </c>
      <c r="BO15" s="90"/>
      <c r="BP15" s="841" t="s">
        <v>410</v>
      </c>
      <c r="BQ15" s="294" t="s">
        <v>557</v>
      </c>
      <c r="BR15" s="427"/>
      <c r="BS15" s="136"/>
      <c r="BT15" s="136"/>
      <c r="CA15" s="69" t="s">
        <v>622</v>
      </c>
      <c r="CM15" s="198"/>
    </row>
    <row r="16" spans="1:101" s="81" customFormat="1" ht="35.25" customHeight="1">
      <c r="A16" s="797"/>
      <c r="B16" s="799"/>
      <c r="C16" s="58">
        <f t="shared" si="8"/>
        <v>2.2000000000000002</v>
      </c>
      <c r="D16" s="61"/>
      <c r="E16" s="58">
        <f t="shared" si="9"/>
        <v>2.2000000000000002</v>
      </c>
      <c r="F16" s="58">
        <f t="shared" si="10"/>
        <v>2.2000000000000002</v>
      </c>
      <c r="G16" s="58">
        <f t="shared" si="11"/>
        <v>0</v>
      </c>
      <c r="H16" s="57"/>
      <c r="I16" s="57"/>
      <c r="J16" s="57"/>
      <c r="K16" s="57">
        <v>1</v>
      </c>
      <c r="L16" s="57">
        <v>1.2</v>
      </c>
      <c r="M16" s="58">
        <f t="shared" si="12"/>
        <v>0</v>
      </c>
      <c r="N16" s="57"/>
      <c r="O16" s="57"/>
      <c r="P16" s="57"/>
      <c r="Q16" s="57"/>
      <c r="R16" s="57"/>
      <c r="S16" s="57"/>
      <c r="T16" s="57"/>
      <c r="U16" s="58">
        <f t="shared" si="0"/>
        <v>0</v>
      </c>
      <c r="V16" s="57"/>
      <c r="W16" s="57"/>
      <c r="X16" s="57"/>
      <c r="Y16" s="57"/>
      <c r="Z16" s="57"/>
      <c r="AA16" s="57"/>
      <c r="AB16" s="57"/>
      <c r="AC16" s="57"/>
      <c r="AD16" s="58">
        <f>SUM(AE16:AT16)</f>
        <v>0</v>
      </c>
      <c r="AE16" s="57"/>
      <c r="AF16" s="57"/>
      <c r="AG16" s="57"/>
      <c r="AH16" s="57"/>
      <c r="AI16" s="57"/>
      <c r="AJ16" s="57"/>
      <c r="AK16" s="57"/>
      <c r="AL16" s="57"/>
      <c r="AM16" s="57"/>
      <c r="AN16" s="57"/>
      <c r="AO16" s="57"/>
      <c r="AP16" s="57"/>
      <c r="AQ16" s="57"/>
      <c r="AR16" s="57"/>
      <c r="AS16" s="57">
        <f>AT16+AU16</f>
        <v>0</v>
      </c>
      <c r="AT16" s="57"/>
      <c r="AU16" s="57"/>
      <c r="AV16" s="57"/>
      <c r="AW16" s="57"/>
      <c r="AX16" s="57"/>
      <c r="AY16" s="57"/>
      <c r="AZ16" s="57"/>
      <c r="BA16" s="57"/>
      <c r="BB16" s="57"/>
      <c r="BC16" s="57"/>
      <c r="BD16" s="57"/>
      <c r="BE16" s="57"/>
      <c r="BF16" s="57"/>
      <c r="BG16" s="58">
        <f t="shared" si="13"/>
        <v>0</v>
      </c>
      <c r="BH16" s="57"/>
      <c r="BI16" s="57"/>
      <c r="BJ16" s="57"/>
      <c r="BK16" s="61" t="s">
        <v>130</v>
      </c>
      <c r="BL16" s="70" t="s">
        <v>399</v>
      </c>
      <c r="BM16" s="79" t="s">
        <v>162</v>
      </c>
      <c r="BN16" s="79" t="s">
        <v>93</v>
      </c>
      <c r="BO16" s="90"/>
      <c r="BP16" s="841"/>
      <c r="BQ16" s="294" t="s">
        <v>557</v>
      </c>
      <c r="BR16" s="427"/>
      <c r="BS16" s="136"/>
      <c r="BT16" s="136"/>
      <c r="CA16" s="69" t="s">
        <v>622</v>
      </c>
    </row>
    <row r="17" spans="1:105" s="81" customFormat="1" ht="69" customHeight="1">
      <c r="A17" s="61">
        <v>7</v>
      </c>
      <c r="B17" s="298" t="s">
        <v>297</v>
      </c>
      <c r="C17" s="58">
        <f t="shared" si="8"/>
        <v>9.42</v>
      </c>
      <c r="D17" s="61">
        <v>5.4</v>
      </c>
      <c r="E17" s="58">
        <f t="shared" si="9"/>
        <v>4.0199999999999996</v>
      </c>
      <c r="F17" s="58">
        <f>K17+L17+M17+R17+S17+T17</f>
        <v>3.32</v>
      </c>
      <c r="G17" s="58">
        <f t="shared" si="11"/>
        <v>7.3000000000000001E-3</v>
      </c>
      <c r="H17" s="57"/>
      <c r="I17" s="57">
        <v>7.3000000000000001E-3</v>
      </c>
      <c r="J17" s="57"/>
      <c r="K17" s="57">
        <v>3.3</v>
      </c>
      <c r="L17" s="57">
        <v>0.02</v>
      </c>
      <c r="M17" s="58">
        <f t="shared" si="12"/>
        <v>0</v>
      </c>
      <c r="N17" s="57"/>
      <c r="O17" s="57"/>
      <c r="P17" s="57"/>
      <c r="Q17" s="57"/>
      <c r="R17" s="57"/>
      <c r="S17" s="57"/>
      <c r="T17" s="57"/>
      <c r="U17" s="58">
        <f t="shared" si="0"/>
        <v>0.7</v>
      </c>
      <c r="V17" s="57"/>
      <c r="W17" s="57"/>
      <c r="X17" s="57"/>
      <c r="Y17" s="57"/>
      <c r="Z17" s="57"/>
      <c r="AA17" s="57"/>
      <c r="AB17" s="57"/>
      <c r="AC17" s="57"/>
      <c r="AD17" s="58"/>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v>0.7</v>
      </c>
      <c r="BE17" s="57"/>
      <c r="BF17" s="57"/>
      <c r="BG17" s="58">
        <f t="shared" si="13"/>
        <v>0</v>
      </c>
      <c r="BH17" s="57"/>
      <c r="BI17" s="57"/>
      <c r="BJ17" s="57"/>
      <c r="BK17" s="61" t="s">
        <v>130</v>
      </c>
      <c r="BL17" s="79" t="s">
        <v>713</v>
      </c>
      <c r="BM17" s="79" t="s">
        <v>313</v>
      </c>
      <c r="BN17" s="79" t="s">
        <v>93</v>
      </c>
      <c r="BO17" s="90" t="s">
        <v>369</v>
      </c>
      <c r="BP17" s="195" t="s">
        <v>403</v>
      </c>
      <c r="BQ17" s="63" t="s">
        <v>558</v>
      </c>
      <c r="BR17" s="136"/>
      <c r="BS17" s="136"/>
      <c r="BT17" s="136"/>
    </row>
    <row r="18" spans="1:105" s="81" customFormat="1" ht="80.25" customHeight="1">
      <c r="A18" s="27">
        <v>8</v>
      </c>
      <c r="B18" s="442" t="s">
        <v>165</v>
      </c>
      <c r="C18" s="62">
        <f t="shared" si="8"/>
        <v>4.95</v>
      </c>
      <c r="D18" s="58"/>
      <c r="E18" s="1">
        <f t="shared" ref="E18:E21" si="14">F18+U18+BG18</f>
        <v>4.95</v>
      </c>
      <c r="F18" s="1">
        <f t="shared" ref="F18:F21" si="15">G18+K18+L18+M18+R18+S18+T18</f>
        <v>4.95</v>
      </c>
      <c r="G18" s="58">
        <f t="shared" ref="G18" si="16">H18+I18+J18</f>
        <v>0.06</v>
      </c>
      <c r="H18" s="58">
        <v>0.06</v>
      </c>
      <c r="I18" s="58"/>
      <c r="J18" s="58"/>
      <c r="K18" s="58">
        <v>2.81</v>
      </c>
      <c r="L18" s="58">
        <v>2.08</v>
      </c>
      <c r="M18" s="58">
        <f t="shared" si="12"/>
        <v>0</v>
      </c>
      <c r="N18" s="58"/>
      <c r="O18" s="58"/>
      <c r="P18" s="58"/>
      <c r="Q18" s="58"/>
      <c r="R18" s="58"/>
      <c r="S18" s="58"/>
      <c r="T18" s="58"/>
      <c r="U18" s="58">
        <f t="shared" si="0"/>
        <v>0</v>
      </c>
      <c r="V18" s="58"/>
      <c r="W18" s="58"/>
      <c r="X18" s="58"/>
      <c r="Y18" s="58"/>
      <c r="Z18" s="58"/>
      <c r="AA18" s="58"/>
      <c r="AB18" s="58"/>
      <c r="AC18" s="58"/>
      <c r="AD18" s="58">
        <f t="shared" ref="AD18:AD21" si="17">SUM(AE18:AT18)</f>
        <v>0</v>
      </c>
      <c r="AE18" s="58"/>
      <c r="AF18" s="58"/>
      <c r="AG18" s="58"/>
      <c r="AH18" s="58"/>
      <c r="AI18" s="58"/>
      <c r="AJ18" s="58"/>
      <c r="AK18" s="58"/>
      <c r="AL18" s="58"/>
      <c r="AM18" s="58"/>
      <c r="AN18" s="58"/>
      <c r="AO18" s="58"/>
      <c r="AP18" s="58"/>
      <c r="AQ18" s="58"/>
      <c r="AR18" s="58"/>
      <c r="AS18" s="58">
        <v>0</v>
      </c>
      <c r="AT18" s="58"/>
      <c r="AU18" s="58"/>
      <c r="AV18" s="58"/>
      <c r="AW18" s="58"/>
      <c r="AX18" s="58"/>
      <c r="AY18" s="58"/>
      <c r="AZ18" s="58"/>
      <c r="BA18" s="58"/>
      <c r="BB18" s="58"/>
      <c r="BC18" s="58"/>
      <c r="BD18" s="58"/>
      <c r="BE18" s="58"/>
      <c r="BF18" s="58"/>
      <c r="BG18" s="1">
        <f t="shared" si="13"/>
        <v>0</v>
      </c>
      <c r="BH18" s="58"/>
      <c r="BI18" s="58"/>
      <c r="BJ18" s="58"/>
      <c r="BK18" s="61" t="s">
        <v>130</v>
      </c>
      <c r="BL18" s="79" t="s">
        <v>131</v>
      </c>
      <c r="BM18" s="27" t="s">
        <v>625</v>
      </c>
      <c r="BN18" s="61" t="s">
        <v>94</v>
      </c>
      <c r="BO18" s="90"/>
      <c r="BP18" s="437" t="s">
        <v>627</v>
      </c>
      <c r="BQ18" s="63" t="s">
        <v>557</v>
      </c>
      <c r="CY18" s="81" t="s">
        <v>624</v>
      </c>
    </row>
    <row r="19" spans="1:105" s="146" customFormat="1" ht="32.450000000000003" customHeight="1">
      <c r="A19" s="761">
        <v>9</v>
      </c>
      <c r="B19" s="782" t="s">
        <v>390</v>
      </c>
      <c r="C19" s="1">
        <v>11.3</v>
      </c>
      <c r="D19" s="58">
        <v>0.03</v>
      </c>
      <c r="E19" s="1">
        <f t="shared" si="14"/>
        <v>11.270000000000001</v>
      </c>
      <c r="F19" s="1">
        <f t="shared" si="15"/>
        <v>10.49</v>
      </c>
      <c r="G19" s="58">
        <f t="shared" si="11"/>
        <v>1</v>
      </c>
      <c r="H19" s="58">
        <v>1</v>
      </c>
      <c r="I19" s="58"/>
      <c r="J19" s="58"/>
      <c r="K19" s="58">
        <v>7.55</v>
      </c>
      <c r="L19" s="58">
        <v>1.94</v>
      </c>
      <c r="M19" s="58">
        <f t="shared" si="12"/>
        <v>0</v>
      </c>
      <c r="N19" s="58"/>
      <c r="O19" s="58"/>
      <c r="P19" s="58"/>
      <c r="Q19" s="58"/>
      <c r="R19" s="58"/>
      <c r="S19" s="58"/>
      <c r="T19" s="58"/>
      <c r="U19" s="58">
        <f t="shared" si="0"/>
        <v>0.64</v>
      </c>
      <c r="V19" s="58"/>
      <c r="W19" s="58"/>
      <c r="X19" s="58"/>
      <c r="Y19" s="58"/>
      <c r="Z19" s="58"/>
      <c r="AA19" s="58"/>
      <c r="AB19" s="58"/>
      <c r="AC19" s="58"/>
      <c r="AD19" s="58">
        <f t="shared" si="17"/>
        <v>0.06</v>
      </c>
      <c r="AE19" s="58">
        <v>0.06</v>
      </c>
      <c r="AF19" s="58"/>
      <c r="AG19" s="58"/>
      <c r="AH19" s="58"/>
      <c r="AI19" s="58"/>
      <c r="AJ19" s="58"/>
      <c r="AK19" s="58"/>
      <c r="AL19" s="58"/>
      <c r="AM19" s="58"/>
      <c r="AN19" s="58"/>
      <c r="AO19" s="58"/>
      <c r="AP19" s="58"/>
      <c r="AQ19" s="58"/>
      <c r="AR19" s="58"/>
      <c r="AS19" s="58"/>
      <c r="AT19" s="58"/>
      <c r="AU19" s="58"/>
      <c r="AV19" s="58"/>
      <c r="AW19" s="58"/>
      <c r="AX19" s="58">
        <v>0.27</v>
      </c>
      <c r="AY19" s="58"/>
      <c r="AZ19" s="58"/>
      <c r="BA19" s="58"/>
      <c r="BB19" s="58"/>
      <c r="BC19" s="58"/>
      <c r="BD19" s="58">
        <v>0.31</v>
      </c>
      <c r="BE19" s="58"/>
      <c r="BF19" s="58"/>
      <c r="BG19" s="58">
        <f t="shared" si="13"/>
        <v>0.14000000000000001</v>
      </c>
      <c r="BH19" s="58"/>
      <c r="BI19" s="58">
        <v>0.14000000000000001</v>
      </c>
      <c r="BJ19" s="58"/>
      <c r="BK19" s="61" t="s">
        <v>130</v>
      </c>
      <c r="BL19" s="70" t="s">
        <v>396</v>
      </c>
      <c r="BM19" s="27" t="s">
        <v>317</v>
      </c>
      <c r="BN19" s="27" t="s">
        <v>94</v>
      </c>
      <c r="BO19" s="128" t="s">
        <v>370</v>
      </c>
      <c r="BP19" s="830" t="s">
        <v>344</v>
      </c>
      <c r="BQ19" s="294" t="s">
        <v>558</v>
      </c>
      <c r="BR19" s="427"/>
      <c r="BS19" s="136"/>
      <c r="BT19" s="136"/>
      <c r="BU19" s="81" t="s">
        <v>559</v>
      </c>
      <c r="BV19" s="81"/>
      <c r="BW19" s="81"/>
      <c r="BX19" s="81"/>
      <c r="BY19" s="81"/>
      <c r="BZ19" s="81"/>
      <c r="CA19" s="69" t="s">
        <v>622</v>
      </c>
      <c r="CB19" s="81"/>
      <c r="CC19" s="81"/>
      <c r="CD19" s="81"/>
      <c r="CE19" s="81"/>
      <c r="CF19" s="81"/>
      <c r="CG19" s="81"/>
      <c r="CH19" s="81"/>
      <c r="CI19" s="81"/>
      <c r="CJ19" s="81"/>
    </row>
    <row r="20" spans="1:105" s="81" customFormat="1" ht="30" customHeight="1">
      <c r="A20" s="761"/>
      <c r="B20" s="783"/>
      <c r="C20" s="62">
        <v>53.19</v>
      </c>
      <c r="D20" s="58">
        <v>0.1</v>
      </c>
      <c r="E20" s="1">
        <f t="shared" si="14"/>
        <v>53.089999999999989</v>
      </c>
      <c r="F20" s="1">
        <f t="shared" si="15"/>
        <v>48.779999999999994</v>
      </c>
      <c r="G20" s="58">
        <f t="shared" si="11"/>
        <v>1</v>
      </c>
      <c r="H20" s="58">
        <v>1</v>
      </c>
      <c r="I20" s="58"/>
      <c r="J20" s="58"/>
      <c r="K20" s="58">
        <v>45.48</v>
      </c>
      <c r="L20" s="58">
        <v>2.2599999999999998</v>
      </c>
      <c r="M20" s="58">
        <f t="shared" si="12"/>
        <v>0</v>
      </c>
      <c r="N20" s="58"/>
      <c r="O20" s="58"/>
      <c r="P20" s="58"/>
      <c r="Q20" s="58"/>
      <c r="R20" s="58">
        <v>0.04</v>
      </c>
      <c r="S20" s="58"/>
      <c r="T20" s="58"/>
      <c r="U20" s="58">
        <f t="shared" si="0"/>
        <v>3.9000000000000004</v>
      </c>
      <c r="V20" s="58"/>
      <c r="W20" s="58"/>
      <c r="X20" s="58"/>
      <c r="Y20" s="58"/>
      <c r="Z20" s="58"/>
      <c r="AA20" s="58"/>
      <c r="AB20" s="58"/>
      <c r="AC20" s="58"/>
      <c r="AD20" s="58">
        <f t="shared" si="17"/>
        <v>0.45</v>
      </c>
      <c r="AE20" s="58">
        <v>0.45</v>
      </c>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v>3.45</v>
      </c>
      <c r="BE20" s="58"/>
      <c r="BF20" s="58"/>
      <c r="BG20" s="58">
        <f t="shared" si="13"/>
        <v>0.41</v>
      </c>
      <c r="BH20" s="58"/>
      <c r="BI20" s="58">
        <v>0.41</v>
      </c>
      <c r="BJ20" s="58"/>
      <c r="BK20" s="61" t="s">
        <v>130</v>
      </c>
      <c r="BL20" s="79" t="s">
        <v>316</v>
      </c>
      <c r="BM20" s="27" t="s">
        <v>318</v>
      </c>
      <c r="BN20" s="61" t="s">
        <v>94</v>
      </c>
      <c r="BO20" s="128" t="s">
        <v>370</v>
      </c>
      <c r="BP20" s="830"/>
      <c r="BQ20" s="294" t="s">
        <v>558</v>
      </c>
      <c r="BR20" s="427"/>
      <c r="BS20" s="136"/>
      <c r="BT20" s="136"/>
      <c r="BU20" s="81" t="s">
        <v>559</v>
      </c>
      <c r="CA20" s="69" t="s">
        <v>622</v>
      </c>
    </row>
    <row r="21" spans="1:105" s="146" customFormat="1" ht="27.6" customHeight="1">
      <c r="A21" s="761"/>
      <c r="B21" s="782"/>
      <c r="C21" s="1">
        <v>21.28</v>
      </c>
      <c r="D21" s="58">
        <v>1.87</v>
      </c>
      <c r="E21" s="1">
        <f t="shared" si="14"/>
        <v>19.41</v>
      </c>
      <c r="F21" s="1">
        <f t="shared" si="15"/>
        <v>17.22</v>
      </c>
      <c r="G21" s="58">
        <f t="shared" si="11"/>
        <v>1</v>
      </c>
      <c r="H21" s="58">
        <v>1</v>
      </c>
      <c r="I21" s="58"/>
      <c r="J21" s="58"/>
      <c r="K21" s="58">
        <v>8.1999999999999993</v>
      </c>
      <c r="L21" s="58">
        <v>7.63</v>
      </c>
      <c r="M21" s="58">
        <f t="shared" si="12"/>
        <v>0.39</v>
      </c>
      <c r="N21" s="58"/>
      <c r="O21" s="58"/>
      <c r="P21" s="58">
        <v>0.39</v>
      </c>
      <c r="Q21" s="58"/>
      <c r="R21" s="58"/>
      <c r="S21" s="58"/>
      <c r="T21" s="58"/>
      <c r="U21" s="58">
        <f t="shared" si="0"/>
        <v>2.17</v>
      </c>
      <c r="V21" s="58"/>
      <c r="W21" s="58"/>
      <c r="X21" s="58"/>
      <c r="Y21" s="58"/>
      <c r="Z21" s="58"/>
      <c r="AA21" s="58"/>
      <c r="AB21" s="58"/>
      <c r="AC21" s="58"/>
      <c r="AD21" s="58">
        <f t="shared" si="17"/>
        <v>2</v>
      </c>
      <c r="AE21" s="58">
        <v>2</v>
      </c>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v>0.17</v>
      </c>
      <c r="BE21" s="58"/>
      <c r="BF21" s="58"/>
      <c r="BG21" s="58">
        <f t="shared" si="13"/>
        <v>0.02</v>
      </c>
      <c r="BH21" s="58"/>
      <c r="BI21" s="58">
        <v>0.02</v>
      </c>
      <c r="BJ21" s="58"/>
      <c r="BK21" s="61" t="s">
        <v>130</v>
      </c>
      <c r="BL21" s="70" t="s">
        <v>397</v>
      </c>
      <c r="BM21" s="27" t="s">
        <v>319</v>
      </c>
      <c r="BN21" s="27" t="s">
        <v>94</v>
      </c>
      <c r="BO21" s="128" t="s">
        <v>370</v>
      </c>
      <c r="BP21" s="830"/>
      <c r="BQ21" s="294" t="s">
        <v>558</v>
      </c>
      <c r="BR21" s="427"/>
      <c r="BS21" s="136"/>
      <c r="BT21" s="136"/>
      <c r="BU21" s="81" t="s">
        <v>559</v>
      </c>
      <c r="BV21" s="81"/>
      <c r="BW21" s="81"/>
      <c r="BX21" s="81"/>
      <c r="BY21" s="81"/>
      <c r="BZ21" s="81"/>
      <c r="CA21" s="69" t="s">
        <v>622</v>
      </c>
      <c r="CB21" s="81"/>
      <c r="CC21" s="81"/>
      <c r="CD21" s="81"/>
      <c r="CE21" s="81"/>
      <c r="CF21" s="81"/>
      <c r="CG21" s="81"/>
      <c r="CH21" s="81"/>
      <c r="CI21" s="81"/>
      <c r="CJ21" s="81"/>
    </row>
    <row r="22" spans="1:105" s="463" customFormat="1" ht="108" customHeight="1">
      <c r="A22" s="455">
        <v>10</v>
      </c>
      <c r="B22" s="456" t="s">
        <v>178</v>
      </c>
      <c r="C22" s="457">
        <f t="shared" ref="C22" si="18">D22+E22</f>
        <v>20.78</v>
      </c>
      <c r="D22" s="458"/>
      <c r="E22" s="457">
        <f t="shared" ref="E22" si="19">F22+U22+BG22</f>
        <v>20.78</v>
      </c>
      <c r="F22" s="457">
        <f t="shared" ref="F22:F25" si="20">G22+K22+L22+M22+R22+S22+T22</f>
        <v>11.17</v>
      </c>
      <c r="G22" s="311">
        <f t="shared" ref="G22:G37" si="21">H22+I22+J22</f>
        <v>0</v>
      </c>
      <c r="H22" s="311"/>
      <c r="I22" s="311"/>
      <c r="J22" s="311"/>
      <c r="K22" s="311">
        <v>5.01</v>
      </c>
      <c r="L22" s="311">
        <v>6.16</v>
      </c>
      <c r="M22" s="311">
        <f t="shared" ref="M22:M37" si="22">+N22+O22+P22</f>
        <v>0</v>
      </c>
      <c r="N22" s="311"/>
      <c r="O22" s="311"/>
      <c r="P22" s="311"/>
      <c r="Q22" s="311"/>
      <c r="R22" s="311"/>
      <c r="S22" s="311"/>
      <c r="T22" s="311"/>
      <c r="U22" s="311">
        <f t="shared" si="0"/>
        <v>6.61</v>
      </c>
      <c r="V22" s="311"/>
      <c r="W22" s="311"/>
      <c r="X22" s="311"/>
      <c r="Y22" s="311"/>
      <c r="Z22" s="311"/>
      <c r="AA22" s="311"/>
      <c r="AB22" s="311"/>
      <c r="AC22" s="311"/>
      <c r="AD22" s="311">
        <f t="shared" ref="AD22" si="23">SUM(AE22:AT22)</f>
        <v>0</v>
      </c>
      <c r="AE22" s="311"/>
      <c r="AF22" s="311"/>
      <c r="AG22" s="311"/>
      <c r="AH22" s="311"/>
      <c r="AI22" s="311"/>
      <c r="AJ22" s="311"/>
      <c r="AK22" s="311"/>
      <c r="AL22" s="311"/>
      <c r="AM22" s="311"/>
      <c r="AN22" s="311"/>
      <c r="AO22" s="311"/>
      <c r="AP22" s="311"/>
      <c r="AQ22" s="311"/>
      <c r="AR22" s="311"/>
      <c r="AS22" s="311">
        <v>0</v>
      </c>
      <c r="AT22" s="311"/>
      <c r="AU22" s="311"/>
      <c r="AV22" s="311"/>
      <c r="AW22" s="311"/>
      <c r="AX22" s="311"/>
      <c r="AY22" s="311"/>
      <c r="AZ22" s="311"/>
      <c r="BA22" s="311"/>
      <c r="BB22" s="311"/>
      <c r="BC22" s="311"/>
      <c r="BD22" s="311">
        <v>6.61</v>
      </c>
      <c r="BE22" s="311"/>
      <c r="BF22" s="311"/>
      <c r="BG22" s="457">
        <f t="shared" ref="BG22:BG37" si="24">BH22+BI22+BJ22</f>
        <v>3</v>
      </c>
      <c r="BH22" s="311"/>
      <c r="BI22" s="311">
        <v>3</v>
      </c>
      <c r="BJ22" s="311"/>
      <c r="BK22" s="368" t="s">
        <v>130</v>
      </c>
      <c r="BL22" s="459" t="s">
        <v>397</v>
      </c>
      <c r="BM22" s="368" t="s">
        <v>179</v>
      </c>
      <c r="BN22" s="455" t="s">
        <v>99</v>
      </c>
      <c r="BO22" s="460" t="s">
        <v>370</v>
      </c>
      <c r="BP22" s="461" t="s">
        <v>345</v>
      </c>
      <c r="BQ22" s="313" t="s">
        <v>558</v>
      </c>
      <c r="BR22" s="462"/>
      <c r="BS22" s="312"/>
      <c r="BT22" s="312"/>
      <c r="BU22" s="315" t="s">
        <v>559</v>
      </c>
      <c r="BV22" s="315"/>
      <c r="BW22" s="315"/>
      <c r="BX22" s="315"/>
      <c r="BY22" s="315"/>
      <c r="BZ22" s="315"/>
      <c r="CA22" s="380" t="s">
        <v>622</v>
      </c>
      <c r="CB22" s="315"/>
      <c r="CC22" s="315"/>
      <c r="CD22" s="315"/>
      <c r="CE22" s="315"/>
      <c r="CF22" s="315"/>
      <c r="CG22" s="315"/>
      <c r="CH22" s="315"/>
      <c r="CI22" s="315"/>
      <c r="CJ22" s="315"/>
    </row>
    <row r="23" spans="1:105" s="81" customFormat="1" ht="31.5" customHeight="1">
      <c r="A23" s="775">
        <v>11</v>
      </c>
      <c r="B23" s="844" t="s">
        <v>304</v>
      </c>
      <c r="C23" s="58">
        <f>D23+E23</f>
        <v>5.9700000000000006</v>
      </c>
      <c r="D23" s="63"/>
      <c r="E23" s="58">
        <f>F23+U23+BG23</f>
        <v>5.9700000000000006</v>
      </c>
      <c r="F23" s="58">
        <f>G23+K23+L23+M23+R23+S23+T23</f>
        <v>5.9700000000000006</v>
      </c>
      <c r="G23" s="58">
        <f>H23+I23+J23</f>
        <v>0</v>
      </c>
      <c r="H23" s="58"/>
      <c r="I23" s="58"/>
      <c r="J23" s="58"/>
      <c r="K23" s="58">
        <v>4.2</v>
      </c>
      <c r="L23" s="58"/>
      <c r="M23" s="58">
        <f>+N23+O23+P23</f>
        <v>1.77</v>
      </c>
      <c r="N23" s="58"/>
      <c r="O23" s="58"/>
      <c r="P23" s="58">
        <v>1.77</v>
      </c>
      <c r="Q23" s="58"/>
      <c r="R23" s="58"/>
      <c r="S23" s="58"/>
      <c r="T23" s="58"/>
      <c r="U23" s="58">
        <f t="shared" si="0"/>
        <v>0</v>
      </c>
      <c r="V23" s="58"/>
      <c r="W23" s="58"/>
      <c r="X23" s="58"/>
      <c r="Y23" s="58"/>
      <c r="Z23" s="58"/>
      <c r="AA23" s="58"/>
      <c r="AB23" s="58"/>
      <c r="AC23" s="58"/>
      <c r="AD23" s="58">
        <f>SUM(AE23:AT23)</f>
        <v>0</v>
      </c>
      <c r="AE23" s="58"/>
      <c r="AF23" s="58"/>
      <c r="AG23" s="58"/>
      <c r="AH23" s="58"/>
      <c r="AI23" s="58"/>
      <c r="AJ23" s="58"/>
      <c r="AK23" s="58"/>
      <c r="AL23" s="58"/>
      <c r="AM23" s="58"/>
      <c r="AN23" s="58"/>
      <c r="AO23" s="58"/>
      <c r="AP23" s="58"/>
      <c r="AQ23" s="58"/>
      <c r="AR23" s="58"/>
      <c r="AS23" s="58">
        <v>0</v>
      </c>
      <c r="AT23" s="58"/>
      <c r="AU23" s="58"/>
      <c r="AV23" s="58"/>
      <c r="AW23" s="58"/>
      <c r="AX23" s="58"/>
      <c r="AY23" s="58"/>
      <c r="AZ23" s="58"/>
      <c r="BA23" s="58"/>
      <c r="BB23" s="58"/>
      <c r="BC23" s="58"/>
      <c r="BD23" s="58"/>
      <c r="BE23" s="58"/>
      <c r="BF23" s="58"/>
      <c r="BG23" s="58">
        <f>BH23+BI23+BJ23</f>
        <v>0</v>
      </c>
      <c r="BH23" s="58"/>
      <c r="BI23" s="58"/>
      <c r="BJ23" s="58"/>
      <c r="BK23" s="61" t="s">
        <v>130</v>
      </c>
      <c r="BL23" s="79" t="s">
        <v>399</v>
      </c>
      <c r="BM23" s="61"/>
      <c r="BN23" s="61" t="s">
        <v>99</v>
      </c>
      <c r="BO23" s="90"/>
      <c r="BP23" s="777" t="s">
        <v>346</v>
      </c>
      <c r="BQ23" s="294" t="s">
        <v>558</v>
      </c>
      <c r="BR23" s="452" t="s">
        <v>583</v>
      </c>
      <c r="BS23" s="136"/>
      <c r="BT23" s="136"/>
      <c r="CA23" s="69" t="s">
        <v>622</v>
      </c>
      <c r="DA23" s="198"/>
    </row>
    <row r="24" spans="1:105" s="81" customFormat="1" ht="36" customHeight="1">
      <c r="A24" s="775"/>
      <c r="B24" s="844"/>
      <c r="C24" s="58">
        <f>D24+E24</f>
        <v>5.45</v>
      </c>
      <c r="D24" s="63"/>
      <c r="E24" s="58">
        <f>F24+U24+BG24</f>
        <v>5.45</v>
      </c>
      <c r="F24" s="58">
        <f>G24+K24+L24+M24+R24+S24+T24</f>
        <v>5.45</v>
      </c>
      <c r="G24" s="58">
        <f>H24+I24+J24</f>
        <v>0</v>
      </c>
      <c r="H24" s="58"/>
      <c r="I24" s="58"/>
      <c r="J24" s="58"/>
      <c r="K24" s="58">
        <v>4.25</v>
      </c>
      <c r="L24" s="58"/>
      <c r="M24" s="58">
        <f>+N24+O24+P24</f>
        <v>1.2</v>
      </c>
      <c r="N24" s="58"/>
      <c r="O24" s="58"/>
      <c r="P24" s="58">
        <v>1.2</v>
      </c>
      <c r="Q24" s="58"/>
      <c r="R24" s="58"/>
      <c r="S24" s="58"/>
      <c r="T24" s="58"/>
      <c r="U24" s="58">
        <f t="shared" si="0"/>
        <v>0</v>
      </c>
      <c r="V24" s="58"/>
      <c r="W24" s="58"/>
      <c r="X24" s="58"/>
      <c r="Y24" s="58"/>
      <c r="Z24" s="58"/>
      <c r="AA24" s="58"/>
      <c r="AB24" s="58"/>
      <c r="AC24" s="58"/>
      <c r="AD24" s="58">
        <f>SUM(AE24:AT24)</f>
        <v>0</v>
      </c>
      <c r="AE24" s="58"/>
      <c r="AF24" s="58"/>
      <c r="AG24" s="58"/>
      <c r="AH24" s="58"/>
      <c r="AI24" s="58"/>
      <c r="AJ24" s="58"/>
      <c r="AK24" s="58"/>
      <c r="AL24" s="58"/>
      <c r="AM24" s="58"/>
      <c r="AN24" s="58"/>
      <c r="AO24" s="58"/>
      <c r="AP24" s="58"/>
      <c r="AQ24" s="58"/>
      <c r="AR24" s="58"/>
      <c r="AS24" s="58">
        <v>0</v>
      </c>
      <c r="AT24" s="58"/>
      <c r="AU24" s="58"/>
      <c r="AV24" s="58"/>
      <c r="AW24" s="58"/>
      <c r="AX24" s="58"/>
      <c r="AY24" s="58"/>
      <c r="AZ24" s="58"/>
      <c r="BA24" s="58"/>
      <c r="BB24" s="58"/>
      <c r="BC24" s="58"/>
      <c r="BD24" s="58"/>
      <c r="BE24" s="58"/>
      <c r="BF24" s="58"/>
      <c r="BG24" s="58">
        <f>BH24+BI24+BJ24</f>
        <v>0</v>
      </c>
      <c r="BH24" s="58"/>
      <c r="BI24" s="58"/>
      <c r="BJ24" s="58"/>
      <c r="BK24" s="61" t="s">
        <v>130</v>
      </c>
      <c r="BL24" s="78" t="s">
        <v>398</v>
      </c>
      <c r="BM24" s="61"/>
      <c r="BN24" s="61" t="s">
        <v>99</v>
      </c>
      <c r="BO24" s="90"/>
      <c r="BP24" s="778"/>
      <c r="BQ24" s="294" t="s">
        <v>558</v>
      </c>
      <c r="BR24" s="452" t="s">
        <v>583</v>
      </c>
      <c r="BS24" s="136"/>
      <c r="BT24" s="136"/>
      <c r="CA24" s="69" t="s">
        <v>622</v>
      </c>
    </row>
    <row r="25" spans="1:105" s="72" customFormat="1" ht="64.900000000000006" customHeight="1">
      <c r="A25" s="61">
        <v>12</v>
      </c>
      <c r="B25" s="66" t="s">
        <v>306</v>
      </c>
      <c r="C25" s="58">
        <v>0.15</v>
      </c>
      <c r="D25" s="58"/>
      <c r="E25" s="58">
        <v>0.15</v>
      </c>
      <c r="F25" s="1">
        <f t="shared" si="20"/>
        <v>0.15</v>
      </c>
      <c r="G25" s="58">
        <f t="shared" si="21"/>
        <v>0</v>
      </c>
      <c r="H25" s="5"/>
      <c r="I25" s="5"/>
      <c r="J25" s="5"/>
      <c r="K25" s="58">
        <v>0.15</v>
      </c>
      <c r="L25" s="58"/>
      <c r="M25" s="58">
        <f t="shared" si="22"/>
        <v>0</v>
      </c>
      <c r="N25" s="58"/>
      <c r="O25" s="5"/>
      <c r="P25" s="58"/>
      <c r="Q25" s="5"/>
      <c r="R25" s="58"/>
      <c r="S25" s="5"/>
      <c r="T25" s="5"/>
      <c r="U25" s="58">
        <f t="shared" si="0"/>
        <v>0</v>
      </c>
      <c r="V25" s="5"/>
      <c r="W25" s="5"/>
      <c r="X25" s="5"/>
      <c r="Y25" s="5"/>
      <c r="Z25" s="5"/>
      <c r="AA25" s="5"/>
      <c r="AB25" s="5"/>
      <c r="AC25" s="5"/>
      <c r="AD25" s="58"/>
      <c r="AE25" s="5"/>
      <c r="AF25" s="5"/>
      <c r="AG25" s="5"/>
      <c r="AH25" s="5"/>
      <c r="AI25" s="5"/>
      <c r="AJ25" s="5"/>
      <c r="AK25" s="5"/>
      <c r="AL25" s="5"/>
      <c r="AM25" s="5"/>
      <c r="AN25" s="5"/>
      <c r="AO25" s="5"/>
      <c r="AP25" s="5"/>
      <c r="AQ25" s="5"/>
      <c r="AR25" s="5"/>
      <c r="AS25" s="5"/>
      <c r="AT25" s="5"/>
      <c r="AU25" s="5"/>
      <c r="AV25" s="5"/>
      <c r="AW25" s="5"/>
      <c r="AX25" s="58"/>
      <c r="AY25" s="5"/>
      <c r="AZ25" s="58"/>
      <c r="BA25" s="58"/>
      <c r="BB25" s="5"/>
      <c r="BC25" s="5"/>
      <c r="BD25" s="58"/>
      <c r="BE25" s="58"/>
      <c r="BF25" s="5"/>
      <c r="BG25" s="1">
        <f t="shared" si="24"/>
        <v>0</v>
      </c>
      <c r="BH25" s="5"/>
      <c r="BI25" s="5"/>
      <c r="BJ25" s="5"/>
      <c r="BK25" s="61" t="s">
        <v>130</v>
      </c>
      <c r="BL25" s="79" t="s">
        <v>131</v>
      </c>
      <c r="BM25" s="79" t="s">
        <v>322</v>
      </c>
      <c r="BN25" s="61" t="s">
        <v>100</v>
      </c>
      <c r="BO25" s="128"/>
      <c r="BP25" s="168" t="s">
        <v>682</v>
      </c>
      <c r="BQ25" s="63" t="s">
        <v>557</v>
      </c>
      <c r="BR25" s="430"/>
      <c r="BS25" s="71"/>
      <c r="BT25" s="71"/>
    </row>
    <row r="26" spans="1:105" s="72" customFormat="1" ht="75">
      <c r="A26" s="61">
        <v>13</v>
      </c>
      <c r="B26" s="60" t="s">
        <v>684</v>
      </c>
      <c r="C26" s="58">
        <v>20</v>
      </c>
      <c r="D26" s="58"/>
      <c r="E26" s="1">
        <f>F26+U26+BG26</f>
        <v>20</v>
      </c>
      <c r="F26" s="1">
        <f>G26+K26+L26+M26+R26+S26+T26</f>
        <v>20</v>
      </c>
      <c r="G26" s="58">
        <f t="shared" si="21"/>
        <v>0</v>
      </c>
      <c r="H26" s="5"/>
      <c r="I26" s="5"/>
      <c r="J26" s="5"/>
      <c r="K26" s="58">
        <v>11</v>
      </c>
      <c r="L26" s="58">
        <v>9</v>
      </c>
      <c r="M26" s="58">
        <f t="shared" si="22"/>
        <v>0</v>
      </c>
      <c r="N26" s="58"/>
      <c r="O26" s="5"/>
      <c r="P26" s="58"/>
      <c r="Q26" s="5"/>
      <c r="R26" s="58"/>
      <c r="S26" s="5"/>
      <c r="T26" s="5"/>
      <c r="U26" s="58">
        <f t="shared" si="0"/>
        <v>0</v>
      </c>
      <c r="V26" s="5"/>
      <c r="W26" s="5"/>
      <c r="X26" s="5"/>
      <c r="Y26" s="5"/>
      <c r="Z26" s="5"/>
      <c r="AA26" s="5"/>
      <c r="AB26" s="5"/>
      <c r="AC26" s="5"/>
      <c r="AD26" s="58"/>
      <c r="AE26" s="5"/>
      <c r="AF26" s="5"/>
      <c r="AG26" s="5"/>
      <c r="AH26" s="5"/>
      <c r="AI26" s="5"/>
      <c r="AJ26" s="5"/>
      <c r="AK26" s="5"/>
      <c r="AL26" s="5"/>
      <c r="AM26" s="5"/>
      <c r="AN26" s="5"/>
      <c r="AO26" s="5"/>
      <c r="AP26" s="5"/>
      <c r="AQ26" s="5"/>
      <c r="AR26" s="5"/>
      <c r="AS26" s="5"/>
      <c r="AT26" s="5"/>
      <c r="AU26" s="5"/>
      <c r="AV26" s="5"/>
      <c r="AW26" s="5"/>
      <c r="AX26" s="58"/>
      <c r="AY26" s="5"/>
      <c r="AZ26" s="58"/>
      <c r="BA26" s="58"/>
      <c r="BB26" s="5"/>
      <c r="BC26" s="5"/>
      <c r="BD26" s="58"/>
      <c r="BE26" s="58"/>
      <c r="BF26" s="5"/>
      <c r="BG26" s="1">
        <f t="shared" si="24"/>
        <v>0</v>
      </c>
      <c r="BH26" s="5"/>
      <c r="BI26" s="5"/>
      <c r="BJ26" s="5"/>
      <c r="BK26" s="61" t="s">
        <v>130</v>
      </c>
      <c r="BL26" s="70" t="s">
        <v>397</v>
      </c>
      <c r="BM26" s="79" t="s">
        <v>323</v>
      </c>
      <c r="BN26" s="61" t="s">
        <v>103</v>
      </c>
      <c r="BO26" s="92"/>
      <c r="BP26" s="79" t="s">
        <v>685</v>
      </c>
      <c r="BQ26" s="63" t="s">
        <v>557</v>
      </c>
      <c r="BR26" s="430"/>
      <c r="BS26" s="71"/>
      <c r="BT26" s="71"/>
      <c r="CA26" s="69" t="s">
        <v>622</v>
      </c>
    </row>
    <row r="27" spans="1:105" s="72" customFormat="1" ht="59.45" customHeight="1">
      <c r="A27" s="61">
        <v>14</v>
      </c>
      <c r="B27" s="66" t="s">
        <v>307</v>
      </c>
      <c r="C27" s="58">
        <v>0.83</v>
      </c>
      <c r="D27" s="58"/>
      <c r="E27" s="1">
        <f>F27+U27+BG27</f>
        <v>0.83</v>
      </c>
      <c r="F27" s="1">
        <f>G27+K27+L27+M27+R27+S27+T27</f>
        <v>0.83</v>
      </c>
      <c r="G27" s="58">
        <f t="shared" si="21"/>
        <v>0.1</v>
      </c>
      <c r="H27" s="58">
        <v>0.1</v>
      </c>
      <c r="I27" s="5"/>
      <c r="J27" s="5"/>
      <c r="K27" s="58">
        <v>0.73</v>
      </c>
      <c r="L27" s="58"/>
      <c r="M27" s="58">
        <f t="shared" si="22"/>
        <v>0</v>
      </c>
      <c r="N27" s="58"/>
      <c r="O27" s="5"/>
      <c r="P27" s="58"/>
      <c r="Q27" s="5"/>
      <c r="R27" s="58"/>
      <c r="S27" s="5"/>
      <c r="T27" s="5"/>
      <c r="U27" s="58">
        <f t="shared" si="0"/>
        <v>0</v>
      </c>
      <c r="V27" s="5"/>
      <c r="W27" s="5"/>
      <c r="X27" s="5"/>
      <c r="Y27" s="5"/>
      <c r="Z27" s="5"/>
      <c r="AA27" s="5"/>
      <c r="AB27" s="5"/>
      <c r="AC27" s="5"/>
      <c r="AD27" s="58"/>
      <c r="AE27" s="5"/>
      <c r="AF27" s="5"/>
      <c r="AG27" s="5"/>
      <c r="AH27" s="5"/>
      <c r="AI27" s="5"/>
      <c r="AJ27" s="5"/>
      <c r="AK27" s="5"/>
      <c r="AL27" s="5"/>
      <c r="AM27" s="5"/>
      <c r="AN27" s="5"/>
      <c r="AO27" s="5"/>
      <c r="AP27" s="5"/>
      <c r="AQ27" s="5"/>
      <c r="AR27" s="5"/>
      <c r="AS27" s="5"/>
      <c r="AT27" s="5"/>
      <c r="AU27" s="5"/>
      <c r="AV27" s="5"/>
      <c r="AW27" s="5"/>
      <c r="AX27" s="58"/>
      <c r="AY27" s="5"/>
      <c r="AZ27" s="58"/>
      <c r="BA27" s="58"/>
      <c r="BB27" s="5"/>
      <c r="BC27" s="5"/>
      <c r="BD27" s="58"/>
      <c r="BE27" s="58"/>
      <c r="BF27" s="5"/>
      <c r="BG27" s="1">
        <f t="shared" si="24"/>
        <v>0</v>
      </c>
      <c r="BH27" s="5"/>
      <c r="BI27" s="5"/>
      <c r="BJ27" s="5"/>
      <c r="BK27" s="61" t="s">
        <v>130</v>
      </c>
      <c r="BL27" s="61" t="s">
        <v>396</v>
      </c>
      <c r="BM27" s="79" t="s">
        <v>324</v>
      </c>
      <c r="BN27" s="61" t="s">
        <v>108</v>
      </c>
      <c r="BO27" s="128" t="s">
        <v>370</v>
      </c>
      <c r="BP27" s="169" t="s">
        <v>355</v>
      </c>
      <c r="BQ27" s="63" t="s">
        <v>558</v>
      </c>
      <c r="BR27" s="430"/>
      <c r="BS27" s="71"/>
      <c r="BT27" s="71"/>
      <c r="BU27" s="81" t="s">
        <v>559</v>
      </c>
      <c r="CA27" s="69" t="s">
        <v>622</v>
      </c>
    </row>
    <row r="28" spans="1:105" s="146" customFormat="1" ht="91.15" customHeight="1">
      <c r="A28" s="61">
        <v>15</v>
      </c>
      <c r="B28" s="65" t="s">
        <v>194</v>
      </c>
      <c r="C28" s="1">
        <f t="shared" ref="C28" si="25">D28+E28</f>
        <v>9</v>
      </c>
      <c r="D28" s="26"/>
      <c r="E28" s="1">
        <f t="shared" ref="E28" si="26">F28+U28+BG28</f>
        <v>9</v>
      </c>
      <c r="F28" s="1">
        <f t="shared" ref="F28" si="27">G28+K28+L28+M28+R28+S28+T28</f>
        <v>9</v>
      </c>
      <c r="G28" s="58">
        <f t="shared" si="21"/>
        <v>0</v>
      </c>
      <c r="H28" s="58"/>
      <c r="I28" s="58"/>
      <c r="J28" s="58"/>
      <c r="K28" s="58">
        <v>8</v>
      </c>
      <c r="L28" s="58">
        <v>1</v>
      </c>
      <c r="M28" s="58">
        <f t="shared" si="22"/>
        <v>0</v>
      </c>
      <c r="N28" s="58"/>
      <c r="O28" s="58"/>
      <c r="P28" s="58"/>
      <c r="Q28" s="58"/>
      <c r="R28" s="58"/>
      <c r="S28" s="58"/>
      <c r="T28" s="58"/>
      <c r="U28" s="58">
        <f t="shared" si="0"/>
        <v>0</v>
      </c>
      <c r="V28" s="58"/>
      <c r="W28" s="58"/>
      <c r="X28" s="58"/>
      <c r="Y28" s="58"/>
      <c r="Z28" s="58"/>
      <c r="AA28" s="58"/>
      <c r="AB28" s="58"/>
      <c r="AC28" s="58"/>
      <c r="AD28" s="58">
        <f t="shared" ref="AD28" si="28">SUM(AE28:AT28)</f>
        <v>0</v>
      </c>
      <c r="AE28" s="58"/>
      <c r="AF28" s="58"/>
      <c r="AG28" s="58"/>
      <c r="AH28" s="58"/>
      <c r="AI28" s="58"/>
      <c r="AJ28" s="58"/>
      <c r="AK28" s="58"/>
      <c r="AL28" s="58"/>
      <c r="AM28" s="58"/>
      <c r="AN28" s="58"/>
      <c r="AO28" s="58"/>
      <c r="AP28" s="58"/>
      <c r="AQ28" s="58"/>
      <c r="AR28" s="58"/>
      <c r="AS28" s="58">
        <v>0</v>
      </c>
      <c r="AT28" s="58"/>
      <c r="AU28" s="58"/>
      <c r="AV28" s="58"/>
      <c r="AW28" s="58"/>
      <c r="AX28" s="58"/>
      <c r="AY28" s="58"/>
      <c r="AZ28" s="58"/>
      <c r="BA28" s="58"/>
      <c r="BB28" s="58"/>
      <c r="BC28" s="58"/>
      <c r="BD28" s="58"/>
      <c r="BE28" s="58"/>
      <c r="BF28" s="58"/>
      <c r="BG28" s="1">
        <f t="shared" si="24"/>
        <v>0</v>
      </c>
      <c r="BH28" s="58"/>
      <c r="BI28" s="58"/>
      <c r="BJ28" s="58"/>
      <c r="BK28" s="61" t="s">
        <v>130</v>
      </c>
      <c r="BL28" s="70" t="s">
        <v>396</v>
      </c>
      <c r="BM28" s="61" t="s">
        <v>195</v>
      </c>
      <c r="BN28" s="27" t="s">
        <v>480</v>
      </c>
      <c r="BO28" s="128" t="s">
        <v>369</v>
      </c>
      <c r="BP28" s="170" t="s">
        <v>692</v>
      </c>
      <c r="BQ28" s="63" t="s">
        <v>558</v>
      </c>
      <c r="BR28" s="427"/>
      <c r="BS28" s="136"/>
      <c r="BT28" s="136"/>
      <c r="BU28" s="81" t="s">
        <v>559</v>
      </c>
      <c r="BV28" s="81"/>
      <c r="BW28" s="81"/>
      <c r="BX28" s="81"/>
      <c r="BY28" s="81"/>
      <c r="BZ28" s="81"/>
      <c r="CA28" s="69" t="s">
        <v>622</v>
      </c>
      <c r="CB28" s="81"/>
      <c r="CC28" s="81"/>
      <c r="CD28" s="81"/>
      <c r="CE28" s="81"/>
      <c r="CF28" s="81"/>
      <c r="CG28" s="81"/>
      <c r="CH28" s="81"/>
      <c r="CI28" s="81"/>
      <c r="CJ28" s="81"/>
    </row>
    <row r="29" spans="1:105" s="77" customFormat="1" ht="61.9" customHeight="1">
      <c r="A29" s="61">
        <v>16</v>
      </c>
      <c r="B29" s="60" t="s">
        <v>413</v>
      </c>
      <c r="C29" s="451">
        <v>1.4E-2</v>
      </c>
      <c r="D29" s="450"/>
      <c r="E29" s="1">
        <f t="shared" ref="E29" si="29">F29+U29+BG29</f>
        <v>1.4E-2</v>
      </c>
      <c r="F29" s="1">
        <f t="shared" ref="F29" si="30">G29+K29+L29+M29+R29+S29+T29</f>
        <v>1.4E-2</v>
      </c>
      <c r="G29" s="58">
        <f t="shared" si="21"/>
        <v>0</v>
      </c>
      <c r="H29" s="58"/>
      <c r="I29" s="58"/>
      <c r="J29" s="58"/>
      <c r="K29" s="58">
        <v>1.4E-2</v>
      </c>
      <c r="L29" s="450"/>
      <c r="M29" s="58">
        <f t="shared" si="22"/>
        <v>0</v>
      </c>
      <c r="N29" s="58"/>
      <c r="O29" s="58"/>
      <c r="P29" s="58"/>
      <c r="Q29" s="58"/>
      <c r="R29" s="58"/>
      <c r="S29" s="58"/>
      <c r="T29" s="58"/>
      <c r="U29" s="58">
        <f t="shared" ref="U29:U30" si="31">V29+W29+X29+Y29+Z29+AA29+AB29+AC29+AD29+AU29+AV29+AW29+AX29+AY29+AZ29+BA29+BB29+BC29+BD29+BE29+BF29</f>
        <v>0</v>
      </c>
      <c r="V29" s="58"/>
      <c r="W29" s="58"/>
      <c r="X29" s="58"/>
      <c r="Y29" s="58"/>
      <c r="Z29" s="58"/>
      <c r="AA29" s="58"/>
      <c r="AB29" s="58"/>
      <c r="AC29" s="58"/>
      <c r="AD29" s="58">
        <v>0</v>
      </c>
      <c r="AE29" s="58"/>
      <c r="AF29" s="58"/>
      <c r="AG29" s="58"/>
      <c r="AH29" s="58"/>
      <c r="AI29" s="58"/>
      <c r="AJ29" s="58"/>
      <c r="AK29" s="58"/>
      <c r="AL29" s="58"/>
      <c r="AM29" s="58"/>
      <c r="AN29" s="58"/>
      <c r="AO29" s="58"/>
      <c r="AP29" s="58"/>
      <c r="AQ29" s="58"/>
      <c r="AR29" s="58"/>
      <c r="AS29" s="58">
        <v>0</v>
      </c>
      <c r="AT29" s="58"/>
      <c r="AU29" s="58"/>
      <c r="AV29" s="58"/>
      <c r="AW29" s="58"/>
      <c r="AX29" s="58"/>
      <c r="AY29" s="58"/>
      <c r="AZ29" s="58"/>
      <c r="BA29" s="58"/>
      <c r="BB29" s="58"/>
      <c r="BC29" s="58"/>
      <c r="BD29" s="58"/>
      <c r="BE29" s="58"/>
      <c r="BF29" s="58"/>
      <c r="BG29" s="1">
        <f t="shared" si="24"/>
        <v>0</v>
      </c>
      <c r="BH29" s="299"/>
      <c r="BI29" s="299"/>
      <c r="BJ29" s="299"/>
      <c r="BK29" s="61" t="s">
        <v>130</v>
      </c>
      <c r="BL29" s="58" t="s">
        <v>131</v>
      </c>
      <c r="BM29" s="166"/>
      <c r="BN29" s="61" t="s">
        <v>120</v>
      </c>
      <c r="BO29" s="89"/>
      <c r="BP29" s="79" t="s">
        <v>491</v>
      </c>
      <c r="BQ29" s="63" t="s">
        <v>557</v>
      </c>
      <c r="BR29" s="429"/>
      <c r="BS29" s="140"/>
      <c r="BT29" s="140"/>
    </row>
    <row r="30" spans="1:105" s="81" customFormat="1" ht="99" customHeight="1">
      <c r="A30" s="61">
        <v>17</v>
      </c>
      <c r="B30" s="196" t="s">
        <v>360</v>
      </c>
      <c r="C30" s="58">
        <f t="shared" ref="C30" si="32">D30+E30</f>
        <v>526.83999999999992</v>
      </c>
      <c r="D30" s="63"/>
      <c r="E30" s="58">
        <f>F30+U30+BG30</f>
        <v>526.83999999999992</v>
      </c>
      <c r="F30" s="58">
        <f t="shared" ref="F30" si="33">G30+K30+L30+M30+R30+S30+T30</f>
        <v>506.68</v>
      </c>
      <c r="G30" s="58">
        <f t="shared" si="21"/>
        <v>4</v>
      </c>
      <c r="H30" s="58">
        <v>4</v>
      </c>
      <c r="I30" s="58"/>
      <c r="J30" s="58"/>
      <c r="K30" s="57">
        <v>275.45999999999998</v>
      </c>
      <c r="L30" s="58">
        <v>141.36000000000001</v>
      </c>
      <c r="M30" s="58">
        <f t="shared" si="22"/>
        <v>84.81</v>
      </c>
      <c r="N30" s="58"/>
      <c r="O30" s="58"/>
      <c r="P30" s="58">
        <v>84.81</v>
      </c>
      <c r="Q30" s="58"/>
      <c r="R30" s="58">
        <v>1.05</v>
      </c>
      <c r="S30" s="58"/>
      <c r="T30" s="58"/>
      <c r="U30" s="58">
        <f t="shared" si="31"/>
        <v>13.74</v>
      </c>
      <c r="V30" s="58"/>
      <c r="W30" s="58"/>
      <c r="X30" s="58"/>
      <c r="Y30" s="58"/>
      <c r="Z30" s="58"/>
      <c r="AA30" s="58"/>
      <c r="AB30" s="58"/>
      <c r="AC30" s="58"/>
      <c r="AD30" s="58">
        <v>3.82</v>
      </c>
      <c r="AE30" s="58">
        <v>3.82</v>
      </c>
      <c r="AF30" s="58"/>
      <c r="AG30" s="58"/>
      <c r="AH30" s="58"/>
      <c r="AI30" s="58"/>
      <c r="AJ30" s="58"/>
      <c r="AK30" s="58"/>
      <c r="AL30" s="58"/>
      <c r="AM30" s="58"/>
      <c r="AN30" s="58"/>
      <c r="AO30" s="58"/>
      <c r="AP30" s="58"/>
      <c r="AQ30" s="58"/>
      <c r="AR30" s="58"/>
      <c r="AS30" s="58">
        <v>0</v>
      </c>
      <c r="AT30" s="58"/>
      <c r="AU30" s="58"/>
      <c r="AV30" s="58"/>
      <c r="AW30" s="58"/>
      <c r="AX30" s="58"/>
      <c r="AY30" s="58"/>
      <c r="AZ30" s="58"/>
      <c r="BA30" s="58"/>
      <c r="BB30" s="58"/>
      <c r="BC30" s="58"/>
      <c r="BD30" s="58">
        <v>9.92</v>
      </c>
      <c r="BE30" s="58"/>
      <c r="BF30" s="58"/>
      <c r="BG30" s="58">
        <f t="shared" si="24"/>
        <v>6.42</v>
      </c>
      <c r="BH30" s="58"/>
      <c r="BI30" s="58">
        <v>6.42</v>
      </c>
      <c r="BJ30" s="58"/>
      <c r="BK30" s="61" t="s">
        <v>130</v>
      </c>
      <c r="BL30" s="79" t="s">
        <v>316</v>
      </c>
      <c r="BM30" s="61"/>
      <c r="BN30" s="61" t="s">
        <v>74</v>
      </c>
      <c r="BO30" s="128" t="s">
        <v>369</v>
      </c>
      <c r="BP30" s="168" t="s">
        <v>359</v>
      </c>
      <c r="BQ30" s="63" t="s">
        <v>558</v>
      </c>
      <c r="BR30" s="427"/>
      <c r="BS30" s="136"/>
      <c r="BT30" s="136"/>
      <c r="CA30" s="69" t="s">
        <v>622</v>
      </c>
    </row>
    <row r="31" spans="1:105" s="72" customFormat="1" ht="75">
      <c r="A31" s="61">
        <v>18</v>
      </c>
      <c r="B31" s="60" t="s">
        <v>311</v>
      </c>
      <c r="C31" s="58">
        <v>5</v>
      </c>
      <c r="D31" s="58"/>
      <c r="E31" s="58">
        <f>F31+U31+BG31</f>
        <v>5</v>
      </c>
      <c r="F31" s="58">
        <f>G31+K31+L31+M31+R31+S31+T31</f>
        <v>5</v>
      </c>
      <c r="G31" s="58">
        <f>H31+I31+J31</f>
        <v>0</v>
      </c>
      <c r="H31" s="58"/>
      <c r="I31" s="58"/>
      <c r="J31" s="58"/>
      <c r="K31" s="58">
        <v>0.5</v>
      </c>
      <c r="L31" s="58">
        <v>4.5</v>
      </c>
      <c r="M31" s="58">
        <f>+N31+O31+P31</f>
        <v>0</v>
      </c>
      <c r="N31" s="58"/>
      <c r="O31" s="58"/>
      <c r="P31" s="58"/>
      <c r="Q31" s="58"/>
      <c r="R31" s="58"/>
      <c r="S31" s="58"/>
      <c r="T31" s="58"/>
      <c r="U31" s="58">
        <f t="shared" ref="U31:U41" si="34">V31+W31+X31+Y31+Z31+AA31+AB31+AC31+AD31+AU31+AV31+AW31+AX31+AY31+AZ31+BA31+BB31+BC31+BD31+BE31+BF31</f>
        <v>0</v>
      </c>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f>BH31+BI31+BJ31</f>
        <v>0</v>
      </c>
      <c r="BH31" s="58"/>
      <c r="BI31" s="58"/>
      <c r="BJ31" s="58"/>
      <c r="BK31" s="61" t="s">
        <v>130</v>
      </c>
      <c r="BL31" s="79" t="s">
        <v>399</v>
      </c>
      <c r="BM31" s="304" t="s">
        <v>325</v>
      </c>
      <c r="BN31" s="63" t="s">
        <v>89</v>
      </c>
      <c r="BO31" s="63"/>
      <c r="BP31" s="79" t="s">
        <v>694</v>
      </c>
      <c r="BQ31" s="63" t="s">
        <v>557</v>
      </c>
      <c r="BR31" s="430"/>
      <c r="BS31" s="71"/>
      <c r="BT31" s="71"/>
    </row>
    <row r="32" spans="1:105" s="81" customFormat="1" ht="130.5" customHeight="1">
      <c r="A32" s="61">
        <v>19</v>
      </c>
      <c r="B32" s="68" t="s">
        <v>707</v>
      </c>
      <c r="C32" s="58">
        <f t="shared" ref="C32:C37" si="35">D32+E32</f>
        <v>1.1732</v>
      </c>
      <c r="D32" s="58">
        <v>1</v>
      </c>
      <c r="E32" s="1">
        <f t="shared" ref="E32:E37" si="36">F32+U32+BG32</f>
        <v>0.17319999999999999</v>
      </c>
      <c r="F32" s="1">
        <f t="shared" ref="F32:F37" si="37">G32+K32+L32+M32+R32+S32+T32</f>
        <v>0.17319999999999999</v>
      </c>
      <c r="G32" s="58">
        <f t="shared" si="21"/>
        <v>0</v>
      </c>
      <c r="H32" s="58"/>
      <c r="I32" s="58"/>
      <c r="J32" s="58"/>
      <c r="K32" s="58">
        <v>0.17319999999999999</v>
      </c>
      <c r="L32" s="58"/>
      <c r="M32" s="58">
        <f t="shared" si="22"/>
        <v>0</v>
      </c>
      <c r="N32" s="58"/>
      <c r="O32" s="58"/>
      <c r="P32" s="58"/>
      <c r="Q32" s="58"/>
      <c r="R32" s="58"/>
      <c r="S32" s="58"/>
      <c r="T32" s="58"/>
      <c r="U32" s="58">
        <f t="shared" si="34"/>
        <v>0</v>
      </c>
      <c r="V32" s="58"/>
      <c r="W32" s="58"/>
      <c r="X32" s="58"/>
      <c r="Y32" s="58"/>
      <c r="Z32" s="58"/>
      <c r="AA32" s="58"/>
      <c r="AB32" s="58"/>
      <c r="AC32" s="58"/>
      <c r="AD32" s="58">
        <f t="shared" ref="AD32:AD37" si="38">SUM(AE32:AT32)</f>
        <v>0</v>
      </c>
      <c r="AE32" s="58"/>
      <c r="AF32" s="58"/>
      <c r="AG32" s="58"/>
      <c r="AH32" s="58"/>
      <c r="AI32" s="58"/>
      <c r="AJ32" s="58"/>
      <c r="AK32" s="58"/>
      <c r="AL32" s="58"/>
      <c r="AM32" s="58"/>
      <c r="AN32" s="58"/>
      <c r="AO32" s="58"/>
      <c r="AP32" s="58"/>
      <c r="AQ32" s="58"/>
      <c r="AR32" s="58"/>
      <c r="AS32" s="58">
        <v>0</v>
      </c>
      <c r="AT32" s="58"/>
      <c r="AU32" s="58"/>
      <c r="AV32" s="58"/>
      <c r="AW32" s="58"/>
      <c r="AX32" s="58"/>
      <c r="AY32" s="58"/>
      <c r="AZ32" s="58"/>
      <c r="BA32" s="58"/>
      <c r="BB32" s="58"/>
      <c r="BC32" s="58"/>
      <c r="BD32" s="58"/>
      <c r="BE32" s="58"/>
      <c r="BF32" s="58"/>
      <c r="BG32" s="1">
        <f t="shared" si="24"/>
        <v>0</v>
      </c>
      <c r="BH32" s="58"/>
      <c r="BI32" s="58"/>
      <c r="BJ32" s="58"/>
      <c r="BK32" s="61" t="s">
        <v>130</v>
      </c>
      <c r="BL32" s="79" t="s">
        <v>131</v>
      </c>
      <c r="BM32" s="61" t="s">
        <v>216</v>
      </c>
      <c r="BN32" s="61" t="s">
        <v>481</v>
      </c>
      <c r="BO32" s="128" t="s">
        <v>370</v>
      </c>
      <c r="BP32" s="79" t="s">
        <v>708</v>
      </c>
      <c r="BQ32" s="63" t="s">
        <v>558</v>
      </c>
      <c r="BR32" s="427"/>
      <c r="BS32" s="136"/>
      <c r="BT32" s="136"/>
    </row>
    <row r="33" spans="1:95" s="77" customFormat="1" ht="122.45" customHeight="1">
      <c r="A33" s="61">
        <v>20</v>
      </c>
      <c r="B33" s="68" t="s">
        <v>705</v>
      </c>
      <c r="C33" s="62">
        <f t="shared" si="35"/>
        <v>1.9</v>
      </c>
      <c r="D33" s="58">
        <v>1.5</v>
      </c>
      <c r="E33" s="1">
        <f t="shared" si="36"/>
        <v>0.4</v>
      </c>
      <c r="F33" s="1">
        <f t="shared" si="37"/>
        <v>0.39</v>
      </c>
      <c r="G33" s="58">
        <f t="shared" si="21"/>
        <v>0</v>
      </c>
      <c r="H33" s="58"/>
      <c r="I33" s="58"/>
      <c r="J33" s="58"/>
      <c r="K33" s="58">
        <v>0.2</v>
      </c>
      <c r="L33" s="58">
        <v>0.19</v>
      </c>
      <c r="M33" s="58">
        <f t="shared" si="22"/>
        <v>0</v>
      </c>
      <c r="N33" s="58"/>
      <c r="O33" s="58"/>
      <c r="P33" s="58"/>
      <c r="Q33" s="58"/>
      <c r="R33" s="58"/>
      <c r="S33" s="58"/>
      <c r="T33" s="58"/>
      <c r="U33" s="58">
        <f t="shared" si="34"/>
        <v>0</v>
      </c>
      <c r="V33" s="58"/>
      <c r="W33" s="58"/>
      <c r="X33" s="58"/>
      <c r="Y33" s="58"/>
      <c r="Z33" s="58"/>
      <c r="AA33" s="58"/>
      <c r="AB33" s="58"/>
      <c r="AC33" s="58"/>
      <c r="AD33" s="58">
        <f t="shared" si="38"/>
        <v>0</v>
      </c>
      <c r="AE33" s="58"/>
      <c r="AF33" s="58"/>
      <c r="AG33" s="58"/>
      <c r="AH33" s="58"/>
      <c r="AI33" s="58"/>
      <c r="AJ33" s="58"/>
      <c r="AK33" s="58"/>
      <c r="AL33" s="58"/>
      <c r="AM33" s="58"/>
      <c r="AN33" s="58"/>
      <c r="AO33" s="58"/>
      <c r="AP33" s="58"/>
      <c r="AQ33" s="58"/>
      <c r="AR33" s="58"/>
      <c r="AS33" s="58">
        <v>0</v>
      </c>
      <c r="AT33" s="58"/>
      <c r="AU33" s="58"/>
      <c r="AV33" s="58"/>
      <c r="AW33" s="58"/>
      <c r="AX33" s="58"/>
      <c r="AY33" s="58"/>
      <c r="AZ33" s="58"/>
      <c r="BA33" s="58"/>
      <c r="BB33" s="58"/>
      <c r="BC33" s="58"/>
      <c r="BD33" s="58"/>
      <c r="BE33" s="58"/>
      <c r="BF33" s="58"/>
      <c r="BG33" s="1">
        <f t="shared" si="24"/>
        <v>0.01</v>
      </c>
      <c r="BH33" s="58"/>
      <c r="BI33" s="58">
        <v>0.01</v>
      </c>
      <c r="BJ33" s="58"/>
      <c r="BK33" s="61" t="s">
        <v>130</v>
      </c>
      <c r="BL33" s="79" t="s">
        <v>131</v>
      </c>
      <c r="BM33" s="61" t="s">
        <v>216</v>
      </c>
      <c r="BN33" s="61" t="s">
        <v>481</v>
      </c>
      <c r="BO33" s="128" t="s">
        <v>370</v>
      </c>
      <c r="BP33" s="79" t="s">
        <v>704</v>
      </c>
      <c r="BQ33" s="63" t="s">
        <v>558</v>
      </c>
      <c r="BR33" s="429"/>
      <c r="BS33" s="140"/>
      <c r="BT33" s="140"/>
    </row>
    <row r="34" spans="1:95" s="81" customFormat="1" ht="56.25">
      <c r="A34" s="61">
        <v>21</v>
      </c>
      <c r="B34" s="60" t="s">
        <v>484</v>
      </c>
      <c r="C34" s="58">
        <f t="shared" si="35"/>
        <v>5</v>
      </c>
      <c r="D34" s="58">
        <v>4.5</v>
      </c>
      <c r="E34" s="58">
        <f t="shared" si="36"/>
        <v>0.5</v>
      </c>
      <c r="F34" s="58">
        <f t="shared" si="37"/>
        <v>0.5</v>
      </c>
      <c r="G34" s="58">
        <f t="shared" si="21"/>
        <v>0</v>
      </c>
      <c r="H34" s="58"/>
      <c r="I34" s="58"/>
      <c r="J34" s="58"/>
      <c r="K34" s="58">
        <v>0.5</v>
      </c>
      <c r="L34" s="58"/>
      <c r="M34" s="58">
        <f t="shared" si="22"/>
        <v>0</v>
      </c>
      <c r="N34" s="58"/>
      <c r="O34" s="58"/>
      <c r="P34" s="58"/>
      <c r="Q34" s="58"/>
      <c r="R34" s="58"/>
      <c r="S34" s="58"/>
      <c r="T34" s="58"/>
      <c r="U34" s="58">
        <f t="shared" si="34"/>
        <v>0</v>
      </c>
      <c r="V34" s="58"/>
      <c r="W34" s="58"/>
      <c r="X34" s="58"/>
      <c r="Y34" s="58"/>
      <c r="Z34" s="58"/>
      <c r="AA34" s="58"/>
      <c r="AB34" s="58"/>
      <c r="AC34" s="58"/>
      <c r="AD34" s="58">
        <f t="shared" si="38"/>
        <v>0</v>
      </c>
      <c r="AE34" s="58"/>
      <c r="AF34" s="58"/>
      <c r="AG34" s="58"/>
      <c r="AH34" s="58"/>
      <c r="AI34" s="58"/>
      <c r="AJ34" s="58"/>
      <c r="AK34" s="58"/>
      <c r="AL34" s="58"/>
      <c r="AM34" s="58"/>
      <c r="AN34" s="58"/>
      <c r="AO34" s="58"/>
      <c r="AP34" s="58"/>
      <c r="AQ34" s="58"/>
      <c r="AR34" s="58"/>
      <c r="AS34" s="58">
        <v>0</v>
      </c>
      <c r="AT34" s="58"/>
      <c r="AU34" s="58"/>
      <c r="AV34" s="58"/>
      <c r="AW34" s="58"/>
      <c r="AX34" s="58"/>
      <c r="AY34" s="58"/>
      <c r="AZ34" s="58"/>
      <c r="BA34" s="58"/>
      <c r="BB34" s="58"/>
      <c r="BC34" s="58"/>
      <c r="BD34" s="58"/>
      <c r="BE34" s="58"/>
      <c r="BF34" s="58"/>
      <c r="BG34" s="58">
        <f t="shared" si="24"/>
        <v>0</v>
      </c>
      <c r="BH34" s="58"/>
      <c r="BI34" s="58"/>
      <c r="BJ34" s="58"/>
      <c r="BK34" s="61" t="s">
        <v>130</v>
      </c>
      <c r="BL34" s="79" t="s">
        <v>131</v>
      </c>
      <c r="BM34" s="61" t="s">
        <v>216</v>
      </c>
      <c r="BN34" s="61" t="s">
        <v>481</v>
      </c>
      <c r="BO34" s="90"/>
      <c r="BP34" s="79" t="s">
        <v>363</v>
      </c>
      <c r="BQ34" s="63" t="s">
        <v>557</v>
      </c>
      <c r="BR34" s="427"/>
      <c r="BS34" s="136"/>
      <c r="BT34" s="136"/>
    </row>
    <row r="35" spans="1:95" s="81" customFormat="1" ht="109.9" customHeight="1">
      <c r="A35" s="61">
        <v>22</v>
      </c>
      <c r="B35" s="149" t="s">
        <v>709</v>
      </c>
      <c r="C35" s="58">
        <f t="shared" si="35"/>
        <v>1.6</v>
      </c>
      <c r="D35" s="58">
        <v>0.9</v>
      </c>
      <c r="E35" s="58">
        <f t="shared" si="36"/>
        <v>0.7</v>
      </c>
      <c r="F35" s="58">
        <f t="shared" si="37"/>
        <v>0.7</v>
      </c>
      <c r="G35" s="58">
        <f t="shared" si="21"/>
        <v>0</v>
      </c>
      <c r="H35" s="58"/>
      <c r="I35" s="58"/>
      <c r="J35" s="58"/>
      <c r="K35" s="58">
        <v>0.3</v>
      </c>
      <c r="L35" s="58">
        <v>0.4</v>
      </c>
      <c r="M35" s="58">
        <f t="shared" si="22"/>
        <v>0</v>
      </c>
      <c r="N35" s="58"/>
      <c r="O35" s="58"/>
      <c r="P35" s="58"/>
      <c r="Q35" s="58"/>
      <c r="R35" s="58"/>
      <c r="S35" s="58"/>
      <c r="T35" s="58"/>
      <c r="U35" s="58">
        <f t="shared" si="34"/>
        <v>0</v>
      </c>
      <c r="V35" s="58"/>
      <c r="W35" s="58"/>
      <c r="X35" s="58"/>
      <c r="Y35" s="58"/>
      <c r="Z35" s="58"/>
      <c r="AA35" s="58"/>
      <c r="AB35" s="58"/>
      <c r="AC35" s="58"/>
      <c r="AD35" s="58">
        <f t="shared" si="38"/>
        <v>0</v>
      </c>
      <c r="AE35" s="58"/>
      <c r="AF35" s="58"/>
      <c r="AG35" s="58"/>
      <c r="AH35" s="58"/>
      <c r="AI35" s="58"/>
      <c r="AJ35" s="58"/>
      <c r="AK35" s="58"/>
      <c r="AL35" s="58"/>
      <c r="AM35" s="58"/>
      <c r="AN35" s="58"/>
      <c r="AO35" s="58"/>
      <c r="AP35" s="58"/>
      <c r="AQ35" s="58"/>
      <c r="AR35" s="58"/>
      <c r="AS35" s="58">
        <v>0</v>
      </c>
      <c r="AT35" s="58"/>
      <c r="AU35" s="58"/>
      <c r="AV35" s="58"/>
      <c r="AW35" s="58"/>
      <c r="AX35" s="58"/>
      <c r="AY35" s="58"/>
      <c r="AZ35" s="58"/>
      <c r="BA35" s="58"/>
      <c r="BB35" s="58"/>
      <c r="BC35" s="58"/>
      <c r="BD35" s="58"/>
      <c r="BE35" s="58"/>
      <c r="BF35" s="58"/>
      <c r="BG35" s="58">
        <f t="shared" si="24"/>
        <v>0</v>
      </c>
      <c r="BH35" s="58"/>
      <c r="BI35" s="58"/>
      <c r="BJ35" s="58"/>
      <c r="BK35" s="61" t="s">
        <v>130</v>
      </c>
      <c r="BL35" s="79" t="s">
        <v>131</v>
      </c>
      <c r="BM35" s="61"/>
      <c r="BN35" s="61" t="s">
        <v>481</v>
      </c>
      <c r="BO35" s="128" t="s">
        <v>369</v>
      </c>
      <c r="BP35" s="79" t="s">
        <v>706</v>
      </c>
      <c r="BQ35" s="63" t="s">
        <v>558</v>
      </c>
      <c r="BR35" s="427" t="s">
        <v>596</v>
      </c>
      <c r="BS35" s="136"/>
      <c r="BT35" s="136"/>
      <c r="CG35" s="81" t="s">
        <v>597</v>
      </c>
    </row>
    <row r="36" spans="1:95" s="81" customFormat="1" ht="54.75" customHeight="1">
      <c r="A36" s="61">
        <v>23</v>
      </c>
      <c r="B36" s="149" t="s">
        <v>485</v>
      </c>
      <c r="C36" s="58">
        <f t="shared" si="35"/>
        <v>3.1</v>
      </c>
      <c r="D36" s="58"/>
      <c r="E36" s="58">
        <f t="shared" si="36"/>
        <v>3.1</v>
      </c>
      <c r="F36" s="58">
        <f t="shared" si="37"/>
        <v>3.1</v>
      </c>
      <c r="G36" s="58">
        <f t="shared" si="21"/>
        <v>0</v>
      </c>
      <c r="H36" s="58"/>
      <c r="I36" s="58"/>
      <c r="J36" s="58"/>
      <c r="K36" s="58">
        <v>2.7</v>
      </c>
      <c r="L36" s="58">
        <v>0.4</v>
      </c>
      <c r="M36" s="58">
        <f t="shared" si="22"/>
        <v>0</v>
      </c>
      <c r="N36" s="58"/>
      <c r="O36" s="58"/>
      <c r="P36" s="58"/>
      <c r="Q36" s="58"/>
      <c r="R36" s="58"/>
      <c r="S36" s="58"/>
      <c r="T36" s="58"/>
      <c r="U36" s="58">
        <f t="shared" si="34"/>
        <v>0</v>
      </c>
      <c r="V36" s="58"/>
      <c r="W36" s="58"/>
      <c r="X36" s="58"/>
      <c r="Y36" s="58"/>
      <c r="Z36" s="58"/>
      <c r="AA36" s="58"/>
      <c r="AB36" s="58"/>
      <c r="AC36" s="58"/>
      <c r="AD36" s="58">
        <f t="shared" si="38"/>
        <v>0</v>
      </c>
      <c r="AE36" s="58"/>
      <c r="AF36" s="58"/>
      <c r="AG36" s="58"/>
      <c r="AH36" s="58"/>
      <c r="AI36" s="58"/>
      <c r="AJ36" s="58"/>
      <c r="AK36" s="58"/>
      <c r="AL36" s="58"/>
      <c r="AM36" s="58"/>
      <c r="AN36" s="58"/>
      <c r="AO36" s="58"/>
      <c r="AP36" s="58"/>
      <c r="AQ36" s="58"/>
      <c r="AR36" s="58"/>
      <c r="AS36" s="58">
        <v>0</v>
      </c>
      <c r="AT36" s="58"/>
      <c r="AU36" s="58"/>
      <c r="AV36" s="58"/>
      <c r="AW36" s="58"/>
      <c r="AX36" s="58"/>
      <c r="AY36" s="58"/>
      <c r="AZ36" s="58"/>
      <c r="BA36" s="58"/>
      <c r="BB36" s="58"/>
      <c r="BC36" s="58"/>
      <c r="BD36" s="58"/>
      <c r="BE36" s="58"/>
      <c r="BF36" s="58"/>
      <c r="BG36" s="58">
        <f t="shared" si="24"/>
        <v>0</v>
      </c>
      <c r="BH36" s="58"/>
      <c r="BI36" s="58"/>
      <c r="BJ36" s="58"/>
      <c r="BK36" s="61" t="s">
        <v>130</v>
      </c>
      <c r="BL36" s="79" t="s">
        <v>396</v>
      </c>
      <c r="BM36" s="61" t="s">
        <v>220</v>
      </c>
      <c r="BN36" s="61" t="s">
        <v>91</v>
      </c>
      <c r="BO36" s="128" t="s">
        <v>369</v>
      </c>
      <c r="BP36" s="79" t="s">
        <v>363</v>
      </c>
      <c r="BQ36" s="63" t="s">
        <v>558</v>
      </c>
      <c r="BR36" s="427"/>
      <c r="BS36" s="136"/>
      <c r="BT36" s="136"/>
    </row>
    <row r="37" spans="1:95" s="81" customFormat="1" ht="93" customHeight="1">
      <c r="A37" s="61">
        <v>24</v>
      </c>
      <c r="B37" s="60" t="s">
        <v>710</v>
      </c>
      <c r="C37" s="58">
        <f t="shared" si="35"/>
        <v>2</v>
      </c>
      <c r="D37" s="58">
        <v>1.5</v>
      </c>
      <c r="E37" s="58">
        <f t="shared" si="36"/>
        <v>0.5</v>
      </c>
      <c r="F37" s="58">
        <f t="shared" si="37"/>
        <v>0.5</v>
      </c>
      <c r="G37" s="58">
        <f t="shared" si="21"/>
        <v>0</v>
      </c>
      <c r="H37" s="58"/>
      <c r="I37" s="58"/>
      <c r="J37" s="58"/>
      <c r="K37" s="58">
        <v>0.5</v>
      </c>
      <c r="L37" s="58"/>
      <c r="M37" s="58">
        <f t="shared" si="22"/>
        <v>0</v>
      </c>
      <c r="N37" s="58"/>
      <c r="O37" s="58"/>
      <c r="P37" s="58"/>
      <c r="Q37" s="58"/>
      <c r="R37" s="58"/>
      <c r="S37" s="58"/>
      <c r="T37" s="58"/>
      <c r="U37" s="58">
        <f t="shared" si="34"/>
        <v>0</v>
      </c>
      <c r="V37" s="58"/>
      <c r="W37" s="58"/>
      <c r="X37" s="58"/>
      <c r="Y37" s="58"/>
      <c r="Z37" s="58"/>
      <c r="AA37" s="58"/>
      <c r="AB37" s="58"/>
      <c r="AC37" s="58"/>
      <c r="AD37" s="58">
        <f t="shared" si="38"/>
        <v>0</v>
      </c>
      <c r="AE37" s="58"/>
      <c r="AF37" s="58"/>
      <c r="AG37" s="58"/>
      <c r="AH37" s="58"/>
      <c r="AI37" s="58"/>
      <c r="AJ37" s="58"/>
      <c r="AK37" s="58"/>
      <c r="AL37" s="58"/>
      <c r="AM37" s="58"/>
      <c r="AN37" s="58"/>
      <c r="AO37" s="58"/>
      <c r="AP37" s="58"/>
      <c r="AQ37" s="58"/>
      <c r="AR37" s="58"/>
      <c r="AS37" s="58">
        <v>0</v>
      </c>
      <c r="AT37" s="58"/>
      <c r="AU37" s="58"/>
      <c r="AV37" s="58"/>
      <c r="AW37" s="58"/>
      <c r="AX37" s="58"/>
      <c r="AY37" s="58"/>
      <c r="AZ37" s="58"/>
      <c r="BA37" s="58"/>
      <c r="BB37" s="58"/>
      <c r="BC37" s="58"/>
      <c r="BD37" s="58"/>
      <c r="BE37" s="58"/>
      <c r="BF37" s="58"/>
      <c r="BG37" s="58">
        <f t="shared" si="24"/>
        <v>0</v>
      </c>
      <c r="BH37" s="58"/>
      <c r="BI37" s="58"/>
      <c r="BJ37" s="58"/>
      <c r="BK37" s="61" t="s">
        <v>130</v>
      </c>
      <c r="BL37" s="79" t="s">
        <v>316</v>
      </c>
      <c r="BM37" s="61" t="s">
        <v>222</v>
      </c>
      <c r="BN37" s="61" t="s">
        <v>481</v>
      </c>
      <c r="BO37" s="90"/>
      <c r="BP37" s="79" t="s">
        <v>711</v>
      </c>
      <c r="BQ37" s="63" t="s">
        <v>557</v>
      </c>
      <c r="BR37" s="427"/>
      <c r="BS37" s="136"/>
      <c r="BT37" s="136"/>
    </row>
    <row r="38" spans="1:95" s="469" customFormat="1" ht="73.150000000000006" customHeight="1">
      <c r="A38" s="61">
        <v>25</v>
      </c>
      <c r="B38" s="465" t="s">
        <v>715</v>
      </c>
      <c r="C38" s="464">
        <f>D38+E38</f>
        <v>49</v>
      </c>
      <c r="D38" s="313"/>
      <c r="E38" s="457">
        <f>F38+U38+BG38</f>
        <v>49</v>
      </c>
      <c r="F38" s="457">
        <f>G38+K38+L38+M38+R38+S38+T38</f>
        <v>49</v>
      </c>
      <c r="G38" s="311">
        <f>H38+I38+J38</f>
        <v>0</v>
      </c>
      <c r="H38" s="311"/>
      <c r="I38" s="311"/>
      <c r="J38" s="311"/>
      <c r="K38" s="311">
        <v>39</v>
      </c>
      <c r="L38" s="311">
        <v>10</v>
      </c>
      <c r="M38" s="311">
        <f>+N38+O38+P38</f>
        <v>0</v>
      </c>
      <c r="N38" s="311"/>
      <c r="O38" s="311"/>
      <c r="P38" s="311"/>
      <c r="Q38" s="311"/>
      <c r="R38" s="311"/>
      <c r="S38" s="311"/>
      <c r="T38" s="311"/>
      <c r="U38" s="311">
        <f t="shared" si="34"/>
        <v>0</v>
      </c>
      <c r="V38" s="311"/>
      <c r="W38" s="311"/>
      <c r="X38" s="311"/>
      <c r="Y38" s="311"/>
      <c r="Z38" s="311"/>
      <c r="AA38" s="311"/>
      <c r="AB38" s="311"/>
      <c r="AC38" s="311"/>
      <c r="AD38" s="311">
        <f t="shared" ref="AD38" si="39">SUM(AE38:AT38)</f>
        <v>0</v>
      </c>
      <c r="AE38" s="311"/>
      <c r="AF38" s="311"/>
      <c r="AG38" s="311"/>
      <c r="AH38" s="311"/>
      <c r="AI38" s="311"/>
      <c r="AJ38" s="311"/>
      <c r="AK38" s="311"/>
      <c r="AL38" s="311"/>
      <c r="AM38" s="311"/>
      <c r="AN38" s="311"/>
      <c r="AO38" s="311"/>
      <c r="AP38" s="311"/>
      <c r="AQ38" s="311"/>
      <c r="AR38" s="311"/>
      <c r="AS38" s="311">
        <v>0</v>
      </c>
      <c r="AT38" s="311"/>
      <c r="AU38" s="311"/>
      <c r="AV38" s="311"/>
      <c r="AW38" s="311"/>
      <c r="AX38" s="311"/>
      <c r="AY38" s="311"/>
      <c r="AZ38" s="311"/>
      <c r="BA38" s="311"/>
      <c r="BB38" s="311"/>
      <c r="BC38" s="311"/>
      <c r="BD38" s="311"/>
      <c r="BE38" s="311"/>
      <c r="BF38" s="311"/>
      <c r="BG38" s="457">
        <f t="shared" ref="BG38" si="40">BH38+BI38+BJ38</f>
        <v>0</v>
      </c>
      <c r="BH38" s="311"/>
      <c r="BI38" s="311"/>
      <c r="BJ38" s="311"/>
      <c r="BK38" s="368" t="s">
        <v>130</v>
      </c>
      <c r="BL38" s="459" t="s">
        <v>397</v>
      </c>
      <c r="BM38" s="368" t="s">
        <v>291</v>
      </c>
      <c r="BN38" s="368" t="s">
        <v>82</v>
      </c>
      <c r="BO38" s="466"/>
      <c r="BP38" s="314" t="s">
        <v>714</v>
      </c>
      <c r="BQ38" s="313" t="s">
        <v>557</v>
      </c>
      <c r="BR38" s="467"/>
      <c r="BS38" s="468"/>
      <c r="BT38" s="468"/>
      <c r="CG38" s="470" t="s">
        <v>565</v>
      </c>
      <c r="CH38" s="470" t="s">
        <v>567</v>
      </c>
    </row>
    <row r="39" spans="1:95" s="146" customFormat="1" ht="81.599999999999994" customHeight="1" thickBot="1">
      <c r="A39" s="61">
        <v>26</v>
      </c>
      <c r="B39" s="154" t="s">
        <v>292</v>
      </c>
      <c r="C39" s="1">
        <f t="shared" ref="C39:C41" si="41">D39+E39</f>
        <v>20</v>
      </c>
      <c r="D39" s="26"/>
      <c r="E39" s="1">
        <f t="shared" ref="E39:E40" si="42">F39+U39+BG39</f>
        <v>20</v>
      </c>
      <c r="F39" s="1">
        <f t="shared" ref="F39:F41" si="43">G39+K39+L39+M39+R39+S39+T39</f>
        <v>20</v>
      </c>
      <c r="G39" s="1">
        <f t="shared" ref="G39:G41" si="44">H39+I39+J39</f>
        <v>0</v>
      </c>
      <c r="H39" s="56"/>
      <c r="I39" s="1"/>
      <c r="J39" s="1"/>
      <c r="K39" s="56">
        <v>20</v>
      </c>
      <c r="L39" s="56"/>
      <c r="M39" s="1">
        <f t="shared" ref="M39:M41" si="45">+N39+O39+P39</f>
        <v>0</v>
      </c>
      <c r="N39" s="56"/>
      <c r="O39" s="1"/>
      <c r="P39" s="56"/>
      <c r="Q39" s="1"/>
      <c r="R39" s="1"/>
      <c r="S39" s="1"/>
      <c r="T39" s="1"/>
      <c r="U39" s="1">
        <f t="shared" si="34"/>
        <v>0</v>
      </c>
      <c r="V39" s="1"/>
      <c r="W39" s="1"/>
      <c r="X39" s="1"/>
      <c r="Y39" s="1"/>
      <c r="Z39" s="1"/>
      <c r="AA39" s="1"/>
      <c r="AB39" s="1"/>
      <c r="AC39" s="1"/>
      <c r="AD39" s="1">
        <f t="shared" ref="AD39:AD41" si="46">SUM(AE39:AT39)</f>
        <v>0</v>
      </c>
      <c r="AE39" s="56"/>
      <c r="AF39" s="56"/>
      <c r="AG39" s="1"/>
      <c r="AH39" s="1"/>
      <c r="AI39" s="1"/>
      <c r="AJ39" s="1"/>
      <c r="AK39" s="1"/>
      <c r="AL39" s="1"/>
      <c r="AM39" s="1"/>
      <c r="AN39" s="1"/>
      <c r="AO39" s="1"/>
      <c r="AP39" s="1"/>
      <c r="AQ39" s="1"/>
      <c r="AR39" s="1"/>
      <c r="AS39" s="1">
        <v>0</v>
      </c>
      <c r="AT39" s="1"/>
      <c r="AU39" s="1"/>
      <c r="AV39" s="1"/>
      <c r="AW39" s="1"/>
      <c r="AX39" s="1"/>
      <c r="AY39" s="1"/>
      <c r="AZ39" s="1"/>
      <c r="BA39" s="1"/>
      <c r="BB39" s="1"/>
      <c r="BC39" s="1"/>
      <c r="BD39" s="56"/>
      <c r="BE39" s="1"/>
      <c r="BF39" s="1"/>
      <c r="BG39" s="1">
        <f t="shared" ref="BG39:BG41" si="47">BH39+BI39+BJ39</f>
        <v>0</v>
      </c>
      <c r="BH39" s="1"/>
      <c r="BI39" s="56"/>
      <c r="BJ39" s="1"/>
      <c r="BK39" s="27" t="s">
        <v>130</v>
      </c>
      <c r="BL39" s="454" t="s">
        <v>712</v>
      </c>
      <c r="BM39" s="27"/>
      <c r="BN39" s="27" t="s">
        <v>78</v>
      </c>
      <c r="BO39" s="155"/>
      <c r="BP39" s="70" t="s">
        <v>358</v>
      </c>
      <c r="BQ39" s="26" t="s">
        <v>576</v>
      </c>
      <c r="BR39" s="435" t="s">
        <v>499</v>
      </c>
      <c r="BS39" s="215"/>
      <c r="BT39" s="215"/>
      <c r="CJ39" s="453">
        <v>250</v>
      </c>
      <c r="CL39" s="310">
        <f>CJ39-E39</f>
        <v>230</v>
      </c>
      <c r="CM39" s="310">
        <f t="shared" ref="CM39" si="48">CL39+K39</f>
        <v>250</v>
      </c>
    </row>
    <row r="40" spans="1:95" s="146" customFormat="1" ht="76.900000000000006" customHeight="1">
      <c r="A40" s="61">
        <v>27</v>
      </c>
      <c r="B40" s="154" t="s">
        <v>292</v>
      </c>
      <c r="C40" s="1">
        <f t="shared" si="41"/>
        <v>66</v>
      </c>
      <c r="D40" s="26"/>
      <c r="E40" s="1">
        <f t="shared" si="42"/>
        <v>66</v>
      </c>
      <c r="F40" s="1">
        <f t="shared" si="43"/>
        <v>66</v>
      </c>
      <c r="G40" s="1">
        <f t="shared" si="44"/>
        <v>0</v>
      </c>
      <c r="H40" s="56"/>
      <c r="I40" s="1"/>
      <c r="J40" s="1"/>
      <c r="K40" s="56">
        <v>66</v>
      </c>
      <c r="L40" s="56"/>
      <c r="M40" s="1">
        <f t="shared" si="45"/>
        <v>0</v>
      </c>
      <c r="N40" s="56"/>
      <c r="O40" s="1"/>
      <c r="P40" s="56"/>
      <c r="Q40" s="1"/>
      <c r="R40" s="1"/>
      <c r="S40" s="1"/>
      <c r="T40" s="1"/>
      <c r="U40" s="1">
        <f t="shared" si="34"/>
        <v>0</v>
      </c>
      <c r="V40" s="1"/>
      <c r="W40" s="1"/>
      <c r="X40" s="1"/>
      <c r="Y40" s="1"/>
      <c r="Z40" s="1"/>
      <c r="AA40" s="1"/>
      <c r="AB40" s="1"/>
      <c r="AC40" s="1"/>
      <c r="AD40" s="1">
        <f t="shared" si="46"/>
        <v>0</v>
      </c>
      <c r="AE40" s="56"/>
      <c r="AF40" s="56"/>
      <c r="AG40" s="1"/>
      <c r="AH40" s="1"/>
      <c r="AI40" s="1"/>
      <c r="AJ40" s="1"/>
      <c r="AK40" s="1"/>
      <c r="AL40" s="1"/>
      <c r="AM40" s="1"/>
      <c r="AN40" s="1"/>
      <c r="AO40" s="1"/>
      <c r="AP40" s="1"/>
      <c r="AQ40" s="1"/>
      <c r="AR40" s="1"/>
      <c r="AS40" s="1">
        <v>0</v>
      </c>
      <c r="AT40" s="1"/>
      <c r="AU40" s="1"/>
      <c r="AV40" s="1"/>
      <c r="AW40" s="1"/>
      <c r="AX40" s="1"/>
      <c r="AY40" s="1"/>
      <c r="AZ40" s="1"/>
      <c r="BA40" s="1"/>
      <c r="BB40" s="1"/>
      <c r="BC40" s="1"/>
      <c r="BD40" s="56"/>
      <c r="BE40" s="1"/>
      <c r="BF40" s="1"/>
      <c r="BG40" s="1">
        <f>BH40+BI40+BJ40</f>
        <v>0</v>
      </c>
      <c r="BH40" s="1"/>
      <c r="BI40" s="56"/>
      <c r="BJ40" s="1"/>
      <c r="BK40" s="27" t="s">
        <v>130</v>
      </c>
      <c r="BL40" s="297" t="s">
        <v>248</v>
      </c>
      <c r="BM40" s="27"/>
      <c r="BN40" s="27" t="s">
        <v>78</v>
      </c>
      <c r="BO40" s="155"/>
      <c r="BP40" s="70" t="s">
        <v>358</v>
      </c>
      <c r="BQ40" s="26" t="s">
        <v>557</v>
      </c>
    </row>
    <row r="41" spans="1:95" s="146" customFormat="1" ht="70.900000000000006" customHeight="1">
      <c r="A41" s="61">
        <v>28</v>
      </c>
      <c r="B41" s="154" t="s">
        <v>292</v>
      </c>
      <c r="C41" s="1">
        <f t="shared" si="41"/>
        <v>30</v>
      </c>
      <c r="D41" s="26"/>
      <c r="E41" s="1">
        <f>F41+U41+BG41</f>
        <v>30</v>
      </c>
      <c r="F41" s="1">
        <f t="shared" si="43"/>
        <v>15</v>
      </c>
      <c r="G41" s="1">
        <f t="shared" si="44"/>
        <v>0</v>
      </c>
      <c r="H41" s="56"/>
      <c r="I41" s="1"/>
      <c r="J41" s="1"/>
      <c r="K41" s="56">
        <v>15</v>
      </c>
      <c r="L41" s="56"/>
      <c r="M41" s="1">
        <f t="shared" si="45"/>
        <v>0</v>
      </c>
      <c r="N41" s="56"/>
      <c r="O41" s="1"/>
      <c r="P41" s="56"/>
      <c r="Q41" s="1"/>
      <c r="R41" s="1"/>
      <c r="S41" s="1"/>
      <c r="T41" s="1"/>
      <c r="U41" s="1">
        <f t="shared" si="34"/>
        <v>0</v>
      </c>
      <c r="V41" s="1"/>
      <c r="W41" s="1"/>
      <c r="X41" s="1"/>
      <c r="Y41" s="1"/>
      <c r="Z41" s="1"/>
      <c r="AA41" s="1"/>
      <c r="AB41" s="1"/>
      <c r="AC41" s="1"/>
      <c r="AD41" s="1">
        <f t="shared" si="46"/>
        <v>0</v>
      </c>
      <c r="AE41" s="56"/>
      <c r="AF41" s="56"/>
      <c r="AG41" s="1"/>
      <c r="AH41" s="1"/>
      <c r="AI41" s="1"/>
      <c r="AJ41" s="1"/>
      <c r="AK41" s="1"/>
      <c r="AL41" s="1"/>
      <c r="AM41" s="1"/>
      <c r="AN41" s="1"/>
      <c r="AO41" s="1"/>
      <c r="AP41" s="1"/>
      <c r="AQ41" s="1"/>
      <c r="AR41" s="1"/>
      <c r="AS41" s="1">
        <v>0</v>
      </c>
      <c r="AT41" s="1"/>
      <c r="AU41" s="1"/>
      <c r="AV41" s="1"/>
      <c r="AW41" s="1"/>
      <c r="AX41" s="1"/>
      <c r="AY41" s="1"/>
      <c r="AZ41" s="1"/>
      <c r="BA41" s="1"/>
      <c r="BB41" s="1"/>
      <c r="BC41" s="1"/>
      <c r="BD41" s="56"/>
      <c r="BE41" s="1"/>
      <c r="BF41" s="1"/>
      <c r="BG41" s="1">
        <f t="shared" si="47"/>
        <v>15</v>
      </c>
      <c r="BH41" s="1"/>
      <c r="BI41" s="56">
        <v>15</v>
      </c>
      <c r="BJ41" s="1"/>
      <c r="BK41" s="27" t="s">
        <v>130</v>
      </c>
      <c r="BL41" s="297" t="s">
        <v>249</v>
      </c>
      <c r="BM41" s="27"/>
      <c r="BN41" s="27" t="s">
        <v>78</v>
      </c>
      <c r="BO41" s="155"/>
      <c r="BP41" s="70" t="s">
        <v>358</v>
      </c>
      <c r="BQ41" s="26" t="s">
        <v>557</v>
      </c>
    </row>
    <row r="42" spans="1:95" s="2" customFormat="1" ht="38.25" customHeight="1">
      <c r="A42" s="29"/>
      <c r="B42" s="9" t="s">
        <v>225</v>
      </c>
      <c r="C42" s="31">
        <f>SUM(C10:C41)</f>
        <v>958.14719999999988</v>
      </c>
      <c r="D42" s="31">
        <f t="shared" ref="D42:L42" si="49">SUM(D10:D41)</f>
        <v>23</v>
      </c>
      <c r="E42" s="31">
        <f t="shared" si="49"/>
        <v>935.14719999999988</v>
      </c>
      <c r="F42" s="31">
        <f t="shared" si="49"/>
        <v>874.8972</v>
      </c>
      <c r="G42" s="31">
        <f t="shared" si="49"/>
        <v>9.7472999999999992</v>
      </c>
      <c r="H42" s="31">
        <f t="shared" si="49"/>
        <v>9.68</v>
      </c>
      <c r="I42" s="31">
        <f t="shared" si="49"/>
        <v>6.7299999999999999E-2</v>
      </c>
      <c r="J42" s="31">
        <f t="shared" si="49"/>
        <v>0</v>
      </c>
      <c r="K42" s="31">
        <f t="shared" si="49"/>
        <v>567.83719999999994</v>
      </c>
      <c r="L42" s="31">
        <f t="shared" si="49"/>
        <v>193.85000000000002</v>
      </c>
      <c r="M42" s="31" t="e">
        <f>#REF!+#REF!</f>
        <v>#REF!</v>
      </c>
      <c r="N42" s="31" t="e">
        <f>#REF!+#REF!</f>
        <v>#REF!</v>
      </c>
      <c r="O42" s="31" t="e">
        <f>#REF!+#REF!</f>
        <v>#REF!</v>
      </c>
      <c r="P42" s="31" t="e">
        <f>#REF!+#REF!</f>
        <v>#REF!</v>
      </c>
      <c r="Q42" s="31" t="e">
        <f>#REF!+#REF!</f>
        <v>#REF!</v>
      </c>
      <c r="R42" s="31" t="e">
        <f>#REF!+#REF!</f>
        <v>#REF!</v>
      </c>
      <c r="S42" s="31" t="e">
        <f>#REF!+#REF!</f>
        <v>#REF!</v>
      </c>
      <c r="T42" s="31" t="e">
        <f>#REF!+#REF!</f>
        <v>#REF!</v>
      </c>
      <c r="U42" s="31" t="e">
        <f>#REF!+#REF!</f>
        <v>#REF!</v>
      </c>
      <c r="V42" s="31" t="e">
        <f>#REF!+#REF!</f>
        <v>#REF!</v>
      </c>
      <c r="W42" s="31" t="e">
        <f>#REF!+#REF!</f>
        <v>#REF!</v>
      </c>
      <c r="X42" s="31" t="e">
        <f>#REF!+#REF!</f>
        <v>#REF!</v>
      </c>
      <c r="Y42" s="31" t="e">
        <f>#REF!+#REF!</f>
        <v>#REF!</v>
      </c>
      <c r="Z42" s="31" t="e">
        <f>#REF!+#REF!</f>
        <v>#REF!</v>
      </c>
      <c r="AA42" s="31" t="e">
        <f>#REF!+#REF!</f>
        <v>#REF!</v>
      </c>
      <c r="AB42" s="31" t="e">
        <f>#REF!+#REF!</f>
        <v>#REF!</v>
      </c>
      <c r="AC42" s="31" t="e">
        <f>#REF!+#REF!</f>
        <v>#REF!</v>
      </c>
      <c r="AD42" s="31" t="e">
        <f>#REF!+#REF!</f>
        <v>#REF!</v>
      </c>
      <c r="AE42" s="31" t="e">
        <f>#REF!+#REF!</f>
        <v>#REF!</v>
      </c>
      <c r="AF42" s="31" t="e">
        <f>#REF!+#REF!</f>
        <v>#REF!</v>
      </c>
      <c r="AG42" s="31" t="e">
        <f>#REF!+#REF!</f>
        <v>#REF!</v>
      </c>
      <c r="AH42" s="31" t="e">
        <f>#REF!+#REF!</f>
        <v>#REF!</v>
      </c>
      <c r="AI42" s="31" t="e">
        <f>#REF!+#REF!</f>
        <v>#REF!</v>
      </c>
      <c r="AJ42" s="31" t="e">
        <f>#REF!+#REF!</f>
        <v>#REF!</v>
      </c>
      <c r="AK42" s="31" t="e">
        <f>#REF!+#REF!</f>
        <v>#REF!</v>
      </c>
      <c r="AL42" s="31" t="e">
        <f>#REF!+#REF!</f>
        <v>#REF!</v>
      </c>
      <c r="AM42" s="31" t="e">
        <f>#REF!+#REF!</f>
        <v>#REF!</v>
      </c>
      <c r="AN42" s="31" t="e">
        <f>#REF!+#REF!</f>
        <v>#REF!</v>
      </c>
      <c r="AO42" s="31" t="e">
        <f>#REF!+#REF!</f>
        <v>#REF!</v>
      </c>
      <c r="AP42" s="31" t="e">
        <f>#REF!+#REF!</f>
        <v>#REF!</v>
      </c>
      <c r="AQ42" s="31" t="e">
        <f>#REF!+#REF!</f>
        <v>#REF!</v>
      </c>
      <c r="AR42" s="31" t="e">
        <f>#REF!+#REF!</f>
        <v>#REF!</v>
      </c>
      <c r="AS42" s="31" t="e">
        <f>#REF!+#REF!</f>
        <v>#REF!</v>
      </c>
      <c r="AT42" s="31" t="e">
        <f>#REF!+#REF!</f>
        <v>#REF!</v>
      </c>
      <c r="AU42" s="31" t="e">
        <f>#REF!+#REF!</f>
        <v>#REF!</v>
      </c>
      <c r="AV42" s="31" t="e">
        <f>#REF!+#REF!</f>
        <v>#REF!</v>
      </c>
      <c r="AW42" s="31" t="e">
        <f>#REF!+#REF!</f>
        <v>#REF!</v>
      </c>
      <c r="AX42" s="31" t="e">
        <f>#REF!+#REF!</f>
        <v>#REF!</v>
      </c>
      <c r="AY42" s="31" t="e">
        <f>#REF!+#REF!</f>
        <v>#REF!</v>
      </c>
      <c r="AZ42" s="31" t="e">
        <f>#REF!+#REF!</f>
        <v>#REF!</v>
      </c>
      <c r="BA42" s="31" t="e">
        <f>#REF!+#REF!</f>
        <v>#REF!</v>
      </c>
      <c r="BB42" s="31" t="e">
        <f>#REF!+#REF!</f>
        <v>#REF!</v>
      </c>
      <c r="BC42" s="31" t="e">
        <f>#REF!+#REF!</f>
        <v>#REF!</v>
      </c>
      <c r="BD42" s="31" t="e">
        <f>#REF!+#REF!</f>
        <v>#REF!</v>
      </c>
      <c r="BE42" s="31" t="e">
        <f>#REF!+#REF!</f>
        <v>#REF!</v>
      </c>
      <c r="BF42" s="31" t="e">
        <f>#REF!+#REF!</f>
        <v>#REF!</v>
      </c>
      <c r="BG42" s="31" t="e">
        <f>#REF!+#REF!</f>
        <v>#REF!</v>
      </c>
      <c r="BH42" s="31" t="e">
        <f>#REF!+#REF!</f>
        <v>#REF!</v>
      </c>
      <c r="BI42" s="31" t="e">
        <f>#REF!+#REF!</f>
        <v>#REF!</v>
      </c>
      <c r="BJ42" s="31" t="e">
        <f>#REF!+#REF!</f>
        <v>#REF!</v>
      </c>
      <c r="BK42" s="9"/>
      <c r="BL42" s="9"/>
      <c r="BM42" s="9"/>
      <c r="BN42" s="29"/>
      <c r="BO42" s="129"/>
      <c r="BP42" s="39"/>
      <c r="BQ42" s="39"/>
      <c r="BR42" s="425"/>
      <c r="BS42" s="135"/>
      <c r="BT42" s="135"/>
      <c r="BU42" s="55"/>
      <c r="BV42" s="55"/>
      <c r="BW42" s="55"/>
      <c r="BX42" s="55"/>
      <c r="BY42" s="55"/>
      <c r="BZ42" s="55"/>
      <c r="CA42" s="55"/>
      <c r="CB42" s="55"/>
      <c r="CC42" s="55"/>
      <c r="CD42" s="55"/>
      <c r="CE42" s="55"/>
      <c r="CF42" s="55"/>
      <c r="CG42" s="55"/>
      <c r="CH42" s="55"/>
      <c r="CI42" s="55"/>
      <c r="CJ42" s="55"/>
      <c r="CK42" s="55"/>
      <c r="CL42" s="55"/>
      <c r="CM42" s="55"/>
      <c r="CN42" s="55"/>
      <c r="CO42" s="55"/>
      <c r="CP42" s="55"/>
      <c r="CQ42" s="55"/>
    </row>
    <row r="45" spans="1:95">
      <c r="B45" s="55">
        <v>93</v>
      </c>
      <c r="C45" s="55">
        <v>2162.7800000000002</v>
      </c>
    </row>
    <row r="46" spans="1:95">
      <c r="B46" s="55">
        <v>30</v>
      </c>
      <c r="C46" s="55">
        <v>468.35</v>
      </c>
    </row>
    <row r="47" spans="1:95">
      <c r="B47" s="55">
        <v>42</v>
      </c>
      <c r="C47" s="55">
        <v>978.95</v>
      </c>
    </row>
    <row r="48" spans="1:95">
      <c r="B48" s="55">
        <f>B45-B46-B47</f>
        <v>21</v>
      </c>
      <c r="C48" s="55">
        <f>C45-C46-C47</f>
        <v>715.48000000000025</v>
      </c>
    </row>
  </sheetData>
  <autoFilter ref="A9:CR48"/>
  <mergeCells count="64">
    <mergeCell ref="BP15:BP16"/>
    <mergeCell ref="A19:A21"/>
    <mergeCell ref="B19:B21"/>
    <mergeCell ref="BP19:BP21"/>
    <mergeCell ref="A23:A24"/>
    <mergeCell ref="B23:B24"/>
    <mergeCell ref="BP23:BP24"/>
    <mergeCell ref="A15:A16"/>
    <mergeCell ref="B15:B16"/>
    <mergeCell ref="BF7:BF8"/>
    <mergeCell ref="BG7:BG8"/>
    <mergeCell ref="BH7:BH8"/>
    <mergeCell ref="BI7:BI8"/>
    <mergeCell ref="BJ7:BJ8"/>
    <mergeCell ref="AC7:AC8"/>
    <mergeCell ref="BE7:BE8"/>
    <mergeCell ref="AE7:AT7"/>
    <mergeCell ref="AU7:AU8"/>
    <mergeCell ref="AV7:AV8"/>
    <mergeCell ref="AW7:AW8"/>
    <mergeCell ref="AX7:AX8"/>
    <mergeCell ref="AY7:AY8"/>
    <mergeCell ref="AZ7:AZ8"/>
    <mergeCell ref="BA7:BA8"/>
    <mergeCell ref="BB7:BB8"/>
    <mergeCell ref="BC7:BC8"/>
    <mergeCell ref="BD7:BD8"/>
    <mergeCell ref="X7:X8"/>
    <mergeCell ref="Y7:Y8"/>
    <mergeCell ref="Z7:Z8"/>
    <mergeCell ref="AA7:AA8"/>
    <mergeCell ref="AB7:AB8"/>
    <mergeCell ref="BR5:BT8"/>
    <mergeCell ref="F6:T6"/>
    <mergeCell ref="U6:BF6"/>
    <mergeCell ref="BG6:BJ6"/>
    <mergeCell ref="F7:F8"/>
    <mergeCell ref="G7:J7"/>
    <mergeCell ref="K7:K8"/>
    <mergeCell ref="L7:L8"/>
    <mergeCell ref="M7:Q7"/>
    <mergeCell ref="R7:R8"/>
    <mergeCell ref="BK5:BK8"/>
    <mergeCell ref="BL5:BL8"/>
    <mergeCell ref="BM5:BM8"/>
    <mergeCell ref="BN5:BN8"/>
    <mergeCell ref="BP5:BP8"/>
    <mergeCell ref="BQ5:BQ8"/>
    <mergeCell ref="A1:BO1"/>
    <mergeCell ref="A2:BP2"/>
    <mergeCell ref="A3:BP3"/>
    <mergeCell ref="A4:BQ4"/>
    <mergeCell ref="A5:A8"/>
    <mergeCell ref="B5:B8"/>
    <mergeCell ref="C5:C8"/>
    <mergeCell ref="D5:D8"/>
    <mergeCell ref="E5:E8"/>
    <mergeCell ref="F5:BJ5"/>
    <mergeCell ref="AD7:AD8"/>
    <mergeCell ref="S7:S8"/>
    <mergeCell ref="T7:T8"/>
    <mergeCell ref="U7:U8"/>
    <mergeCell ref="V7:V8"/>
    <mergeCell ref="W7:W8"/>
  </mergeCells>
  <conditionalFormatting sqref="K12">
    <cfRule type="duplicateValues" dxfId="25" priority="1" stopIfTrue="1"/>
  </conditionalFormatting>
  <pageMargins left="0.48" right="0.2" top="0.43307086614173201" bottom="0.35433070866141703" header="0.31496062992126" footer="0.31496062992126"/>
  <pageSetup paperSize="9" scale="6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40"/>
  <sheetViews>
    <sheetView showZeros="0" zoomScale="86" zoomScaleNormal="86" zoomScaleSheetLayoutView="70" workbookViewId="0">
      <pane xSplit="5" ySplit="9" topLeftCell="L31" activePane="bottomRight" state="frozen"/>
      <selection pane="topRight" activeCell="F1" sqref="F1"/>
      <selection pane="bottomLeft" activeCell="A10" sqref="A10"/>
      <selection pane="bottomRight" activeCell="A5" sqref="A5:BL34"/>
    </sheetView>
  </sheetViews>
  <sheetFormatPr defaultColWidth="8.88671875" defaultRowHeight="18.75"/>
  <cols>
    <col min="1" max="1" width="8.44140625" style="55" customWidth="1"/>
    <col min="2" max="2" width="33.109375" style="55" customWidth="1"/>
    <col min="3" max="3" width="12.6640625" style="55" customWidth="1"/>
    <col min="4" max="4" width="9.33203125" style="55" hidden="1" customWidth="1"/>
    <col min="5" max="5" width="9.6640625" style="55" hidden="1" customWidth="1"/>
    <col min="6" max="6" width="10.77734375" style="55" hidden="1" customWidth="1"/>
    <col min="7" max="7" width="7.6640625" style="55" hidden="1" customWidth="1"/>
    <col min="8" max="8" width="9.5546875" style="55" hidden="1" customWidth="1"/>
    <col min="9" max="9" width="9.88671875" style="55" hidden="1" customWidth="1"/>
    <col min="10" max="10" width="9.109375" style="55" hidden="1" customWidth="1"/>
    <col min="11" max="11" width="10.33203125" style="55" hidden="1" customWidth="1"/>
    <col min="12" max="12" width="9.33203125" style="55" customWidth="1"/>
    <col min="13" max="16" width="7.6640625" style="55" hidden="1" customWidth="1"/>
    <col min="17" max="17" width="13.77734375" style="55" hidden="1" customWidth="1"/>
    <col min="18" max="20" width="7.6640625" style="55" hidden="1" customWidth="1"/>
    <col min="21" max="21" width="9.21875" style="55" hidden="1" customWidth="1"/>
    <col min="22" max="26" width="9" style="55" hidden="1" customWidth="1"/>
    <col min="27" max="27" width="10.109375" style="55" hidden="1" customWidth="1"/>
    <col min="28" max="28" width="11.21875" style="55" hidden="1" customWidth="1"/>
    <col min="29" max="29" width="12" style="55" hidden="1" customWidth="1"/>
    <col min="30" max="30" width="9.21875" style="55" hidden="1" customWidth="1"/>
    <col min="31" max="32" width="8.33203125" style="55" hidden="1" customWidth="1"/>
    <col min="33" max="37" width="9" style="55" hidden="1" customWidth="1"/>
    <col min="38" max="38" width="10.44140625" style="55" hidden="1" customWidth="1"/>
    <col min="39" max="42" width="9" style="55" hidden="1" customWidth="1"/>
    <col min="43" max="43" width="14.6640625" style="55" hidden="1" customWidth="1"/>
    <col min="44" max="44" width="10.44140625" style="55" hidden="1" customWidth="1"/>
    <col min="45" max="45" width="9" style="55" hidden="1" customWidth="1"/>
    <col min="46" max="46" width="7.44140625" style="55" hidden="1" customWidth="1"/>
    <col min="47" max="48" width="9" style="55" hidden="1" customWidth="1"/>
    <col min="49" max="49" width="10.109375" style="55" hidden="1" customWidth="1"/>
    <col min="50" max="50" width="8.6640625" style="55" hidden="1" customWidth="1"/>
    <col min="51" max="51" width="9" style="55" hidden="1" customWidth="1"/>
    <col min="52" max="52" width="8.44140625" style="55" hidden="1" customWidth="1"/>
    <col min="53" max="53" width="8.88671875" style="55" hidden="1" customWidth="1"/>
    <col min="54" max="54" width="10.6640625" style="55" hidden="1" customWidth="1"/>
    <col min="55" max="55" width="9.33203125" style="55" hidden="1" customWidth="1"/>
    <col min="56" max="56" width="10.6640625" style="55" hidden="1" customWidth="1"/>
    <col min="57" max="57" width="9.21875" style="55" hidden="1" customWidth="1"/>
    <col min="58" max="58" width="11" style="55" hidden="1" customWidth="1"/>
    <col min="59" max="59" width="9.109375" style="55" hidden="1" customWidth="1"/>
    <col min="60" max="60" width="9.5546875" style="55" hidden="1" customWidth="1"/>
    <col min="61" max="62" width="8.6640625" style="55" hidden="1" customWidth="1"/>
    <col min="63" max="63" width="14.44140625" style="55" hidden="1" customWidth="1"/>
    <col min="64" max="64" width="15.5546875" style="55" customWidth="1"/>
    <col min="65" max="65" width="13.33203125" style="55" hidden="1" customWidth="1"/>
    <col min="66" max="66" width="8.88671875" style="55" hidden="1" customWidth="1"/>
    <col min="67" max="67" width="9.88671875" style="131" hidden="1" customWidth="1"/>
    <col min="68" max="68" width="28.5546875" style="302" hidden="1" customWidth="1"/>
    <col min="69" max="69" width="11.77734375" style="55" hidden="1" customWidth="1"/>
    <col min="70" max="70" width="15.77734375" style="55" hidden="1" customWidth="1"/>
    <col min="71" max="71" width="15.109375" style="55" hidden="1" customWidth="1"/>
    <col min="72" max="72" width="14.6640625" style="55" hidden="1" customWidth="1"/>
    <col min="73" max="73" width="8.88671875" style="55" customWidth="1"/>
    <col min="74" max="74" width="15.109375" style="55" customWidth="1"/>
    <col min="75" max="75" width="0.109375" style="55" customWidth="1"/>
    <col min="76" max="76" width="8.88671875" style="55" customWidth="1"/>
    <col min="77" max="77" width="0.21875" style="55" customWidth="1"/>
    <col min="78" max="78" width="7.77734375" style="55" customWidth="1"/>
    <col min="79" max="79" width="14.6640625" style="55" hidden="1" customWidth="1"/>
    <col min="80" max="88" width="8.88671875" style="55" hidden="1" customWidth="1"/>
    <col min="89" max="89" width="3.5546875" style="55" hidden="1" customWidth="1"/>
    <col min="90" max="90" width="15.109375" style="55" hidden="1" customWidth="1"/>
    <col min="91" max="91" width="17.6640625" style="55" hidden="1" customWidth="1"/>
    <col min="92" max="102" width="8.88671875" style="55" hidden="1" customWidth="1"/>
    <col min="103" max="103" width="16.109375" style="55" hidden="1" customWidth="1"/>
    <col min="104" max="106" width="8.88671875" style="55" hidden="1" customWidth="1"/>
    <col min="107" max="16384" width="8.88671875" style="55"/>
  </cols>
  <sheetData>
    <row r="1" spans="1:101" ht="19.5" customHeight="1">
      <c r="A1" s="769" t="s">
        <v>331</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809"/>
    </row>
    <row r="2" spans="1:101" ht="27.75" customHeight="1">
      <c r="A2" s="770" t="s">
        <v>560</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c r="AZ2" s="770"/>
      <c r="BA2" s="770"/>
      <c r="BB2" s="770"/>
      <c r="BC2" s="770"/>
      <c r="BD2" s="770"/>
      <c r="BE2" s="770"/>
      <c r="BF2" s="770"/>
      <c r="BG2" s="770"/>
      <c r="BH2" s="770"/>
      <c r="BI2" s="770"/>
      <c r="BJ2" s="770"/>
      <c r="BK2" s="770"/>
      <c r="BL2" s="770"/>
      <c r="BM2" s="770"/>
      <c r="BN2" s="770"/>
      <c r="BO2" s="770"/>
      <c r="BP2" s="770"/>
      <c r="BQ2" s="199"/>
    </row>
    <row r="3" spans="1:101" ht="24.75" customHeight="1">
      <c r="A3" s="771" t="s">
        <v>0</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771"/>
      <c r="AR3" s="771"/>
      <c r="AS3" s="771"/>
      <c r="AT3" s="771"/>
      <c r="AU3" s="771"/>
      <c r="AV3" s="771"/>
      <c r="AW3" s="771"/>
      <c r="AX3" s="771"/>
      <c r="AY3" s="771"/>
      <c r="AZ3" s="771"/>
      <c r="BA3" s="771"/>
      <c r="BB3" s="771"/>
      <c r="BC3" s="771"/>
      <c r="BD3" s="771"/>
      <c r="BE3" s="771"/>
      <c r="BF3" s="771"/>
      <c r="BG3" s="771"/>
      <c r="BH3" s="771"/>
      <c r="BI3" s="771"/>
      <c r="BJ3" s="771"/>
      <c r="BK3" s="771"/>
      <c r="BL3" s="771"/>
      <c r="BM3" s="771"/>
      <c r="BN3" s="771"/>
      <c r="BO3" s="771"/>
      <c r="BP3" s="771"/>
      <c r="BQ3" s="200"/>
    </row>
    <row r="4" spans="1:101" ht="19.5" customHeight="1">
      <c r="A4" s="772" t="s">
        <v>330</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2"/>
      <c r="BO4" s="772"/>
      <c r="BP4" s="772"/>
      <c r="BQ4" s="772"/>
    </row>
    <row r="5" spans="1:101" ht="26.25" customHeight="1">
      <c r="A5" s="765" t="s">
        <v>1</v>
      </c>
      <c r="B5" s="773" t="s">
        <v>2</v>
      </c>
      <c r="C5" s="765" t="s">
        <v>408</v>
      </c>
      <c r="D5" s="765" t="s">
        <v>4</v>
      </c>
      <c r="E5" s="765" t="s">
        <v>5</v>
      </c>
      <c r="F5" s="765" t="s">
        <v>6</v>
      </c>
      <c r="G5" s="774"/>
      <c r="H5" s="774"/>
      <c r="I5" s="774"/>
      <c r="J5" s="774"/>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c r="AL5" s="765"/>
      <c r="AM5" s="765"/>
      <c r="AN5" s="765"/>
      <c r="AO5" s="765"/>
      <c r="AP5" s="765"/>
      <c r="AQ5" s="765"/>
      <c r="AR5" s="765"/>
      <c r="AS5" s="765"/>
      <c r="AT5" s="765"/>
      <c r="AU5" s="765"/>
      <c r="AV5" s="765"/>
      <c r="AW5" s="765"/>
      <c r="AX5" s="765"/>
      <c r="AY5" s="765"/>
      <c r="AZ5" s="765"/>
      <c r="BA5" s="765"/>
      <c r="BB5" s="765"/>
      <c r="BC5" s="765"/>
      <c r="BD5" s="765"/>
      <c r="BE5" s="765"/>
      <c r="BF5" s="765"/>
      <c r="BG5" s="765"/>
      <c r="BH5" s="765"/>
      <c r="BI5" s="765"/>
      <c r="BJ5" s="765"/>
      <c r="BK5" s="765" t="s">
        <v>329</v>
      </c>
      <c r="BL5" s="765" t="s">
        <v>7</v>
      </c>
      <c r="BM5" s="765" t="s">
        <v>9</v>
      </c>
      <c r="BN5" s="765" t="s">
        <v>8</v>
      </c>
      <c r="BO5" s="39"/>
      <c r="BP5" s="765" t="s">
        <v>339</v>
      </c>
      <c r="BQ5" s="765" t="s">
        <v>372</v>
      </c>
      <c r="BR5" s="801" t="s">
        <v>495</v>
      </c>
      <c r="BS5" s="801"/>
      <c r="BT5" s="802"/>
    </row>
    <row r="6" spans="1:101" ht="20.100000000000001" hidden="1" customHeight="1">
      <c r="A6" s="765"/>
      <c r="B6" s="773"/>
      <c r="C6" s="765"/>
      <c r="D6" s="765"/>
      <c r="E6" s="765"/>
      <c r="F6" s="765" t="s">
        <v>10</v>
      </c>
      <c r="G6" s="774"/>
      <c r="H6" s="765"/>
      <c r="I6" s="765"/>
      <c r="J6" s="765"/>
      <c r="K6" s="765"/>
      <c r="L6" s="765"/>
      <c r="M6" s="765"/>
      <c r="N6" s="765"/>
      <c r="O6" s="765"/>
      <c r="P6" s="765"/>
      <c r="Q6" s="765"/>
      <c r="R6" s="765"/>
      <c r="S6" s="765"/>
      <c r="T6" s="765"/>
      <c r="U6" s="765" t="s">
        <v>11</v>
      </c>
      <c r="V6" s="765"/>
      <c r="W6" s="765"/>
      <c r="X6" s="765"/>
      <c r="Y6" s="765"/>
      <c r="Z6" s="765"/>
      <c r="AA6" s="765"/>
      <c r="AB6" s="765"/>
      <c r="AC6" s="765"/>
      <c r="AD6" s="765"/>
      <c r="AE6" s="765"/>
      <c r="AF6" s="765"/>
      <c r="AG6" s="765"/>
      <c r="AH6" s="765"/>
      <c r="AI6" s="765"/>
      <c r="AJ6" s="765"/>
      <c r="AK6" s="765"/>
      <c r="AL6" s="765"/>
      <c r="AM6" s="765"/>
      <c r="AN6" s="765"/>
      <c r="AO6" s="765"/>
      <c r="AP6" s="765"/>
      <c r="AQ6" s="765"/>
      <c r="AR6" s="765"/>
      <c r="AS6" s="765"/>
      <c r="AT6" s="765"/>
      <c r="AU6" s="765"/>
      <c r="AV6" s="765"/>
      <c r="AW6" s="765"/>
      <c r="AX6" s="765"/>
      <c r="AY6" s="765"/>
      <c r="AZ6" s="765"/>
      <c r="BA6" s="765"/>
      <c r="BB6" s="765"/>
      <c r="BC6" s="765"/>
      <c r="BD6" s="765"/>
      <c r="BE6" s="765"/>
      <c r="BF6" s="765"/>
      <c r="BG6" s="765" t="s">
        <v>12</v>
      </c>
      <c r="BH6" s="765"/>
      <c r="BI6" s="765"/>
      <c r="BJ6" s="765"/>
      <c r="BK6" s="765"/>
      <c r="BL6" s="765"/>
      <c r="BM6" s="765"/>
      <c r="BN6" s="765"/>
      <c r="BO6" s="439"/>
      <c r="BP6" s="765"/>
      <c r="BQ6" s="765"/>
      <c r="BR6" s="804"/>
      <c r="BS6" s="804"/>
      <c r="BT6" s="805"/>
    </row>
    <row r="7" spans="1:101" ht="20.100000000000001" hidden="1" customHeight="1">
      <c r="A7" s="765"/>
      <c r="B7" s="773"/>
      <c r="C7" s="765"/>
      <c r="D7" s="765"/>
      <c r="E7" s="765"/>
      <c r="F7" s="765" t="s">
        <v>10</v>
      </c>
      <c r="G7" s="774" t="s">
        <v>14</v>
      </c>
      <c r="H7" s="765"/>
      <c r="I7" s="765"/>
      <c r="J7" s="765"/>
      <c r="K7" s="765" t="s">
        <v>15</v>
      </c>
      <c r="L7" s="765" t="s">
        <v>16</v>
      </c>
      <c r="M7" s="765" t="s">
        <v>17</v>
      </c>
      <c r="N7" s="765"/>
      <c r="O7" s="765"/>
      <c r="P7" s="765"/>
      <c r="Q7" s="765"/>
      <c r="R7" s="765" t="s">
        <v>18</v>
      </c>
      <c r="S7" s="765" t="s">
        <v>19</v>
      </c>
      <c r="T7" s="765" t="s">
        <v>20</v>
      </c>
      <c r="U7" s="765" t="s">
        <v>11</v>
      </c>
      <c r="V7" s="765" t="s">
        <v>21</v>
      </c>
      <c r="W7" s="765" t="s">
        <v>22</v>
      </c>
      <c r="X7" s="765" t="s">
        <v>23</v>
      </c>
      <c r="Y7" s="765" t="s">
        <v>24</v>
      </c>
      <c r="Z7" s="765" t="s">
        <v>25</v>
      </c>
      <c r="AA7" s="765" t="s">
        <v>26</v>
      </c>
      <c r="AB7" s="765" t="s">
        <v>27</v>
      </c>
      <c r="AC7" s="760" t="s">
        <v>28</v>
      </c>
      <c r="AD7" s="765" t="s">
        <v>158</v>
      </c>
      <c r="AE7" s="765" t="s">
        <v>29</v>
      </c>
      <c r="AF7" s="765"/>
      <c r="AG7" s="765"/>
      <c r="AH7" s="765"/>
      <c r="AI7" s="765"/>
      <c r="AJ7" s="765"/>
      <c r="AK7" s="765"/>
      <c r="AL7" s="765"/>
      <c r="AM7" s="765"/>
      <c r="AN7" s="765"/>
      <c r="AO7" s="765"/>
      <c r="AP7" s="765"/>
      <c r="AQ7" s="765"/>
      <c r="AR7" s="765"/>
      <c r="AS7" s="765"/>
      <c r="AT7" s="765"/>
      <c r="AU7" s="760" t="s">
        <v>30</v>
      </c>
      <c r="AV7" s="765" t="s">
        <v>31</v>
      </c>
      <c r="AW7" s="765" t="s">
        <v>32</v>
      </c>
      <c r="AX7" s="765" t="s">
        <v>33</v>
      </c>
      <c r="AY7" s="765" t="s">
        <v>34</v>
      </c>
      <c r="AZ7" s="765" t="s">
        <v>35</v>
      </c>
      <c r="BA7" s="765" t="s">
        <v>36</v>
      </c>
      <c r="BB7" s="765" t="s">
        <v>37</v>
      </c>
      <c r="BC7" s="765" t="s">
        <v>38</v>
      </c>
      <c r="BD7" s="765" t="s">
        <v>39</v>
      </c>
      <c r="BE7" s="765" t="s">
        <v>40</v>
      </c>
      <c r="BF7" s="765" t="s">
        <v>41</v>
      </c>
      <c r="BG7" s="765" t="s">
        <v>12</v>
      </c>
      <c r="BH7" s="765" t="s">
        <v>42</v>
      </c>
      <c r="BI7" s="765" t="s">
        <v>43</v>
      </c>
      <c r="BJ7" s="765" t="s">
        <v>44</v>
      </c>
      <c r="BK7" s="765"/>
      <c r="BL7" s="765"/>
      <c r="BM7" s="765"/>
      <c r="BN7" s="765"/>
      <c r="BO7" s="439"/>
      <c r="BP7" s="765"/>
      <c r="BQ7" s="765"/>
      <c r="BR7" s="804"/>
      <c r="BS7" s="804"/>
      <c r="BT7" s="805"/>
    </row>
    <row r="8" spans="1:101" ht="24.75" customHeight="1">
      <c r="A8" s="765"/>
      <c r="B8" s="773"/>
      <c r="C8" s="765"/>
      <c r="D8" s="765"/>
      <c r="E8" s="765"/>
      <c r="F8" s="765"/>
      <c r="G8" s="83" t="s">
        <v>14</v>
      </c>
      <c r="H8" s="83" t="s">
        <v>45</v>
      </c>
      <c r="I8" s="83" t="s">
        <v>46</v>
      </c>
      <c r="J8" s="83" t="s">
        <v>47</v>
      </c>
      <c r="K8" s="765"/>
      <c r="L8" s="765"/>
      <c r="M8" s="9" t="s">
        <v>13</v>
      </c>
      <c r="N8" s="9" t="s">
        <v>48</v>
      </c>
      <c r="O8" s="9" t="s">
        <v>49</v>
      </c>
      <c r="P8" s="9" t="s">
        <v>50</v>
      </c>
      <c r="Q8" s="438" t="s">
        <v>51</v>
      </c>
      <c r="R8" s="765"/>
      <c r="S8" s="765"/>
      <c r="T8" s="765"/>
      <c r="U8" s="765"/>
      <c r="V8" s="765"/>
      <c r="W8" s="765"/>
      <c r="X8" s="765"/>
      <c r="Y8" s="765"/>
      <c r="Z8" s="765"/>
      <c r="AA8" s="765"/>
      <c r="AB8" s="765"/>
      <c r="AC8" s="760"/>
      <c r="AD8" s="765"/>
      <c r="AE8" s="9" t="s">
        <v>52</v>
      </c>
      <c r="AF8" s="9" t="s">
        <v>53</v>
      </c>
      <c r="AG8" s="9" t="s">
        <v>54</v>
      </c>
      <c r="AH8" s="9" t="s">
        <v>55</v>
      </c>
      <c r="AI8" s="9" t="s">
        <v>56</v>
      </c>
      <c r="AJ8" s="9" t="s">
        <v>57</v>
      </c>
      <c r="AK8" s="9" t="s">
        <v>58</v>
      </c>
      <c r="AL8" s="9" t="s">
        <v>59</v>
      </c>
      <c r="AM8" s="438" t="s">
        <v>60</v>
      </c>
      <c r="AN8" s="9" t="s">
        <v>61</v>
      </c>
      <c r="AO8" s="9" t="s">
        <v>62</v>
      </c>
      <c r="AP8" s="9" t="s">
        <v>63</v>
      </c>
      <c r="AQ8" s="9" t="s">
        <v>64</v>
      </c>
      <c r="AR8" s="9" t="s">
        <v>65</v>
      </c>
      <c r="AS8" s="9" t="s">
        <v>66</v>
      </c>
      <c r="AT8" s="9" t="s">
        <v>67</v>
      </c>
      <c r="AU8" s="760"/>
      <c r="AV8" s="765"/>
      <c r="AW8" s="765"/>
      <c r="AX8" s="765"/>
      <c r="AY8" s="765"/>
      <c r="AZ8" s="765"/>
      <c r="BA8" s="765"/>
      <c r="BB8" s="765"/>
      <c r="BC8" s="765"/>
      <c r="BD8" s="765"/>
      <c r="BE8" s="765"/>
      <c r="BF8" s="765"/>
      <c r="BG8" s="765"/>
      <c r="BH8" s="765"/>
      <c r="BI8" s="765"/>
      <c r="BJ8" s="765"/>
      <c r="BK8" s="765"/>
      <c r="BL8" s="765"/>
      <c r="BM8" s="765"/>
      <c r="BN8" s="765"/>
      <c r="BO8" s="39"/>
      <c r="BP8" s="765"/>
      <c r="BQ8" s="765"/>
      <c r="BR8" s="807"/>
      <c r="BS8" s="807"/>
      <c r="BT8" s="808"/>
    </row>
    <row r="9" spans="1:101" ht="32.25" customHeight="1">
      <c r="A9" s="9"/>
      <c r="B9" s="84"/>
      <c r="C9" s="9"/>
      <c r="D9" s="9"/>
      <c r="E9" s="9"/>
      <c r="F9" s="7" t="s">
        <v>68</v>
      </c>
      <c r="G9" s="8" t="s">
        <v>69</v>
      </c>
      <c r="H9" s="9" t="s">
        <v>70</v>
      </c>
      <c r="I9" s="9" t="s">
        <v>71</v>
      </c>
      <c r="J9" s="9" t="s">
        <v>72</v>
      </c>
      <c r="K9" s="9" t="s">
        <v>73</v>
      </c>
      <c r="L9" s="9" t="s">
        <v>74</v>
      </c>
      <c r="M9" s="9" t="s">
        <v>75</v>
      </c>
      <c r="N9" s="9" t="s">
        <v>76</v>
      </c>
      <c r="O9" s="9" t="s">
        <v>77</v>
      </c>
      <c r="P9" s="9" t="s">
        <v>78</v>
      </c>
      <c r="Q9" s="9" t="s">
        <v>79</v>
      </c>
      <c r="R9" s="9" t="s">
        <v>80</v>
      </c>
      <c r="S9" s="9" t="s">
        <v>81</v>
      </c>
      <c r="T9" s="9" t="s">
        <v>82</v>
      </c>
      <c r="U9" s="10" t="s">
        <v>83</v>
      </c>
      <c r="V9" s="10" t="s">
        <v>84</v>
      </c>
      <c r="W9" s="10" t="s">
        <v>85</v>
      </c>
      <c r="X9" s="9" t="s">
        <v>86</v>
      </c>
      <c r="Y9" s="9" t="s">
        <v>87</v>
      </c>
      <c r="Z9" s="9" t="s">
        <v>88</v>
      </c>
      <c r="AA9" s="9" t="s">
        <v>89</v>
      </c>
      <c r="AB9" s="9" t="s">
        <v>90</v>
      </c>
      <c r="AC9" s="9" t="s">
        <v>91</v>
      </c>
      <c r="AD9" s="9" t="s">
        <v>92</v>
      </c>
      <c r="AE9" s="11" t="s">
        <v>93</v>
      </c>
      <c r="AF9" s="11" t="s">
        <v>94</v>
      </c>
      <c r="AG9" s="11" t="s">
        <v>95</v>
      </c>
      <c r="AH9" s="11" t="s">
        <v>96</v>
      </c>
      <c r="AI9" s="11" t="s">
        <v>97</v>
      </c>
      <c r="AJ9" s="11" t="s">
        <v>98</v>
      </c>
      <c r="AK9" s="11" t="s">
        <v>99</v>
      </c>
      <c r="AL9" s="24" t="s">
        <v>100</v>
      </c>
      <c r="AM9" s="24" t="s">
        <v>101</v>
      </c>
      <c r="AN9" s="24" t="s">
        <v>102</v>
      </c>
      <c r="AO9" s="24" t="s">
        <v>103</v>
      </c>
      <c r="AP9" s="24" t="s">
        <v>104</v>
      </c>
      <c r="AQ9" s="24" t="s">
        <v>105</v>
      </c>
      <c r="AR9" s="24" t="s">
        <v>106</v>
      </c>
      <c r="AS9" s="24" t="s">
        <v>107</v>
      </c>
      <c r="AT9" s="24" t="s">
        <v>108</v>
      </c>
      <c r="AU9" s="24" t="s">
        <v>109</v>
      </c>
      <c r="AV9" s="24" t="s">
        <v>110</v>
      </c>
      <c r="AW9" s="24" t="s">
        <v>111</v>
      </c>
      <c r="AX9" s="24" t="s">
        <v>112</v>
      </c>
      <c r="AY9" s="24" t="s">
        <v>113</v>
      </c>
      <c r="AZ9" s="24" t="s">
        <v>114</v>
      </c>
      <c r="BA9" s="24" t="s">
        <v>115</v>
      </c>
      <c r="BB9" s="24" t="s">
        <v>116</v>
      </c>
      <c r="BC9" s="24" t="s">
        <v>117</v>
      </c>
      <c r="BD9" s="24" t="s">
        <v>118</v>
      </c>
      <c r="BE9" s="24" t="s">
        <v>119</v>
      </c>
      <c r="BF9" s="24" t="s">
        <v>120</v>
      </c>
      <c r="BG9" s="7" t="s">
        <v>121</v>
      </c>
      <c r="BH9" s="12" t="s">
        <v>122</v>
      </c>
      <c r="BI9" s="12" t="s">
        <v>123</v>
      </c>
      <c r="BJ9" s="12" t="s">
        <v>124</v>
      </c>
      <c r="BK9" s="61" t="s">
        <v>130</v>
      </c>
      <c r="BL9" s="9"/>
      <c r="BM9" s="9"/>
      <c r="BN9" s="9"/>
      <c r="BO9" s="129"/>
      <c r="BP9" s="39"/>
      <c r="BQ9" s="129"/>
      <c r="BR9" s="424" t="s">
        <v>496</v>
      </c>
      <c r="BS9" s="205" t="s">
        <v>497</v>
      </c>
      <c r="BT9" s="205" t="s">
        <v>498</v>
      </c>
    </row>
    <row r="10" spans="1:101" s="153" customFormat="1" ht="63" customHeight="1">
      <c r="A10" s="150">
        <v>1</v>
      </c>
      <c r="B10" s="265" t="s">
        <v>696</v>
      </c>
      <c r="C10" s="1">
        <f t="shared" ref="C10" si="0">D10+E10</f>
        <v>9.9999999999999982</v>
      </c>
      <c r="D10" s="26"/>
      <c r="E10" s="1">
        <f t="shared" ref="E10" si="1">F10+U10+BG10</f>
        <v>9.9999999999999982</v>
      </c>
      <c r="F10" s="1">
        <f t="shared" ref="F10" si="2">G10+K10+L10+M10+R10+S10+T10</f>
        <v>9.759999999999998</v>
      </c>
      <c r="G10" s="1">
        <f t="shared" ref="G10" si="3">H10+I10+J10</f>
        <v>0.29000000000000004</v>
      </c>
      <c r="H10" s="1">
        <v>0.23</v>
      </c>
      <c r="I10" s="1">
        <v>0.06</v>
      </c>
      <c r="J10" s="1"/>
      <c r="K10" s="1">
        <v>8.4499999999999993</v>
      </c>
      <c r="L10" s="1">
        <v>0.98</v>
      </c>
      <c r="M10" s="1">
        <f t="shared" ref="M10" si="4">+N10+O10+P10</f>
        <v>0</v>
      </c>
      <c r="N10" s="1"/>
      <c r="O10" s="1"/>
      <c r="P10" s="1"/>
      <c r="Q10" s="1"/>
      <c r="R10" s="1">
        <v>0.04</v>
      </c>
      <c r="S10" s="1"/>
      <c r="T10" s="1"/>
      <c r="U10" s="58">
        <f t="shared" ref="U10:U25" si="5">V10+W10+X10+Y10+Z10+AA10+AB10+AC10+AD10+AU10+AV10+AW10+AX10+AY10+AZ10+BA10+BB10+BC10+BD10+BE10+BF10</f>
        <v>0.24</v>
      </c>
      <c r="V10" s="1"/>
      <c r="W10" s="1"/>
      <c r="X10" s="1"/>
      <c r="Y10" s="1"/>
      <c r="Z10" s="1"/>
      <c r="AA10" s="1"/>
      <c r="AB10" s="1"/>
      <c r="AC10" s="1"/>
      <c r="AD10" s="1">
        <f t="shared" ref="AD10" si="6">SUM(AE10:AT10)</f>
        <v>0</v>
      </c>
      <c r="AE10" s="1"/>
      <c r="AF10" s="1"/>
      <c r="AG10" s="1"/>
      <c r="AH10" s="1"/>
      <c r="AI10" s="1"/>
      <c r="AJ10" s="1"/>
      <c r="AK10" s="1"/>
      <c r="AL10" s="1"/>
      <c r="AM10" s="1"/>
      <c r="AN10" s="1"/>
      <c r="AO10" s="1"/>
      <c r="AP10" s="1"/>
      <c r="AQ10" s="1"/>
      <c r="AR10" s="1"/>
      <c r="AS10" s="1">
        <v>0</v>
      </c>
      <c r="AT10" s="1"/>
      <c r="AU10" s="1"/>
      <c r="AV10" s="1"/>
      <c r="AW10" s="1"/>
      <c r="AX10" s="1"/>
      <c r="AY10" s="1"/>
      <c r="AZ10" s="1"/>
      <c r="BA10" s="1"/>
      <c r="BB10" s="1"/>
      <c r="BC10" s="1"/>
      <c r="BD10" s="1">
        <v>0.24</v>
      </c>
      <c r="BE10" s="1"/>
      <c r="BF10" s="1"/>
      <c r="BG10" s="1">
        <f t="shared" ref="BG10" si="7">BH10+BI10+BJ10</f>
        <v>0</v>
      </c>
      <c r="BH10" s="1"/>
      <c r="BI10" s="1"/>
      <c r="BJ10" s="1"/>
      <c r="BK10" s="61" t="s">
        <v>130</v>
      </c>
      <c r="BL10" s="79" t="s">
        <v>316</v>
      </c>
      <c r="BM10" s="79"/>
      <c r="BN10" s="151" t="s">
        <v>84</v>
      </c>
      <c r="BO10" s="128" t="s">
        <v>369</v>
      </c>
      <c r="BP10" s="203" t="s">
        <v>695</v>
      </c>
      <c r="BQ10" s="63" t="s">
        <v>558</v>
      </c>
      <c r="BR10" s="426"/>
      <c r="BS10" s="166"/>
      <c r="BT10" s="166"/>
      <c r="BU10" s="152"/>
      <c r="BV10" s="152"/>
      <c r="BW10" s="152"/>
      <c r="BX10" s="152"/>
      <c r="BY10" s="152"/>
      <c r="BZ10" s="152"/>
      <c r="CA10" s="152" t="s">
        <v>621</v>
      </c>
      <c r="CB10" s="152"/>
      <c r="CC10" s="152"/>
      <c r="CD10" s="152"/>
      <c r="CE10" s="152"/>
      <c r="CF10" s="152"/>
      <c r="CG10" s="152"/>
      <c r="CH10" s="152"/>
      <c r="CI10" s="152"/>
      <c r="CJ10" s="152"/>
      <c r="CK10" s="152"/>
      <c r="CL10" s="152"/>
      <c r="CM10" s="152"/>
      <c r="CN10" s="152"/>
      <c r="CO10" s="152"/>
      <c r="CP10" s="152"/>
      <c r="CQ10" s="152"/>
    </row>
    <row r="11" spans="1:101" s="72" customFormat="1" ht="63" customHeight="1">
      <c r="A11" s="150">
        <v>2</v>
      </c>
      <c r="B11" s="60" t="s">
        <v>476</v>
      </c>
      <c r="C11" s="58">
        <f>D11+E11</f>
        <v>40</v>
      </c>
      <c r="D11" s="63"/>
      <c r="E11" s="58">
        <f>F11+U11+BG11</f>
        <v>40</v>
      </c>
      <c r="F11" s="58">
        <f>G11+K11+L11+M11+R11+S11+T11</f>
        <v>36.020000000000003</v>
      </c>
      <c r="G11" s="58">
        <f>H11+I11+J11</f>
        <v>2.29</v>
      </c>
      <c r="H11" s="59">
        <v>2.29</v>
      </c>
      <c r="I11" s="58"/>
      <c r="J11" s="58"/>
      <c r="K11" s="35">
        <v>30.81</v>
      </c>
      <c r="L11" s="59">
        <v>2.42</v>
      </c>
      <c r="M11" s="58">
        <v>0.5</v>
      </c>
      <c r="N11" s="58"/>
      <c r="O11" s="58"/>
      <c r="P11" s="59">
        <v>0.5</v>
      </c>
      <c r="Q11" s="58"/>
      <c r="R11" s="58"/>
      <c r="S11" s="58"/>
      <c r="T11" s="58"/>
      <c r="U11" s="58">
        <f t="shared" si="5"/>
        <v>3.98</v>
      </c>
      <c r="V11" s="58"/>
      <c r="W11" s="58"/>
      <c r="X11" s="58"/>
      <c r="Y11" s="58"/>
      <c r="Z11" s="58"/>
      <c r="AA11" s="58"/>
      <c r="AB11" s="58"/>
      <c r="AC11" s="58"/>
      <c r="AD11" s="58">
        <f>SUM(AE11:AT11)</f>
        <v>0.4</v>
      </c>
      <c r="AE11" s="58">
        <v>0.4</v>
      </c>
      <c r="AF11" s="59"/>
      <c r="AG11" s="58"/>
      <c r="AH11" s="58"/>
      <c r="AI11" s="58"/>
      <c r="AJ11" s="58"/>
      <c r="AK11" s="58"/>
      <c r="AL11" s="58"/>
      <c r="AM11" s="58"/>
      <c r="AN11" s="58"/>
      <c r="AO11" s="58"/>
      <c r="AP11" s="58"/>
      <c r="AQ11" s="58"/>
      <c r="AR11" s="58"/>
      <c r="AS11" s="58">
        <v>0</v>
      </c>
      <c r="AT11" s="58"/>
      <c r="AU11" s="58"/>
      <c r="AV11" s="58"/>
      <c r="AW11" s="58"/>
      <c r="AX11" s="58"/>
      <c r="AY11" s="58"/>
      <c r="AZ11" s="58"/>
      <c r="BA11" s="58"/>
      <c r="BB11" s="58"/>
      <c r="BC11" s="58"/>
      <c r="BD11" s="59">
        <v>3.58</v>
      </c>
      <c r="BE11" s="58"/>
      <c r="BF11" s="58"/>
      <c r="BG11" s="58">
        <f>BH11+BI11+BJ11</f>
        <v>0</v>
      </c>
      <c r="BH11" s="58"/>
      <c r="BI11" s="59"/>
      <c r="BJ11" s="58"/>
      <c r="BK11" s="61" t="s">
        <v>130</v>
      </c>
      <c r="BL11" s="61" t="s">
        <v>316</v>
      </c>
      <c r="BM11" s="61" t="s">
        <v>575</v>
      </c>
      <c r="BN11" s="61" t="s">
        <v>90</v>
      </c>
      <c r="BO11" s="61"/>
      <c r="BP11" s="79" t="s">
        <v>477</v>
      </c>
      <c r="BQ11" s="63" t="s">
        <v>576</v>
      </c>
      <c r="BR11" s="428" t="s">
        <v>577</v>
      </c>
      <c r="BS11" s="69"/>
      <c r="BT11" s="69"/>
      <c r="BU11" s="69"/>
      <c r="BV11" s="69"/>
      <c r="BX11" s="69"/>
      <c r="CA11" s="69" t="s">
        <v>622</v>
      </c>
      <c r="CB11" s="72" t="s">
        <v>478</v>
      </c>
      <c r="CC11" s="72" t="s">
        <v>479</v>
      </c>
      <c r="CR11" s="72" t="s">
        <v>578</v>
      </c>
      <c r="CS11" s="72" t="s">
        <v>579</v>
      </c>
      <c r="CU11" s="72">
        <v>40</v>
      </c>
      <c r="CW11" s="72" t="s">
        <v>580</v>
      </c>
    </row>
    <row r="12" spans="1:101" s="81" customFormat="1" ht="57" customHeight="1">
      <c r="A12" s="150">
        <v>3</v>
      </c>
      <c r="B12" s="202" t="s">
        <v>246</v>
      </c>
      <c r="C12" s="58">
        <f t="shared" ref="C12:C17" si="8">D12+E12</f>
        <v>2.5</v>
      </c>
      <c r="D12" s="61">
        <v>0.5</v>
      </c>
      <c r="E12" s="1">
        <f t="shared" ref="E12:E16" si="9">F12+U12+BG12</f>
        <v>2</v>
      </c>
      <c r="F12" s="1">
        <f t="shared" ref="F12:F15" si="10">G12+K12+L12+M12+R12+S12+T12</f>
        <v>1.95</v>
      </c>
      <c r="G12" s="58">
        <f t="shared" ref="G12:G21" si="11">H12+I12+J12</f>
        <v>0</v>
      </c>
      <c r="H12" s="57"/>
      <c r="I12" s="57"/>
      <c r="J12" s="57"/>
      <c r="K12" s="57">
        <v>1.8</v>
      </c>
      <c r="L12" s="57">
        <v>0.15</v>
      </c>
      <c r="M12" s="58">
        <f t="shared" ref="M12:M21" si="12">+N12+O12+P12</f>
        <v>0</v>
      </c>
      <c r="N12" s="57"/>
      <c r="O12" s="57"/>
      <c r="P12" s="57"/>
      <c r="Q12" s="57"/>
      <c r="R12" s="57"/>
      <c r="S12" s="57"/>
      <c r="T12" s="57"/>
      <c r="U12" s="58">
        <f t="shared" si="5"/>
        <v>0</v>
      </c>
      <c r="V12" s="57"/>
      <c r="W12" s="57"/>
      <c r="X12" s="57"/>
      <c r="Y12" s="57"/>
      <c r="Z12" s="57"/>
      <c r="AA12" s="57"/>
      <c r="AB12" s="57"/>
      <c r="AC12" s="57"/>
      <c r="AD12" s="58">
        <f>SUM(AE12:AT12)</f>
        <v>0</v>
      </c>
      <c r="AE12" s="57"/>
      <c r="AF12" s="57"/>
      <c r="AG12" s="57"/>
      <c r="AH12" s="57"/>
      <c r="AI12" s="57"/>
      <c r="AJ12" s="57"/>
      <c r="AK12" s="57"/>
      <c r="AL12" s="57"/>
      <c r="AM12" s="57"/>
      <c r="AN12" s="57"/>
      <c r="AO12" s="57"/>
      <c r="AP12" s="57"/>
      <c r="AQ12" s="57"/>
      <c r="AR12" s="57"/>
      <c r="AS12" s="57">
        <f>AT12+AU12</f>
        <v>0</v>
      </c>
      <c r="AT12" s="57"/>
      <c r="AU12" s="57"/>
      <c r="AV12" s="57"/>
      <c r="AW12" s="57"/>
      <c r="AX12" s="57"/>
      <c r="AY12" s="57"/>
      <c r="AZ12" s="57"/>
      <c r="BA12" s="57"/>
      <c r="BB12" s="57"/>
      <c r="BC12" s="57"/>
      <c r="BD12" s="57"/>
      <c r="BE12" s="57"/>
      <c r="BF12" s="57"/>
      <c r="BG12" s="1">
        <f t="shared" ref="BG12:BG21" si="13">BH12+BI12+BJ12</f>
        <v>0.05</v>
      </c>
      <c r="BH12" s="57"/>
      <c r="BI12" s="57">
        <v>0.05</v>
      </c>
      <c r="BJ12" s="57"/>
      <c r="BK12" s="61" t="s">
        <v>130</v>
      </c>
      <c r="BL12" s="79" t="s">
        <v>396</v>
      </c>
      <c r="BM12" s="79" t="s">
        <v>160</v>
      </c>
      <c r="BN12" s="79" t="s">
        <v>93</v>
      </c>
      <c r="BO12" s="128" t="s">
        <v>369</v>
      </c>
      <c r="BP12" s="164" t="s">
        <v>671</v>
      </c>
      <c r="BQ12" s="63" t="s">
        <v>558</v>
      </c>
      <c r="BR12" s="427"/>
      <c r="BS12" s="136"/>
      <c r="BT12" s="136"/>
      <c r="BU12" s="81" t="s">
        <v>559</v>
      </c>
      <c r="CA12" s="69" t="s">
        <v>622</v>
      </c>
    </row>
    <row r="13" spans="1:101" s="81" customFormat="1" ht="106.9" customHeight="1">
      <c r="A13" s="150">
        <v>4</v>
      </c>
      <c r="B13" s="192" t="s">
        <v>293</v>
      </c>
      <c r="C13" s="58">
        <f t="shared" si="8"/>
        <v>24.7</v>
      </c>
      <c r="D13" s="57">
        <v>5.7</v>
      </c>
      <c r="E13" s="58">
        <f t="shared" si="9"/>
        <v>19</v>
      </c>
      <c r="F13" s="58">
        <f t="shared" si="10"/>
        <v>16.38</v>
      </c>
      <c r="G13" s="58">
        <f t="shared" si="11"/>
        <v>0</v>
      </c>
      <c r="H13" s="57"/>
      <c r="I13" s="57"/>
      <c r="J13" s="57"/>
      <c r="K13" s="57">
        <v>0.95</v>
      </c>
      <c r="L13" s="57">
        <v>1.76</v>
      </c>
      <c r="M13" s="58">
        <f t="shared" si="12"/>
        <v>13.67</v>
      </c>
      <c r="N13" s="57"/>
      <c r="O13" s="57"/>
      <c r="P13" s="57">
        <v>13.67</v>
      </c>
      <c r="Q13" s="57"/>
      <c r="R13" s="57"/>
      <c r="S13" s="57"/>
      <c r="T13" s="57"/>
      <c r="U13" s="58">
        <f t="shared" si="5"/>
        <v>1.55</v>
      </c>
      <c r="V13" s="57"/>
      <c r="W13" s="57"/>
      <c r="X13" s="57"/>
      <c r="Y13" s="57"/>
      <c r="Z13" s="57"/>
      <c r="AA13" s="57"/>
      <c r="AB13" s="57"/>
      <c r="AC13" s="57"/>
      <c r="AD13" s="58">
        <f>SUM(AE13:AT13)</f>
        <v>0.14000000000000001</v>
      </c>
      <c r="AE13" s="57"/>
      <c r="AF13" s="57">
        <v>0.14000000000000001</v>
      </c>
      <c r="AG13" s="57"/>
      <c r="AH13" s="57"/>
      <c r="AI13" s="57"/>
      <c r="AJ13" s="57"/>
      <c r="AK13" s="57"/>
      <c r="AL13" s="57"/>
      <c r="AM13" s="57"/>
      <c r="AN13" s="57"/>
      <c r="AO13" s="57"/>
      <c r="AP13" s="57"/>
      <c r="AQ13" s="57"/>
      <c r="AR13" s="57"/>
      <c r="AS13" s="57">
        <f>AT13+AU13</f>
        <v>0</v>
      </c>
      <c r="AT13" s="57"/>
      <c r="AU13" s="57"/>
      <c r="AV13" s="57"/>
      <c r="AW13" s="57"/>
      <c r="AX13" s="57">
        <v>1.36</v>
      </c>
      <c r="AY13" s="57"/>
      <c r="AZ13" s="57"/>
      <c r="BA13" s="57"/>
      <c r="BB13" s="57"/>
      <c r="BC13" s="57"/>
      <c r="BD13" s="57">
        <v>0.05</v>
      </c>
      <c r="BE13" s="57"/>
      <c r="BF13" s="57"/>
      <c r="BG13" s="58">
        <f t="shared" si="13"/>
        <v>1.07</v>
      </c>
      <c r="BH13" s="57"/>
      <c r="BI13" s="57">
        <v>1.07</v>
      </c>
      <c r="BJ13" s="57"/>
      <c r="BK13" s="61" t="s">
        <v>130</v>
      </c>
      <c r="BL13" s="78" t="s">
        <v>398</v>
      </c>
      <c r="BM13" s="79" t="s">
        <v>163</v>
      </c>
      <c r="BN13" s="79" t="s">
        <v>93</v>
      </c>
      <c r="BO13" s="90"/>
      <c r="BP13" s="94" t="s">
        <v>341</v>
      </c>
      <c r="BQ13" s="63" t="s">
        <v>557</v>
      </c>
      <c r="BR13" s="427"/>
      <c r="BS13" s="136"/>
      <c r="BT13" s="136"/>
      <c r="CA13" s="69" t="s">
        <v>622</v>
      </c>
    </row>
    <row r="14" spans="1:101" s="81" customFormat="1" ht="34.9" customHeight="1">
      <c r="A14" s="797">
        <v>5</v>
      </c>
      <c r="B14" s="799" t="s">
        <v>494</v>
      </c>
      <c r="C14" s="58">
        <f t="shared" si="8"/>
        <v>2</v>
      </c>
      <c r="D14" s="61"/>
      <c r="E14" s="58">
        <f t="shared" si="9"/>
        <v>2</v>
      </c>
      <c r="F14" s="58">
        <f t="shared" si="10"/>
        <v>1.4</v>
      </c>
      <c r="G14" s="58">
        <f t="shared" si="11"/>
        <v>0</v>
      </c>
      <c r="H14" s="57"/>
      <c r="I14" s="57"/>
      <c r="J14" s="57"/>
      <c r="K14" s="57">
        <v>1</v>
      </c>
      <c r="L14" s="57">
        <v>0.4</v>
      </c>
      <c r="M14" s="58">
        <f t="shared" si="12"/>
        <v>0</v>
      </c>
      <c r="N14" s="57"/>
      <c r="O14" s="57"/>
      <c r="P14" s="57"/>
      <c r="Q14" s="57"/>
      <c r="R14" s="57"/>
      <c r="S14" s="57"/>
      <c r="T14" s="57"/>
      <c r="U14" s="58">
        <f t="shared" si="5"/>
        <v>0</v>
      </c>
      <c r="V14" s="57"/>
      <c r="W14" s="57"/>
      <c r="X14" s="57"/>
      <c r="Y14" s="57"/>
      <c r="Z14" s="57"/>
      <c r="AA14" s="57"/>
      <c r="AB14" s="57"/>
      <c r="AC14" s="57"/>
      <c r="AD14" s="58">
        <f>SUM(AE14:AT14)</f>
        <v>0</v>
      </c>
      <c r="AE14" s="57"/>
      <c r="AF14" s="57"/>
      <c r="AG14" s="57"/>
      <c r="AH14" s="57"/>
      <c r="AI14" s="57"/>
      <c r="AJ14" s="57"/>
      <c r="AK14" s="57"/>
      <c r="AL14" s="57"/>
      <c r="AM14" s="57"/>
      <c r="AN14" s="57"/>
      <c r="AO14" s="57"/>
      <c r="AP14" s="57"/>
      <c r="AQ14" s="57"/>
      <c r="AR14" s="57"/>
      <c r="AS14" s="57">
        <f>AT14+AU14</f>
        <v>0</v>
      </c>
      <c r="AT14" s="57"/>
      <c r="AU14" s="57"/>
      <c r="AV14" s="57"/>
      <c r="AW14" s="57"/>
      <c r="AX14" s="57"/>
      <c r="AY14" s="57"/>
      <c r="AZ14" s="57"/>
      <c r="BA14" s="57"/>
      <c r="BB14" s="57"/>
      <c r="BC14" s="57"/>
      <c r="BD14" s="57"/>
      <c r="BE14" s="57"/>
      <c r="BF14" s="57"/>
      <c r="BG14" s="58">
        <f t="shared" si="13"/>
        <v>0.6</v>
      </c>
      <c r="BH14" s="57"/>
      <c r="BI14" s="57">
        <v>0.6</v>
      </c>
      <c r="BJ14" s="57"/>
      <c r="BK14" s="61" t="s">
        <v>130</v>
      </c>
      <c r="BL14" s="78" t="s">
        <v>398</v>
      </c>
      <c r="BM14" s="79" t="s">
        <v>161</v>
      </c>
      <c r="BN14" s="79" t="s">
        <v>93</v>
      </c>
      <c r="BO14" s="90"/>
      <c r="BP14" s="841" t="s">
        <v>410</v>
      </c>
      <c r="BQ14" s="294" t="s">
        <v>557</v>
      </c>
      <c r="BR14" s="427"/>
      <c r="BS14" s="136"/>
      <c r="BT14" s="136"/>
      <c r="CA14" s="69" t="s">
        <v>622</v>
      </c>
      <c r="CM14" s="198"/>
    </row>
    <row r="15" spans="1:101" s="81" customFormat="1" ht="35.25" customHeight="1">
      <c r="A15" s="797"/>
      <c r="B15" s="799"/>
      <c r="C15" s="58">
        <f t="shared" si="8"/>
        <v>2.2000000000000002</v>
      </c>
      <c r="D15" s="61"/>
      <c r="E15" s="58">
        <f t="shared" si="9"/>
        <v>2.2000000000000002</v>
      </c>
      <c r="F15" s="58">
        <f t="shared" si="10"/>
        <v>2.2000000000000002</v>
      </c>
      <c r="G15" s="58">
        <f t="shared" si="11"/>
        <v>0</v>
      </c>
      <c r="H15" s="57"/>
      <c r="I15" s="57"/>
      <c r="J15" s="57"/>
      <c r="K15" s="57">
        <v>1</v>
      </c>
      <c r="L15" s="57">
        <v>1.2</v>
      </c>
      <c r="M15" s="58">
        <f t="shared" si="12"/>
        <v>0</v>
      </c>
      <c r="N15" s="57"/>
      <c r="O15" s="57"/>
      <c r="P15" s="57"/>
      <c r="Q15" s="57"/>
      <c r="R15" s="57"/>
      <c r="S15" s="57"/>
      <c r="T15" s="57"/>
      <c r="U15" s="58">
        <f t="shared" si="5"/>
        <v>0</v>
      </c>
      <c r="V15" s="57"/>
      <c r="W15" s="57"/>
      <c r="X15" s="57"/>
      <c r="Y15" s="57"/>
      <c r="Z15" s="57"/>
      <c r="AA15" s="57"/>
      <c r="AB15" s="57"/>
      <c r="AC15" s="57"/>
      <c r="AD15" s="58">
        <f>SUM(AE15:AT15)</f>
        <v>0</v>
      </c>
      <c r="AE15" s="57"/>
      <c r="AF15" s="57"/>
      <c r="AG15" s="57"/>
      <c r="AH15" s="57"/>
      <c r="AI15" s="57"/>
      <c r="AJ15" s="57"/>
      <c r="AK15" s="57"/>
      <c r="AL15" s="57"/>
      <c r="AM15" s="57"/>
      <c r="AN15" s="57"/>
      <c r="AO15" s="57"/>
      <c r="AP15" s="57"/>
      <c r="AQ15" s="57"/>
      <c r="AR15" s="57"/>
      <c r="AS15" s="57">
        <f>AT15+AU15</f>
        <v>0</v>
      </c>
      <c r="AT15" s="57"/>
      <c r="AU15" s="57"/>
      <c r="AV15" s="57"/>
      <c r="AW15" s="57"/>
      <c r="AX15" s="57"/>
      <c r="AY15" s="57"/>
      <c r="AZ15" s="57"/>
      <c r="BA15" s="57"/>
      <c r="BB15" s="57"/>
      <c r="BC15" s="57"/>
      <c r="BD15" s="57"/>
      <c r="BE15" s="57"/>
      <c r="BF15" s="57"/>
      <c r="BG15" s="58">
        <f t="shared" si="13"/>
        <v>0</v>
      </c>
      <c r="BH15" s="57"/>
      <c r="BI15" s="57"/>
      <c r="BJ15" s="57"/>
      <c r="BK15" s="61" t="s">
        <v>130</v>
      </c>
      <c r="BL15" s="70" t="s">
        <v>399</v>
      </c>
      <c r="BM15" s="79" t="s">
        <v>162</v>
      </c>
      <c r="BN15" s="79" t="s">
        <v>93</v>
      </c>
      <c r="BO15" s="90"/>
      <c r="BP15" s="841"/>
      <c r="BQ15" s="294" t="s">
        <v>557</v>
      </c>
      <c r="BR15" s="427"/>
      <c r="BS15" s="136"/>
      <c r="BT15" s="136"/>
      <c r="CA15" s="69" t="s">
        <v>622</v>
      </c>
    </row>
    <row r="16" spans="1:101" s="81" customFormat="1" ht="69" customHeight="1">
      <c r="A16" s="61">
        <v>6</v>
      </c>
      <c r="B16" s="298" t="s">
        <v>297</v>
      </c>
      <c r="C16" s="58">
        <f t="shared" si="8"/>
        <v>9.42</v>
      </c>
      <c r="D16" s="61">
        <v>5.4</v>
      </c>
      <c r="E16" s="58">
        <f t="shared" si="9"/>
        <v>4.0199999999999996</v>
      </c>
      <c r="F16" s="58">
        <f>K16+L16+M16+R16+S16+T16</f>
        <v>3.32</v>
      </c>
      <c r="G16" s="58">
        <f t="shared" si="11"/>
        <v>7.3000000000000001E-3</v>
      </c>
      <c r="H16" s="57"/>
      <c r="I16" s="57">
        <v>7.3000000000000001E-3</v>
      </c>
      <c r="J16" s="57"/>
      <c r="K16" s="57">
        <v>3.3</v>
      </c>
      <c r="L16" s="57">
        <v>0.02</v>
      </c>
      <c r="M16" s="58">
        <f t="shared" si="12"/>
        <v>0</v>
      </c>
      <c r="N16" s="57"/>
      <c r="O16" s="57"/>
      <c r="P16" s="57"/>
      <c r="Q16" s="57"/>
      <c r="R16" s="57"/>
      <c r="S16" s="57"/>
      <c r="T16" s="57"/>
      <c r="U16" s="58">
        <f t="shared" si="5"/>
        <v>0.7</v>
      </c>
      <c r="V16" s="57"/>
      <c r="W16" s="57"/>
      <c r="X16" s="57"/>
      <c r="Y16" s="57"/>
      <c r="Z16" s="57"/>
      <c r="AA16" s="57"/>
      <c r="AB16" s="57"/>
      <c r="AC16" s="57"/>
      <c r="AD16" s="58"/>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v>0.7</v>
      </c>
      <c r="BE16" s="57"/>
      <c r="BF16" s="57"/>
      <c r="BG16" s="58">
        <f t="shared" si="13"/>
        <v>0</v>
      </c>
      <c r="BH16" s="57"/>
      <c r="BI16" s="57"/>
      <c r="BJ16" s="57"/>
      <c r="BK16" s="61" t="s">
        <v>130</v>
      </c>
      <c r="BL16" s="79" t="s">
        <v>713</v>
      </c>
      <c r="BM16" s="79" t="s">
        <v>313</v>
      </c>
      <c r="BN16" s="79" t="s">
        <v>93</v>
      </c>
      <c r="BO16" s="90" t="s">
        <v>369</v>
      </c>
      <c r="BP16" s="195" t="s">
        <v>403</v>
      </c>
      <c r="BQ16" s="63" t="s">
        <v>558</v>
      </c>
      <c r="BR16" s="136"/>
      <c r="BS16" s="136"/>
      <c r="BT16" s="136"/>
    </row>
    <row r="17" spans="1:103" s="81" customFormat="1" ht="80.25" customHeight="1">
      <c r="A17" s="27">
        <v>7</v>
      </c>
      <c r="B17" s="442" t="s">
        <v>165</v>
      </c>
      <c r="C17" s="62">
        <f t="shared" si="8"/>
        <v>4.95</v>
      </c>
      <c r="D17" s="58"/>
      <c r="E17" s="1">
        <f t="shared" ref="E17:E20" si="14">F17+U17+BG17</f>
        <v>4.95</v>
      </c>
      <c r="F17" s="1">
        <f t="shared" ref="F17:F20" si="15">G17+K17+L17+M17+R17+S17+T17</f>
        <v>4.95</v>
      </c>
      <c r="G17" s="58">
        <f t="shared" ref="G17" si="16">H17+I17+J17</f>
        <v>0.06</v>
      </c>
      <c r="H17" s="58">
        <v>0.06</v>
      </c>
      <c r="I17" s="58"/>
      <c r="J17" s="58"/>
      <c r="K17" s="58">
        <v>2.81</v>
      </c>
      <c r="L17" s="58">
        <v>2.08</v>
      </c>
      <c r="M17" s="58">
        <f t="shared" si="12"/>
        <v>0</v>
      </c>
      <c r="N17" s="58"/>
      <c r="O17" s="58"/>
      <c r="P17" s="58"/>
      <c r="Q17" s="58"/>
      <c r="R17" s="58"/>
      <c r="S17" s="58"/>
      <c r="T17" s="58"/>
      <c r="U17" s="58">
        <f t="shared" si="5"/>
        <v>0</v>
      </c>
      <c r="V17" s="58"/>
      <c r="W17" s="58"/>
      <c r="X17" s="58"/>
      <c r="Y17" s="58"/>
      <c r="Z17" s="58"/>
      <c r="AA17" s="58"/>
      <c r="AB17" s="58"/>
      <c r="AC17" s="58"/>
      <c r="AD17" s="58">
        <f t="shared" ref="AD17:AD20" si="17">SUM(AE17:AT17)</f>
        <v>0</v>
      </c>
      <c r="AE17" s="58"/>
      <c r="AF17" s="58"/>
      <c r="AG17" s="58"/>
      <c r="AH17" s="58"/>
      <c r="AI17" s="58"/>
      <c r="AJ17" s="58"/>
      <c r="AK17" s="58"/>
      <c r="AL17" s="58"/>
      <c r="AM17" s="58"/>
      <c r="AN17" s="58"/>
      <c r="AO17" s="58"/>
      <c r="AP17" s="58"/>
      <c r="AQ17" s="58"/>
      <c r="AR17" s="58"/>
      <c r="AS17" s="58">
        <v>0</v>
      </c>
      <c r="AT17" s="58"/>
      <c r="AU17" s="58"/>
      <c r="AV17" s="58"/>
      <c r="AW17" s="58"/>
      <c r="AX17" s="58"/>
      <c r="AY17" s="58"/>
      <c r="AZ17" s="58"/>
      <c r="BA17" s="58"/>
      <c r="BB17" s="58"/>
      <c r="BC17" s="58"/>
      <c r="BD17" s="58"/>
      <c r="BE17" s="58"/>
      <c r="BF17" s="58"/>
      <c r="BG17" s="1">
        <f t="shared" si="13"/>
        <v>0</v>
      </c>
      <c r="BH17" s="58"/>
      <c r="BI17" s="58"/>
      <c r="BJ17" s="58"/>
      <c r="BK17" s="61" t="s">
        <v>130</v>
      </c>
      <c r="BL17" s="79" t="s">
        <v>131</v>
      </c>
      <c r="BM17" s="27" t="s">
        <v>625</v>
      </c>
      <c r="BN17" s="61" t="s">
        <v>94</v>
      </c>
      <c r="BO17" s="90"/>
      <c r="BP17" s="437" t="s">
        <v>627</v>
      </c>
      <c r="BQ17" s="63" t="s">
        <v>557</v>
      </c>
      <c r="CY17" s="81" t="s">
        <v>624</v>
      </c>
    </row>
    <row r="18" spans="1:103" s="146" customFormat="1" ht="32.450000000000003" customHeight="1">
      <c r="A18" s="761">
        <v>8</v>
      </c>
      <c r="B18" s="782" t="s">
        <v>390</v>
      </c>
      <c r="C18" s="1">
        <v>11.3</v>
      </c>
      <c r="D18" s="58">
        <v>0.03</v>
      </c>
      <c r="E18" s="1">
        <f t="shared" si="14"/>
        <v>11.270000000000001</v>
      </c>
      <c r="F18" s="1">
        <f t="shared" si="15"/>
        <v>10.49</v>
      </c>
      <c r="G18" s="58">
        <f t="shared" si="11"/>
        <v>1</v>
      </c>
      <c r="H18" s="58">
        <v>1</v>
      </c>
      <c r="I18" s="58"/>
      <c r="J18" s="58"/>
      <c r="K18" s="58">
        <v>7.55</v>
      </c>
      <c r="L18" s="58">
        <v>1.94</v>
      </c>
      <c r="M18" s="58">
        <f t="shared" si="12"/>
        <v>0</v>
      </c>
      <c r="N18" s="58"/>
      <c r="O18" s="58"/>
      <c r="P18" s="58"/>
      <c r="Q18" s="58"/>
      <c r="R18" s="58"/>
      <c r="S18" s="58"/>
      <c r="T18" s="58"/>
      <c r="U18" s="58">
        <f t="shared" si="5"/>
        <v>0.64</v>
      </c>
      <c r="V18" s="58"/>
      <c r="W18" s="58"/>
      <c r="X18" s="58"/>
      <c r="Y18" s="58"/>
      <c r="Z18" s="58"/>
      <c r="AA18" s="58"/>
      <c r="AB18" s="58"/>
      <c r="AC18" s="58"/>
      <c r="AD18" s="58">
        <f t="shared" si="17"/>
        <v>0.06</v>
      </c>
      <c r="AE18" s="58">
        <v>0.06</v>
      </c>
      <c r="AF18" s="58"/>
      <c r="AG18" s="58"/>
      <c r="AH18" s="58"/>
      <c r="AI18" s="58"/>
      <c r="AJ18" s="58"/>
      <c r="AK18" s="58"/>
      <c r="AL18" s="58"/>
      <c r="AM18" s="58"/>
      <c r="AN18" s="58"/>
      <c r="AO18" s="58"/>
      <c r="AP18" s="58"/>
      <c r="AQ18" s="58"/>
      <c r="AR18" s="58"/>
      <c r="AS18" s="58"/>
      <c r="AT18" s="58"/>
      <c r="AU18" s="58"/>
      <c r="AV18" s="58"/>
      <c r="AW18" s="58"/>
      <c r="AX18" s="58">
        <v>0.27</v>
      </c>
      <c r="AY18" s="58"/>
      <c r="AZ18" s="58"/>
      <c r="BA18" s="58"/>
      <c r="BB18" s="58"/>
      <c r="BC18" s="58"/>
      <c r="BD18" s="58">
        <v>0.31</v>
      </c>
      <c r="BE18" s="58"/>
      <c r="BF18" s="58"/>
      <c r="BG18" s="58">
        <f t="shared" si="13"/>
        <v>0.14000000000000001</v>
      </c>
      <c r="BH18" s="58"/>
      <c r="BI18" s="58">
        <v>0.14000000000000001</v>
      </c>
      <c r="BJ18" s="58"/>
      <c r="BK18" s="61" t="s">
        <v>130</v>
      </c>
      <c r="BL18" s="70" t="s">
        <v>396</v>
      </c>
      <c r="BM18" s="27" t="s">
        <v>317</v>
      </c>
      <c r="BN18" s="27" t="s">
        <v>94</v>
      </c>
      <c r="BO18" s="128" t="s">
        <v>370</v>
      </c>
      <c r="BP18" s="830" t="s">
        <v>344</v>
      </c>
      <c r="BQ18" s="294" t="s">
        <v>558</v>
      </c>
      <c r="BR18" s="427"/>
      <c r="BS18" s="136"/>
      <c r="BT18" s="136"/>
      <c r="BU18" s="81" t="s">
        <v>559</v>
      </c>
      <c r="BV18" s="81"/>
      <c r="BW18" s="81"/>
      <c r="BX18" s="81"/>
      <c r="BY18" s="81"/>
      <c r="BZ18" s="81"/>
      <c r="CA18" s="69" t="s">
        <v>622</v>
      </c>
      <c r="CB18" s="81"/>
      <c r="CC18" s="81"/>
      <c r="CD18" s="81"/>
      <c r="CE18" s="81"/>
      <c r="CF18" s="81"/>
      <c r="CG18" s="81"/>
      <c r="CH18" s="81"/>
      <c r="CI18" s="81"/>
      <c r="CJ18" s="81"/>
    </row>
    <row r="19" spans="1:103" s="81" customFormat="1" ht="30" customHeight="1">
      <c r="A19" s="761"/>
      <c r="B19" s="783"/>
      <c r="C19" s="62">
        <v>53.19</v>
      </c>
      <c r="D19" s="58">
        <v>0.1</v>
      </c>
      <c r="E19" s="1">
        <f t="shared" si="14"/>
        <v>53.089999999999989</v>
      </c>
      <c r="F19" s="1">
        <f t="shared" si="15"/>
        <v>48.779999999999994</v>
      </c>
      <c r="G19" s="58">
        <f t="shared" si="11"/>
        <v>1</v>
      </c>
      <c r="H19" s="58">
        <v>1</v>
      </c>
      <c r="I19" s="58"/>
      <c r="J19" s="58"/>
      <c r="K19" s="58">
        <v>45.48</v>
      </c>
      <c r="L19" s="58">
        <v>2.2599999999999998</v>
      </c>
      <c r="M19" s="58">
        <f t="shared" si="12"/>
        <v>0</v>
      </c>
      <c r="N19" s="58"/>
      <c r="O19" s="58"/>
      <c r="P19" s="58"/>
      <c r="Q19" s="58"/>
      <c r="R19" s="58">
        <v>0.04</v>
      </c>
      <c r="S19" s="58"/>
      <c r="T19" s="58"/>
      <c r="U19" s="58">
        <f t="shared" si="5"/>
        <v>3.9000000000000004</v>
      </c>
      <c r="V19" s="58"/>
      <c r="W19" s="58"/>
      <c r="X19" s="58"/>
      <c r="Y19" s="58"/>
      <c r="Z19" s="58"/>
      <c r="AA19" s="58"/>
      <c r="AB19" s="58"/>
      <c r="AC19" s="58"/>
      <c r="AD19" s="58">
        <f t="shared" si="17"/>
        <v>0.45</v>
      </c>
      <c r="AE19" s="58">
        <v>0.45</v>
      </c>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v>3.45</v>
      </c>
      <c r="BE19" s="58"/>
      <c r="BF19" s="58"/>
      <c r="BG19" s="58">
        <f t="shared" si="13"/>
        <v>0.41</v>
      </c>
      <c r="BH19" s="58"/>
      <c r="BI19" s="58">
        <v>0.41</v>
      </c>
      <c r="BJ19" s="58"/>
      <c r="BK19" s="61" t="s">
        <v>130</v>
      </c>
      <c r="BL19" s="79" t="s">
        <v>316</v>
      </c>
      <c r="BM19" s="27" t="s">
        <v>318</v>
      </c>
      <c r="BN19" s="61" t="s">
        <v>94</v>
      </c>
      <c r="BO19" s="128" t="s">
        <v>370</v>
      </c>
      <c r="BP19" s="830"/>
      <c r="BQ19" s="294" t="s">
        <v>558</v>
      </c>
      <c r="BR19" s="427"/>
      <c r="BS19" s="136"/>
      <c r="BT19" s="136"/>
      <c r="BU19" s="81" t="s">
        <v>559</v>
      </c>
      <c r="CA19" s="69" t="s">
        <v>622</v>
      </c>
    </row>
    <row r="20" spans="1:103" s="146" customFormat="1" ht="27.6" customHeight="1">
      <c r="A20" s="761"/>
      <c r="B20" s="782"/>
      <c r="C20" s="1">
        <v>21.28</v>
      </c>
      <c r="D20" s="58">
        <v>1.87</v>
      </c>
      <c r="E20" s="1">
        <f t="shared" si="14"/>
        <v>19.41</v>
      </c>
      <c r="F20" s="1">
        <f t="shared" si="15"/>
        <v>17.22</v>
      </c>
      <c r="G20" s="58">
        <f t="shared" si="11"/>
        <v>1</v>
      </c>
      <c r="H20" s="58">
        <v>1</v>
      </c>
      <c r="I20" s="58"/>
      <c r="J20" s="58"/>
      <c r="K20" s="58">
        <v>8.1999999999999993</v>
      </c>
      <c r="L20" s="58">
        <v>7.63</v>
      </c>
      <c r="M20" s="58">
        <f t="shared" si="12"/>
        <v>0.39</v>
      </c>
      <c r="N20" s="58"/>
      <c r="O20" s="58"/>
      <c r="P20" s="58">
        <v>0.39</v>
      </c>
      <c r="Q20" s="58"/>
      <c r="R20" s="58"/>
      <c r="S20" s="58"/>
      <c r="T20" s="58"/>
      <c r="U20" s="58">
        <f t="shared" si="5"/>
        <v>2.17</v>
      </c>
      <c r="V20" s="58"/>
      <c r="W20" s="58"/>
      <c r="X20" s="58"/>
      <c r="Y20" s="58"/>
      <c r="Z20" s="58"/>
      <c r="AA20" s="58"/>
      <c r="AB20" s="58"/>
      <c r="AC20" s="58"/>
      <c r="AD20" s="58">
        <f t="shared" si="17"/>
        <v>2</v>
      </c>
      <c r="AE20" s="58">
        <v>2</v>
      </c>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v>0.17</v>
      </c>
      <c r="BE20" s="58"/>
      <c r="BF20" s="58"/>
      <c r="BG20" s="58">
        <f t="shared" si="13"/>
        <v>0.02</v>
      </c>
      <c r="BH20" s="58"/>
      <c r="BI20" s="58">
        <v>0.02</v>
      </c>
      <c r="BJ20" s="58"/>
      <c r="BK20" s="61" t="s">
        <v>130</v>
      </c>
      <c r="BL20" s="70" t="s">
        <v>397</v>
      </c>
      <c r="BM20" s="27" t="s">
        <v>319</v>
      </c>
      <c r="BN20" s="27" t="s">
        <v>94</v>
      </c>
      <c r="BO20" s="128" t="s">
        <v>370</v>
      </c>
      <c r="BP20" s="830"/>
      <c r="BQ20" s="294" t="s">
        <v>558</v>
      </c>
      <c r="BR20" s="427"/>
      <c r="BS20" s="136"/>
      <c r="BT20" s="136"/>
      <c r="BU20" s="81" t="s">
        <v>559</v>
      </c>
      <c r="BV20" s="81"/>
      <c r="BW20" s="81"/>
      <c r="BX20" s="81"/>
      <c r="BY20" s="81"/>
      <c r="BZ20" s="81"/>
      <c r="CA20" s="69" t="s">
        <v>622</v>
      </c>
      <c r="CB20" s="81"/>
      <c r="CC20" s="81"/>
      <c r="CD20" s="81"/>
      <c r="CE20" s="81"/>
      <c r="CF20" s="81"/>
      <c r="CG20" s="81"/>
      <c r="CH20" s="81"/>
      <c r="CI20" s="81"/>
      <c r="CJ20" s="81"/>
    </row>
    <row r="21" spans="1:103" s="72" customFormat="1" ht="56.25">
      <c r="A21" s="61">
        <v>9</v>
      </c>
      <c r="B21" s="66" t="s">
        <v>299</v>
      </c>
      <c r="C21" s="58">
        <v>0.12</v>
      </c>
      <c r="D21" s="58"/>
      <c r="E21" s="1">
        <f>F21+U21+BG21</f>
        <v>0.12</v>
      </c>
      <c r="F21" s="1">
        <f>G21+K21+L21+M21+R21+S21+T21</f>
        <v>0.11</v>
      </c>
      <c r="G21" s="58">
        <f t="shared" si="11"/>
        <v>0</v>
      </c>
      <c r="H21" s="5"/>
      <c r="I21" s="5"/>
      <c r="J21" s="5"/>
      <c r="K21" s="58"/>
      <c r="L21" s="58">
        <v>0.11</v>
      </c>
      <c r="M21" s="58">
        <f t="shared" si="12"/>
        <v>0</v>
      </c>
      <c r="N21" s="58"/>
      <c r="O21" s="5"/>
      <c r="P21" s="58"/>
      <c r="Q21" s="5"/>
      <c r="R21" s="58"/>
      <c r="S21" s="5"/>
      <c r="T21" s="5"/>
      <c r="U21" s="58">
        <f t="shared" si="5"/>
        <v>0</v>
      </c>
      <c r="V21" s="5"/>
      <c r="W21" s="5"/>
      <c r="X21" s="5"/>
      <c r="Y21" s="5"/>
      <c r="Z21" s="5"/>
      <c r="AA21" s="5"/>
      <c r="AB21" s="5"/>
      <c r="AC21" s="5"/>
      <c r="AD21" s="58"/>
      <c r="AE21" s="5"/>
      <c r="AF21" s="5"/>
      <c r="AG21" s="5"/>
      <c r="AH21" s="5"/>
      <c r="AI21" s="5"/>
      <c r="AJ21" s="5"/>
      <c r="AK21" s="5"/>
      <c r="AL21" s="5"/>
      <c r="AM21" s="5"/>
      <c r="AN21" s="5"/>
      <c r="AO21" s="5"/>
      <c r="AP21" s="5"/>
      <c r="AQ21" s="5"/>
      <c r="AR21" s="5"/>
      <c r="AS21" s="5"/>
      <c r="AT21" s="5"/>
      <c r="AU21" s="5"/>
      <c r="AV21" s="5"/>
      <c r="AW21" s="5"/>
      <c r="AX21" s="58"/>
      <c r="AY21" s="5"/>
      <c r="AZ21" s="58"/>
      <c r="BA21" s="58"/>
      <c r="BB21" s="5"/>
      <c r="BC21" s="5"/>
      <c r="BD21" s="58"/>
      <c r="BE21" s="58"/>
      <c r="BF21" s="5"/>
      <c r="BG21" s="1">
        <f t="shared" si="13"/>
        <v>0.01</v>
      </c>
      <c r="BH21" s="5"/>
      <c r="BI21" s="5">
        <v>0.01</v>
      </c>
      <c r="BJ21" s="5"/>
      <c r="BK21" s="61" t="s">
        <v>130</v>
      </c>
      <c r="BL21" s="61" t="s">
        <v>400</v>
      </c>
      <c r="BM21" s="79" t="s">
        <v>320</v>
      </c>
      <c r="BN21" s="61" t="s">
        <v>95</v>
      </c>
      <c r="BO21" s="92"/>
      <c r="BP21" s="94" t="s">
        <v>502</v>
      </c>
      <c r="BQ21" s="63" t="s">
        <v>557</v>
      </c>
      <c r="BR21" s="430"/>
      <c r="BS21" s="71"/>
      <c r="BT21" s="71"/>
    </row>
    <row r="22" spans="1:103" s="463" customFormat="1" ht="108" customHeight="1">
      <c r="A22" s="455">
        <v>10</v>
      </c>
      <c r="B22" s="456" t="s">
        <v>178</v>
      </c>
      <c r="C22" s="457">
        <f t="shared" ref="C22" si="18">D22+E22</f>
        <v>20.78</v>
      </c>
      <c r="D22" s="458"/>
      <c r="E22" s="457">
        <f t="shared" ref="E22" si="19">F22+U22+BG22</f>
        <v>20.78</v>
      </c>
      <c r="F22" s="457">
        <f t="shared" ref="F22" si="20">G22+K22+L22+M22+R22+S22+T22</f>
        <v>11.17</v>
      </c>
      <c r="G22" s="311">
        <f t="shared" ref="G22:G32" si="21">H22+I22+J22</f>
        <v>0</v>
      </c>
      <c r="H22" s="311"/>
      <c r="I22" s="311"/>
      <c r="J22" s="311"/>
      <c r="K22" s="311">
        <v>5.01</v>
      </c>
      <c r="L22" s="311">
        <v>6.16</v>
      </c>
      <c r="M22" s="311">
        <f t="shared" ref="M22:M32" si="22">+N22+O22+P22</f>
        <v>0</v>
      </c>
      <c r="N22" s="311"/>
      <c r="O22" s="311"/>
      <c r="P22" s="311"/>
      <c r="Q22" s="311"/>
      <c r="R22" s="311"/>
      <c r="S22" s="311"/>
      <c r="T22" s="311"/>
      <c r="U22" s="311">
        <f t="shared" si="5"/>
        <v>6.61</v>
      </c>
      <c r="V22" s="311"/>
      <c r="W22" s="311"/>
      <c r="X22" s="311"/>
      <c r="Y22" s="311"/>
      <c r="Z22" s="311"/>
      <c r="AA22" s="311"/>
      <c r="AB22" s="311"/>
      <c r="AC22" s="311"/>
      <c r="AD22" s="311">
        <f t="shared" ref="AD22" si="23">SUM(AE22:AT22)</f>
        <v>0</v>
      </c>
      <c r="AE22" s="311"/>
      <c r="AF22" s="311"/>
      <c r="AG22" s="311"/>
      <c r="AH22" s="311"/>
      <c r="AI22" s="311"/>
      <c r="AJ22" s="311"/>
      <c r="AK22" s="311"/>
      <c r="AL22" s="311"/>
      <c r="AM22" s="311"/>
      <c r="AN22" s="311"/>
      <c r="AO22" s="311"/>
      <c r="AP22" s="311"/>
      <c r="AQ22" s="311"/>
      <c r="AR22" s="311"/>
      <c r="AS22" s="311">
        <v>0</v>
      </c>
      <c r="AT22" s="311"/>
      <c r="AU22" s="311"/>
      <c r="AV22" s="311"/>
      <c r="AW22" s="311"/>
      <c r="AX22" s="311"/>
      <c r="AY22" s="311"/>
      <c r="AZ22" s="311"/>
      <c r="BA22" s="311"/>
      <c r="BB22" s="311"/>
      <c r="BC22" s="311"/>
      <c r="BD22" s="311">
        <v>6.61</v>
      </c>
      <c r="BE22" s="311"/>
      <c r="BF22" s="311"/>
      <c r="BG22" s="457">
        <f t="shared" ref="BG22:BG32" si="24">BH22+BI22+BJ22</f>
        <v>3</v>
      </c>
      <c r="BH22" s="311"/>
      <c r="BI22" s="311">
        <v>3</v>
      </c>
      <c r="BJ22" s="311"/>
      <c r="BK22" s="368" t="s">
        <v>130</v>
      </c>
      <c r="BL22" s="459" t="s">
        <v>397</v>
      </c>
      <c r="BM22" s="368" t="s">
        <v>179</v>
      </c>
      <c r="BN22" s="455" t="s">
        <v>99</v>
      </c>
      <c r="BO22" s="460" t="s">
        <v>370</v>
      </c>
      <c r="BP22" s="461" t="s">
        <v>345</v>
      </c>
      <c r="BQ22" s="313" t="s">
        <v>558</v>
      </c>
      <c r="BR22" s="462"/>
      <c r="BS22" s="312"/>
      <c r="BT22" s="312"/>
      <c r="BU22" s="315" t="s">
        <v>559</v>
      </c>
      <c r="BV22" s="315"/>
      <c r="BW22" s="315"/>
      <c r="BX22" s="315"/>
      <c r="BY22" s="315"/>
      <c r="BZ22" s="315"/>
      <c r="CA22" s="380" t="s">
        <v>622</v>
      </c>
      <c r="CB22" s="315"/>
      <c r="CC22" s="315"/>
      <c r="CD22" s="315"/>
      <c r="CE22" s="315"/>
      <c r="CF22" s="315"/>
      <c r="CG22" s="315"/>
      <c r="CH22" s="315"/>
      <c r="CI22" s="315"/>
      <c r="CJ22" s="315"/>
    </row>
    <row r="23" spans="1:103" s="72" customFormat="1" ht="56.25">
      <c r="A23" s="455">
        <v>11</v>
      </c>
      <c r="B23" s="60" t="s">
        <v>684</v>
      </c>
      <c r="C23" s="58">
        <v>20</v>
      </c>
      <c r="D23" s="58"/>
      <c r="E23" s="1">
        <f>F23+U23+BG23</f>
        <v>20</v>
      </c>
      <c r="F23" s="1">
        <f>G23+K23+L23+M23+R23+S23+T23</f>
        <v>20</v>
      </c>
      <c r="G23" s="58">
        <f t="shared" si="21"/>
        <v>0</v>
      </c>
      <c r="H23" s="5"/>
      <c r="I23" s="5"/>
      <c r="J23" s="5"/>
      <c r="K23" s="58">
        <v>11</v>
      </c>
      <c r="L23" s="58">
        <v>9</v>
      </c>
      <c r="M23" s="58">
        <f t="shared" si="22"/>
        <v>0</v>
      </c>
      <c r="N23" s="58"/>
      <c r="O23" s="5"/>
      <c r="P23" s="58"/>
      <c r="Q23" s="5"/>
      <c r="R23" s="58"/>
      <c r="S23" s="5"/>
      <c r="T23" s="5"/>
      <c r="U23" s="58">
        <f t="shared" si="5"/>
        <v>0</v>
      </c>
      <c r="V23" s="5"/>
      <c r="W23" s="5"/>
      <c r="X23" s="5"/>
      <c r="Y23" s="5"/>
      <c r="Z23" s="5"/>
      <c r="AA23" s="5"/>
      <c r="AB23" s="5"/>
      <c r="AC23" s="5"/>
      <c r="AD23" s="58"/>
      <c r="AE23" s="5"/>
      <c r="AF23" s="5"/>
      <c r="AG23" s="5"/>
      <c r="AH23" s="5"/>
      <c r="AI23" s="5"/>
      <c r="AJ23" s="5"/>
      <c r="AK23" s="5"/>
      <c r="AL23" s="5"/>
      <c r="AM23" s="5"/>
      <c r="AN23" s="5"/>
      <c r="AO23" s="5"/>
      <c r="AP23" s="5"/>
      <c r="AQ23" s="5"/>
      <c r="AR23" s="5"/>
      <c r="AS23" s="5"/>
      <c r="AT23" s="5"/>
      <c r="AU23" s="5"/>
      <c r="AV23" s="5"/>
      <c r="AW23" s="5"/>
      <c r="AX23" s="58"/>
      <c r="AY23" s="5"/>
      <c r="AZ23" s="58"/>
      <c r="BA23" s="58"/>
      <c r="BB23" s="5"/>
      <c r="BC23" s="5"/>
      <c r="BD23" s="58"/>
      <c r="BE23" s="58"/>
      <c r="BF23" s="5"/>
      <c r="BG23" s="1">
        <f t="shared" si="24"/>
        <v>0</v>
      </c>
      <c r="BH23" s="5"/>
      <c r="BI23" s="5"/>
      <c r="BJ23" s="5"/>
      <c r="BK23" s="61" t="s">
        <v>130</v>
      </c>
      <c r="BL23" s="70" t="s">
        <v>397</v>
      </c>
      <c r="BM23" s="79" t="s">
        <v>323</v>
      </c>
      <c r="BN23" s="61" t="s">
        <v>103</v>
      </c>
      <c r="BO23" s="92"/>
      <c r="BP23" s="797" t="s">
        <v>685</v>
      </c>
      <c r="BQ23" s="63" t="s">
        <v>557</v>
      </c>
      <c r="BR23" s="430"/>
      <c r="BS23" s="71"/>
      <c r="BT23" s="71"/>
      <c r="CA23" s="69" t="s">
        <v>622</v>
      </c>
    </row>
    <row r="24" spans="1:103" s="72" customFormat="1" ht="56.25">
      <c r="A24" s="455">
        <v>12</v>
      </c>
      <c r="B24" s="60" t="s">
        <v>392</v>
      </c>
      <c r="C24" s="58">
        <f t="shared" ref="C24" si="25">D24+E24</f>
        <v>2</v>
      </c>
      <c r="D24" s="63"/>
      <c r="E24" s="1">
        <f>F24+U24+BG24</f>
        <v>2</v>
      </c>
      <c r="F24" s="1">
        <f>G24+K24+L24+M24+R24+S24+T24</f>
        <v>2</v>
      </c>
      <c r="G24" s="58">
        <f t="shared" ref="G24" si="26">H24+I24+J24</f>
        <v>0</v>
      </c>
      <c r="H24" s="58"/>
      <c r="I24" s="58"/>
      <c r="J24" s="58"/>
      <c r="K24" s="58"/>
      <c r="L24" s="58">
        <v>2</v>
      </c>
      <c r="M24" s="58">
        <f t="shared" ref="M24" si="27">+N24+O24+P24</f>
        <v>0</v>
      </c>
      <c r="N24" s="58"/>
      <c r="O24" s="58"/>
      <c r="P24" s="58"/>
      <c r="Q24" s="58"/>
      <c r="R24" s="58"/>
      <c r="S24" s="58"/>
      <c r="T24" s="58"/>
      <c r="U24" s="58">
        <f t="shared" si="5"/>
        <v>0</v>
      </c>
      <c r="V24" s="58"/>
      <c r="W24" s="58"/>
      <c r="X24" s="58"/>
      <c r="Y24" s="58"/>
      <c r="Z24" s="58"/>
      <c r="AA24" s="58"/>
      <c r="AB24" s="58"/>
      <c r="AC24" s="58"/>
      <c r="AD24" s="58">
        <f>SUM(AE24:AT24)</f>
        <v>0</v>
      </c>
      <c r="AE24" s="58"/>
      <c r="AF24" s="58"/>
      <c r="AG24" s="58"/>
      <c r="AH24" s="58"/>
      <c r="AI24" s="58"/>
      <c r="AJ24" s="58"/>
      <c r="AK24" s="58"/>
      <c r="AL24" s="58"/>
      <c r="AM24" s="58"/>
      <c r="AN24" s="58"/>
      <c r="AO24" s="58"/>
      <c r="AP24" s="58"/>
      <c r="AQ24" s="58"/>
      <c r="AR24" s="58"/>
      <c r="AS24" s="58">
        <v>0</v>
      </c>
      <c r="AT24" s="58"/>
      <c r="AU24" s="58"/>
      <c r="AV24" s="58"/>
      <c r="AW24" s="58"/>
      <c r="AX24" s="58"/>
      <c r="AY24" s="58"/>
      <c r="AZ24" s="58"/>
      <c r="BA24" s="58"/>
      <c r="BB24" s="58"/>
      <c r="BC24" s="58"/>
      <c r="BD24" s="58"/>
      <c r="BE24" s="58"/>
      <c r="BF24" s="58"/>
      <c r="BG24" s="1">
        <f t="shared" ref="BG24" si="28">BH24+BI24+BJ24</f>
        <v>0</v>
      </c>
      <c r="BH24" s="58"/>
      <c r="BI24" s="58"/>
      <c r="BJ24" s="58"/>
      <c r="BK24" s="61" t="s">
        <v>130</v>
      </c>
      <c r="BL24" s="79" t="s">
        <v>131</v>
      </c>
      <c r="BM24" s="91"/>
      <c r="BN24" s="61" t="s">
        <v>105</v>
      </c>
      <c r="BO24" s="91"/>
      <c r="BP24" s="79" t="s">
        <v>492</v>
      </c>
      <c r="BQ24" s="63" t="s">
        <v>557</v>
      </c>
      <c r="BR24" s="430"/>
      <c r="BS24" s="71"/>
      <c r="BT24" s="71"/>
    </row>
    <row r="25" spans="1:103" s="146" customFormat="1" ht="91.15" customHeight="1">
      <c r="A25" s="455">
        <v>13</v>
      </c>
      <c r="B25" s="65" t="s">
        <v>194</v>
      </c>
      <c r="C25" s="1">
        <f t="shared" ref="C25" si="29">D25+E25</f>
        <v>9</v>
      </c>
      <c r="D25" s="26"/>
      <c r="E25" s="1">
        <f t="shared" ref="E25" si="30">F25+U25+BG25</f>
        <v>9</v>
      </c>
      <c r="F25" s="1">
        <f t="shared" ref="F25" si="31">G25+K25+L25+M25+R25+S25+T25</f>
        <v>9</v>
      </c>
      <c r="G25" s="58">
        <f t="shared" si="21"/>
        <v>0</v>
      </c>
      <c r="H25" s="58"/>
      <c r="I25" s="58"/>
      <c r="J25" s="58"/>
      <c r="K25" s="58">
        <v>8</v>
      </c>
      <c r="L25" s="58">
        <v>1</v>
      </c>
      <c r="M25" s="58">
        <f t="shared" si="22"/>
        <v>0</v>
      </c>
      <c r="N25" s="58"/>
      <c r="O25" s="58"/>
      <c r="P25" s="58"/>
      <c r="Q25" s="58"/>
      <c r="R25" s="58"/>
      <c r="S25" s="58"/>
      <c r="T25" s="58"/>
      <c r="U25" s="58">
        <f t="shared" si="5"/>
        <v>0</v>
      </c>
      <c r="V25" s="58"/>
      <c r="W25" s="58"/>
      <c r="X25" s="58"/>
      <c r="Y25" s="58"/>
      <c r="Z25" s="58"/>
      <c r="AA25" s="58"/>
      <c r="AB25" s="58"/>
      <c r="AC25" s="58"/>
      <c r="AD25" s="58">
        <f t="shared" ref="AD25" si="32">SUM(AE25:AT25)</f>
        <v>0</v>
      </c>
      <c r="AE25" s="58"/>
      <c r="AF25" s="58"/>
      <c r="AG25" s="58"/>
      <c r="AH25" s="58"/>
      <c r="AI25" s="58"/>
      <c r="AJ25" s="58"/>
      <c r="AK25" s="58"/>
      <c r="AL25" s="58"/>
      <c r="AM25" s="58"/>
      <c r="AN25" s="58"/>
      <c r="AO25" s="58"/>
      <c r="AP25" s="58"/>
      <c r="AQ25" s="58"/>
      <c r="AR25" s="58"/>
      <c r="AS25" s="58">
        <v>0</v>
      </c>
      <c r="AT25" s="58"/>
      <c r="AU25" s="58"/>
      <c r="AV25" s="58"/>
      <c r="AW25" s="58"/>
      <c r="AX25" s="58"/>
      <c r="AY25" s="58"/>
      <c r="AZ25" s="58"/>
      <c r="BA25" s="58"/>
      <c r="BB25" s="58"/>
      <c r="BC25" s="58"/>
      <c r="BD25" s="58"/>
      <c r="BE25" s="58"/>
      <c r="BF25" s="58"/>
      <c r="BG25" s="1">
        <f t="shared" si="24"/>
        <v>0</v>
      </c>
      <c r="BH25" s="58"/>
      <c r="BI25" s="58"/>
      <c r="BJ25" s="58"/>
      <c r="BK25" s="61" t="s">
        <v>130</v>
      </c>
      <c r="BL25" s="70" t="s">
        <v>396</v>
      </c>
      <c r="BM25" s="61" t="s">
        <v>195</v>
      </c>
      <c r="BN25" s="27" t="s">
        <v>480</v>
      </c>
      <c r="BO25" s="128" t="s">
        <v>369</v>
      </c>
      <c r="BP25" s="170" t="s">
        <v>692</v>
      </c>
      <c r="BQ25" s="63" t="s">
        <v>558</v>
      </c>
      <c r="BR25" s="427"/>
      <c r="BS25" s="136"/>
      <c r="BT25" s="136"/>
      <c r="BU25" s="81" t="s">
        <v>559</v>
      </c>
      <c r="BV25" s="81"/>
      <c r="BW25" s="81"/>
      <c r="BX25" s="81"/>
      <c r="BY25" s="81"/>
      <c r="BZ25" s="81"/>
      <c r="CA25" s="69" t="s">
        <v>622</v>
      </c>
      <c r="CB25" s="81"/>
      <c r="CC25" s="81"/>
      <c r="CD25" s="81"/>
      <c r="CE25" s="81"/>
      <c r="CF25" s="81"/>
      <c r="CG25" s="81"/>
      <c r="CH25" s="81"/>
      <c r="CI25" s="81"/>
      <c r="CJ25" s="81"/>
    </row>
    <row r="26" spans="1:103" s="81" customFormat="1" ht="99" customHeight="1">
      <c r="A26" s="455">
        <v>14</v>
      </c>
      <c r="B26" s="196" t="s">
        <v>360</v>
      </c>
      <c r="C26" s="58">
        <f t="shared" ref="C26" si="33">D26+E26</f>
        <v>526.83999999999992</v>
      </c>
      <c r="D26" s="63"/>
      <c r="E26" s="58">
        <f>F26+U26+BG26</f>
        <v>526.83999999999992</v>
      </c>
      <c r="F26" s="58">
        <f t="shared" ref="F26" si="34">G26+K26+L26+M26+R26+S26+T26</f>
        <v>506.68</v>
      </c>
      <c r="G26" s="58">
        <f t="shared" si="21"/>
        <v>4</v>
      </c>
      <c r="H26" s="58">
        <v>4</v>
      </c>
      <c r="I26" s="58"/>
      <c r="J26" s="58"/>
      <c r="K26" s="57">
        <v>275.45999999999998</v>
      </c>
      <c r="L26" s="58">
        <v>141.36000000000001</v>
      </c>
      <c r="M26" s="58">
        <f t="shared" si="22"/>
        <v>84.81</v>
      </c>
      <c r="N26" s="58"/>
      <c r="O26" s="58"/>
      <c r="P26" s="58">
        <v>84.81</v>
      </c>
      <c r="Q26" s="58"/>
      <c r="R26" s="58">
        <v>1.05</v>
      </c>
      <c r="S26" s="58"/>
      <c r="T26" s="58"/>
      <c r="U26" s="58">
        <f t="shared" ref="U26" si="35">V26+W26+X26+Y26+Z26+AA26+AB26+AC26+AD26+AU26+AV26+AW26+AX26+AY26+AZ26+BA26+BB26+BC26+BD26+BE26+BF26</f>
        <v>13.74</v>
      </c>
      <c r="V26" s="58"/>
      <c r="W26" s="58"/>
      <c r="X26" s="58"/>
      <c r="Y26" s="58"/>
      <c r="Z26" s="58"/>
      <c r="AA26" s="58"/>
      <c r="AB26" s="58"/>
      <c r="AC26" s="58"/>
      <c r="AD26" s="58">
        <v>3.82</v>
      </c>
      <c r="AE26" s="58">
        <v>3.82</v>
      </c>
      <c r="AF26" s="58"/>
      <c r="AG26" s="58"/>
      <c r="AH26" s="58"/>
      <c r="AI26" s="58"/>
      <c r="AJ26" s="58"/>
      <c r="AK26" s="58"/>
      <c r="AL26" s="58"/>
      <c r="AM26" s="58"/>
      <c r="AN26" s="58"/>
      <c r="AO26" s="58"/>
      <c r="AP26" s="58"/>
      <c r="AQ26" s="58"/>
      <c r="AR26" s="58"/>
      <c r="AS26" s="58">
        <v>0</v>
      </c>
      <c r="AT26" s="58"/>
      <c r="AU26" s="58"/>
      <c r="AV26" s="58"/>
      <c r="AW26" s="58"/>
      <c r="AX26" s="58"/>
      <c r="AY26" s="58"/>
      <c r="AZ26" s="58"/>
      <c r="BA26" s="58"/>
      <c r="BB26" s="58"/>
      <c r="BC26" s="58"/>
      <c r="BD26" s="58">
        <v>9.92</v>
      </c>
      <c r="BE26" s="58"/>
      <c r="BF26" s="58"/>
      <c r="BG26" s="58">
        <f t="shared" si="24"/>
        <v>6.42</v>
      </c>
      <c r="BH26" s="58"/>
      <c r="BI26" s="58">
        <v>6.42</v>
      </c>
      <c r="BJ26" s="58"/>
      <c r="BK26" s="61" t="s">
        <v>130</v>
      </c>
      <c r="BL26" s="79" t="s">
        <v>316</v>
      </c>
      <c r="BM26" s="61"/>
      <c r="BN26" s="61" t="s">
        <v>74</v>
      </c>
      <c r="BO26" s="128" t="s">
        <v>369</v>
      </c>
      <c r="BP26" s="168" t="s">
        <v>359</v>
      </c>
      <c r="BQ26" s="63" t="s">
        <v>558</v>
      </c>
      <c r="BR26" s="427"/>
      <c r="BS26" s="136"/>
      <c r="BT26" s="136"/>
      <c r="CA26" s="69" t="s">
        <v>622</v>
      </c>
    </row>
    <row r="27" spans="1:103" s="72" customFormat="1" ht="75">
      <c r="A27" s="455">
        <v>15</v>
      </c>
      <c r="B27" s="60" t="s">
        <v>311</v>
      </c>
      <c r="C27" s="58">
        <v>5</v>
      </c>
      <c r="D27" s="58"/>
      <c r="E27" s="58">
        <f>F27+U27+BG27</f>
        <v>5</v>
      </c>
      <c r="F27" s="58">
        <f>G27+K27+L27+M27+R27+S27+T27</f>
        <v>5</v>
      </c>
      <c r="G27" s="58">
        <f>H27+I27+J27</f>
        <v>0</v>
      </c>
      <c r="H27" s="58"/>
      <c r="I27" s="58"/>
      <c r="J27" s="58"/>
      <c r="K27" s="58">
        <v>0.5</v>
      </c>
      <c r="L27" s="58">
        <v>4.5</v>
      </c>
      <c r="M27" s="58">
        <f>+N27+O27+P27</f>
        <v>0</v>
      </c>
      <c r="N27" s="58"/>
      <c r="O27" s="58"/>
      <c r="P27" s="58"/>
      <c r="Q27" s="58"/>
      <c r="R27" s="58"/>
      <c r="S27" s="58"/>
      <c r="T27" s="58"/>
      <c r="U27" s="58">
        <f t="shared" ref="U27:U33" si="36">V27+W27+X27+Y27+Z27+AA27+AB27+AC27+AD27+AU27+AV27+AW27+AX27+AY27+AZ27+BA27+BB27+BC27+BD27+BE27+BF27</f>
        <v>0</v>
      </c>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f>BH27+BI27+BJ27</f>
        <v>0</v>
      </c>
      <c r="BH27" s="58"/>
      <c r="BI27" s="58"/>
      <c r="BJ27" s="58"/>
      <c r="BK27" s="61" t="s">
        <v>130</v>
      </c>
      <c r="BL27" s="79" t="s">
        <v>399</v>
      </c>
      <c r="BM27" s="304" t="s">
        <v>325</v>
      </c>
      <c r="BN27" s="63" t="s">
        <v>89</v>
      </c>
      <c r="BO27" s="63"/>
      <c r="BP27" s="79" t="s">
        <v>694</v>
      </c>
      <c r="BQ27" s="63" t="s">
        <v>557</v>
      </c>
      <c r="BR27" s="430"/>
      <c r="BS27" s="71"/>
      <c r="BT27" s="71"/>
    </row>
    <row r="28" spans="1:103" s="77" customFormat="1" ht="122.45" customHeight="1">
      <c r="A28" s="455">
        <v>16</v>
      </c>
      <c r="B28" s="68" t="s">
        <v>705</v>
      </c>
      <c r="C28" s="62">
        <f t="shared" ref="C28:C32" si="37">D28+E28</f>
        <v>1.9</v>
      </c>
      <c r="D28" s="58">
        <v>1.5</v>
      </c>
      <c r="E28" s="1">
        <f t="shared" ref="E28:E32" si="38">F28+U28+BG28</f>
        <v>0.4</v>
      </c>
      <c r="F28" s="1">
        <f t="shared" ref="F28:F32" si="39">G28+K28+L28+M28+R28+S28+T28</f>
        <v>0.39</v>
      </c>
      <c r="G28" s="58">
        <f t="shared" si="21"/>
        <v>0</v>
      </c>
      <c r="H28" s="58"/>
      <c r="I28" s="58"/>
      <c r="J28" s="58"/>
      <c r="K28" s="58">
        <v>0.2</v>
      </c>
      <c r="L28" s="58">
        <v>0.19</v>
      </c>
      <c r="M28" s="58">
        <f t="shared" si="22"/>
        <v>0</v>
      </c>
      <c r="N28" s="58"/>
      <c r="O28" s="58"/>
      <c r="P28" s="58"/>
      <c r="Q28" s="58"/>
      <c r="R28" s="58"/>
      <c r="S28" s="58"/>
      <c r="T28" s="58"/>
      <c r="U28" s="58">
        <f t="shared" si="36"/>
        <v>0</v>
      </c>
      <c r="V28" s="58"/>
      <c r="W28" s="58"/>
      <c r="X28" s="58"/>
      <c r="Y28" s="58"/>
      <c r="Z28" s="58"/>
      <c r="AA28" s="58"/>
      <c r="AB28" s="58"/>
      <c r="AC28" s="58"/>
      <c r="AD28" s="58">
        <f t="shared" ref="AD28:AD32" si="40">SUM(AE28:AT28)</f>
        <v>0</v>
      </c>
      <c r="AE28" s="58"/>
      <c r="AF28" s="58"/>
      <c r="AG28" s="58"/>
      <c r="AH28" s="58"/>
      <c r="AI28" s="58"/>
      <c r="AJ28" s="58"/>
      <c r="AK28" s="58"/>
      <c r="AL28" s="58"/>
      <c r="AM28" s="58"/>
      <c r="AN28" s="58"/>
      <c r="AO28" s="58"/>
      <c r="AP28" s="58"/>
      <c r="AQ28" s="58"/>
      <c r="AR28" s="58"/>
      <c r="AS28" s="58">
        <v>0</v>
      </c>
      <c r="AT28" s="58"/>
      <c r="AU28" s="58"/>
      <c r="AV28" s="58"/>
      <c r="AW28" s="58"/>
      <c r="AX28" s="58"/>
      <c r="AY28" s="58"/>
      <c r="AZ28" s="58"/>
      <c r="BA28" s="58"/>
      <c r="BB28" s="58"/>
      <c r="BC28" s="58"/>
      <c r="BD28" s="58"/>
      <c r="BE28" s="58"/>
      <c r="BF28" s="58"/>
      <c r="BG28" s="1">
        <f t="shared" si="24"/>
        <v>0.01</v>
      </c>
      <c r="BH28" s="58"/>
      <c r="BI28" s="58">
        <v>0.01</v>
      </c>
      <c r="BJ28" s="58"/>
      <c r="BK28" s="61" t="s">
        <v>130</v>
      </c>
      <c r="BL28" s="79" t="s">
        <v>131</v>
      </c>
      <c r="BM28" s="61" t="s">
        <v>216</v>
      </c>
      <c r="BN28" s="61" t="s">
        <v>481</v>
      </c>
      <c r="BO28" s="128" t="s">
        <v>370</v>
      </c>
      <c r="BP28" s="79" t="s">
        <v>704</v>
      </c>
      <c r="BQ28" s="63" t="s">
        <v>558</v>
      </c>
      <c r="BR28" s="429"/>
      <c r="BS28" s="140"/>
      <c r="BT28" s="140"/>
    </row>
    <row r="29" spans="1:103" s="81" customFormat="1" ht="109.9" customHeight="1">
      <c r="A29" s="455">
        <v>17</v>
      </c>
      <c r="B29" s="149" t="s">
        <v>709</v>
      </c>
      <c r="C29" s="58">
        <f t="shared" si="37"/>
        <v>1.6</v>
      </c>
      <c r="D29" s="58">
        <v>0.9</v>
      </c>
      <c r="E29" s="58">
        <f t="shared" si="38"/>
        <v>0.7</v>
      </c>
      <c r="F29" s="58">
        <f t="shared" si="39"/>
        <v>0.7</v>
      </c>
      <c r="G29" s="58">
        <f t="shared" si="21"/>
        <v>0</v>
      </c>
      <c r="H29" s="58"/>
      <c r="I29" s="58"/>
      <c r="J29" s="58"/>
      <c r="K29" s="58">
        <v>0.3</v>
      </c>
      <c r="L29" s="58">
        <v>0.4</v>
      </c>
      <c r="M29" s="58">
        <f t="shared" si="22"/>
        <v>0</v>
      </c>
      <c r="N29" s="58"/>
      <c r="O29" s="58"/>
      <c r="P29" s="58"/>
      <c r="Q29" s="58"/>
      <c r="R29" s="58"/>
      <c r="S29" s="58"/>
      <c r="T29" s="58"/>
      <c r="U29" s="58">
        <f t="shared" si="36"/>
        <v>0</v>
      </c>
      <c r="V29" s="58"/>
      <c r="W29" s="58"/>
      <c r="X29" s="58"/>
      <c r="Y29" s="58"/>
      <c r="Z29" s="58"/>
      <c r="AA29" s="58"/>
      <c r="AB29" s="58"/>
      <c r="AC29" s="58"/>
      <c r="AD29" s="58">
        <f t="shared" si="40"/>
        <v>0</v>
      </c>
      <c r="AE29" s="58"/>
      <c r="AF29" s="58"/>
      <c r="AG29" s="58"/>
      <c r="AH29" s="58"/>
      <c r="AI29" s="58"/>
      <c r="AJ29" s="58"/>
      <c r="AK29" s="58"/>
      <c r="AL29" s="58"/>
      <c r="AM29" s="58"/>
      <c r="AN29" s="58"/>
      <c r="AO29" s="58"/>
      <c r="AP29" s="58"/>
      <c r="AQ29" s="58"/>
      <c r="AR29" s="58"/>
      <c r="AS29" s="58">
        <v>0</v>
      </c>
      <c r="AT29" s="58"/>
      <c r="AU29" s="58"/>
      <c r="AV29" s="58"/>
      <c r="AW29" s="58"/>
      <c r="AX29" s="58"/>
      <c r="AY29" s="58"/>
      <c r="AZ29" s="58"/>
      <c r="BA29" s="58"/>
      <c r="BB29" s="58"/>
      <c r="BC29" s="58"/>
      <c r="BD29" s="58"/>
      <c r="BE29" s="58"/>
      <c r="BF29" s="58"/>
      <c r="BG29" s="58">
        <f t="shared" si="24"/>
        <v>0</v>
      </c>
      <c r="BH29" s="58"/>
      <c r="BI29" s="58"/>
      <c r="BJ29" s="58"/>
      <c r="BK29" s="61" t="s">
        <v>130</v>
      </c>
      <c r="BL29" s="79" t="s">
        <v>131</v>
      </c>
      <c r="BM29" s="61"/>
      <c r="BN29" s="61" t="s">
        <v>481</v>
      </c>
      <c r="BO29" s="128" t="s">
        <v>369</v>
      </c>
      <c r="BP29" s="79" t="s">
        <v>706</v>
      </c>
      <c r="BQ29" s="63" t="s">
        <v>558</v>
      </c>
      <c r="BR29" s="427" t="s">
        <v>596</v>
      </c>
      <c r="BS29" s="136"/>
      <c r="BT29" s="136"/>
      <c r="CG29" s="81" t="s">
        <v>597</v>
      </c>
    </row>
    <row r="30" spans="1:103" s="81" customFormat="1" ht="54.75" customHeight="1">
      <c r="A30" s="455">
        <v>18</v>
      </c>
      <c r="B30" s="149" t="s">
        <v>485</v>
      </c>
      <c r="C30" s="58">
        <f t="shared" si="37"/>
        <v>3.1</v>
      </c>
      <c r="D30" s="58"/>
      <c r="E30" s="58">
        <f t="shared" si="38"/>
        <v>3.1</v>
      </c>
      <c r="F30" s="58">
        <f t="shared" si="39"/>
        <v>3.1</v>
      </c>
      <c r="G30" s="58">
        <f t="shared" si="21"/>
        <v>0</v>
      </c>
      <c r="H30" s="58"/>
      <c r="I30" s="58"/>
      <c r="J30" s="58"/>
      <c r="K30" s="58">
        <v>2.7</v>
      </c>
      <c r="L30" s="58">
        <v>0.4</v>
      </c>
      <c r="M30" s="58">
        <f t="shared" si="22"/>
        <v>0</v>
      </c>
      <c r="N30" s="58"/>
      <c r="O30" s="58"/>
      <c r="P30" s="58"/>
      <c r="Q30" s="58"/>
      <c r="R30" s="58"/>
      <c r="S30" s="58"/>
      <c r="T30" s="58"/>
      <c r="U30" s="58">
        <f t="shared" si="36"/>
        <v>0</v>
      </c>
      <c r="V30" s="58"/>
      <c r="W30" s="58"/>
      <c r="X30" s="58"/>
      <c r="Y30" s="58"/>
      <c r="Z30" s="58"/>
      <c r="AA30" s="58"/>
      <c r="AB30" s="58"/>
      <c r="AC30" s="58"/>
      <c r="AD30" s="58">
        <f t="shared" si="40"/>
        <v>0</v>
      </c>
      <c r="AE30" s="58"/>
      <c r="AF30" s="58"/>
      <c r="AG30" s="58"/>
      <c r="AH30" s="58"/>
      <c r="AI30" s="58"/>
      <c r="AJ30" s="58"/>
      <c r="AK30" s="58"/>
      <c r="AL30" s="58"/>
      <c r="AM30" s="58"/>
      <c r="AN30" s="58"/>
      <c r="AO30" s="58"/>
      <c r="AP30" s="58"/>
      <c r="AQ30" s="58"/>
      <c r="AR30" s="58"/>
      <c r="AS30" s="58">
        <v>0</v>
      </c>
      <c r="AT30" s="58"/>
      <c r="AU30" s="58"/>
      <c r="AV30" s="58"/>
      <c r="AW30" s="58"/>
      <c r="AX30" s="58"/>
      <c r="AY30" s="58"/>
      <c r="AZ30" s="58"/>
      <c r="BA30" s="58"/>
      <c r="BB30" s="58"/>
      <c r="BC30" s="58"/>
      <c r="BD30" s="58"/>
      <c r="BE30" s="58"/>
      <c r="BF30" s="58"/>
      <c r="BG30" s="58">
        <f t="shared" si="24"/>
        <v>0</v>
      </c>
      <c r="BH30" s="58"/>
      <c r="BI30" s="58"/>
      <c r="BJ30" s="58"/>
      <c r="BK30" s="61" t="s">
        <v>130</v>
      </c>
      <c r="BL30" s="79" t="s">
        <v>396</v>
      </c>
      <c r="BM30" s="61" t="s">
        <v>220</v>
      </c>
      <c r="BN30" s="61" t="s">
        <v>91</v>
      </c>
      <c r="BO30" s="128" t="s">
        <v>369</v>
      </c>
      <c r="BP30" s="79" t="s">
        <v>363</v>
      </c>
      <c r="BQ30" s="63" t="s">
        <v>558</v>
      </c>
      <c r="BR30" s="427"/>
      <c r="BS30" s="136"/>
      <c r="BT30" s="136"/>
    </row>
    <row r="31" spans="1:103" s="81" customFormat="1" ht="56.25">
      <c r="A31" s="455">
        <v>19</v>
      </c>
      <c r="B31" s="60" t="s">
        <v>223</v>
      </c>
      <c r="C31" s="58">
        <f t="shared" si="37"/>
        <v>3.5</v>
      </c>
      <c r="D31" s="63"/>
      <c r="E31" s="58">
        <f t="shared" si="38"/>
        <v>3.5</v>
      </c>
      <c r="F31" s="58">
        <f t="shared" si="39"/>
        <v>3.5</v>
      </c>
      <c r="G31" s="58">
        <f t="shared" si="21"/>
        <v>0</v>
      </c>
      <c r="H31" s="58"/>
      <c r="I31" s="58"/>
      <c r="J31" s="58"/>
      <c r="K31" s="58"/>
      <c r="L31" s="58">
        <v>3.5</v>
      </c>
      <c r="M31" s="58">
        <f t="shared" si="22"/>
        <v>0</v>
      </c>
      <c r="N31" s="58"/>
      <c r="O31" s="58"/>
      <c r="P31" s="58"/>
      <c r="Q31" s="58"/>
      <c r="R31" s="58"/>
      <c r="S31" s="58"/>
      <c r="T31" s="58"/>
      <c r="U31" s="58">
        <f t="shared" si="36"/>
        <v>0</v>
      </c>
      <c r="V31" s="58"/>
      <c r="W31" s="58"/>
      <c r="X31" s="58"/>
      <c r="Y31" s="58"/>
      <c r="Z31" s="58"/>
      <c r="AA31" s="58"/>
      <c r="AB31" s="58"/>
      <c r="AC31" s="58"/>
      <c r="AD31" s="58">
        <f t="shared" si="40"/>
        <v>0</v>
      </c>
      <c r="AE31" s="58"/>
      <c r="AF31" s="58"/>
      <c r="AG31" s="58"/>
      <c r="AH31" s="58"/>
      <c r="AI31" s="58"/>
      <c r="AJ31" s="58"/>
      <c r="AK31" s="58"/>
      <c r="AL31" s="58"/>
      <c r="AM31" s="58"/>
      <c r="AN31" s="58"/>
      <c r="AO31" s="58"/>
      <c r="AP31" s="58"/>
      <c r="AQ31" s="58"/>
      <c r="AR31" s="58"/>
      <c r="AS31" s="58">
        <v>0</v>
      </c>
      <c r="AT31" s="58"/>
      <c r="AU31" s="58"/>
      <c r="AV31" s="58"/>
      <c r="AW31" s="58"/>
      <c r="AX31" s="58"/>
      <c r="AY31" s="58"/>
      <c r="AZ31" s="58"/>
      <c r="BA31" s="58"/>
      <c r="BB31" s="58"/>
      <c r="BC31" s="58"/>
      <c r="BD31" s="58"/>
      <c r="BE31" s="58"/>
      <c r="BF31" s="58"/>
      <c r="BG31" s="58">
        <f t="shared" si="24"/>
        <v>0</v>
      </c>
      <c r="BH31" s="58"/>
      <c r="BI31" s="58"/>
      <c r="BJ31" s="58"/>
      <c r="BK31" s="61" t="s">
        <v>130</v>
      </c>
      <c r="BL31" s="79" t="s">
        <v>397</v>
      </c>
      <c r="BM31" s="61" t="s">
        <v>224</v>
      </c>
      <c r="BN31" s="61" t="s">
        <v>91</v>
      </c>
      <c r="BO31" s="90"/>
      <c r="BP31" s="79" t="s">
        <v>364</v>
      </c>
      <c r="BQ31" s="63" t="s">
        <v>557</v>
      </c>
      <c r="BR31" s="427"/>
      <c r="BS31" s="136"/>
      <c r="BT31" s="136"/>
    </row>
    <row r="32" spans="1:103" s="81" customFormat="1" ht="56.25">
      <c r="A32" s="455">
        <v>20</v>
      </c>
      <c r="B32" s="60" t="s">
        <v>415</v>
      </c>
      <c r="C32" s="58">
        <f t="shared" si="37"/>
        <v>11</v>
      </c>
      <c r="D32" s="63"/>
      <c r="E32" s="58">
        <f t="shared" si="38"/>
        <v>11</v>
      </c>
      <c r="F32" s="58">
        <f t="shared" si="39"/>
        <v>11</v>
      </c>
      <c r="G32" s="58">
        <f t="shared" si="21"/>
        <v>0</v>
      </c>
      <c r="H32" s="58"/>
      <c r="I32" s="58"/>
      <c r="J32" s="58"/>
      <c r="K32" s="58"/>
      <c r="L32" s="58">
        <v>11</v>
      </c>
      <c r="M32" s="58">
        <f t="shared" si="22"/>
        <v>0</v>
      </c>
      <c r="N32" s="58"/>
      <c r="O32" s="58"/>
      <c r="P32" s="58"/>
      <c r="Q32" s="58"/>
      <c r="R32" s="58"/>
      <c r="S32" s="58"/>
      <c r="T32" s="58"/>
      <c r="U32" s="58">
        <f t="shared" si="36"/>
        <v>0</v>
      </c>
      <c r="V32" s="58"/>
      <c r="W32" s="58"/>
      <c r="X32" s="58"/>
      <c r="Y32" s="58"/>
      <c r="Z32" s="58"/>
      <c r="AA32" s="58"/>
      <c r="AB32" s="58"/>
      <c r="AC32" s="58"/>
      <c r="AD32" s="58">
        <f t="shared" si="40"/>
        <v>0</v>
      </c>
      <c r="AE32" s="58"/>
      <c r="AF32" s="58"/>
      <c r="AG32" s="58"/>
      <c r="AH32" s="58"/>
      <c r="AI32" s="58"/>
      <c r="AJ32" s="58"/>
      <c r="AK32" s="58"/>
      <c r="AL32" s="58"/>
      <c r="AM32" s="58"/>
      <c r="AN32" s="58"/>
      <c r="AO32" s="58"/>
      <c r="AP32" s="58"/>
      <c r="AQ32" s="58"/>
      <c r="AR32" s="58"/>
      <c r="AS32" s="58">
        <v>0</v>
      </c>
      <c r="AT32" s="58"/>
      <c r="AU32" s="58"/>
      <c r="AV32" s="58"/>
      <c r="AW32" s="58"/>
      <c r="AX32" s="58"/>
      <c r="AY32" s="58"/>
      <c r="AZ32" s="58"/>
      <c r="BA32" s="58"/>
      <c r="BB32" s="58"/>
      <c r="BC32" s="58"/>
      <c r="BD32" s="58"/>
      <c r="BE32" s="58"/>
      <c r="BF32" s="58"/>
      <c r="BG32" s="58">
        <f t="shared" si="24"/>
        <v>0</v>
      </c>
      <c r="BH32" s="58"/>
      <c r="BI32" s="58"/>
      <c r="BJ32" s="58"/>
      <c r="BK32" s="61" t="s">
        <v>130</v>
      </c>
      <c r="BL32" s="79" t="s">
        <v>397</v>
      </c>
      <c r="BM32" s="61" t="s">
        <v>224</v>
      </c>
      <c r="BN32" s="61" t="s">
        <v>91</v>
      </c>
      <c r="BO32" s="90"/>
      <c r="BP32" s="79" t="s">
        <v>364</v>
      </c>
      <c r="BQ32" s="63" t="s">
        <v>557</v>
      </c>
      <c r="BR32" s="427"/>
      <c r="BS32" s="136"/>
      <c r="BT32" s="136"/>
    </row>
    <row r="33" spans="1:95" s="469" customFormat="1" ht="73.150000000000006" customHeight="1">
      <c r="A33" s="455">
        <v>21</v>
      </c>
      <c r="B33" s="465" t="s">
        <v>715</v>
      </c>
      <c r="C33" s="464">
        <f>D33+E33</f>
        <v>49</v>
      </c>
      <c r="D33" s="313"/>
      <c r="E33" s="457">
        <f>F33+U33+BG33</f>
        <v>49</v>
      </c>
      <c r="F33" s="457">
        <f>G33+K33+L33+M33+R33+S33+T33</f>
        <v>49</v>
      </c>
      <c r="G33" s="311">
        <f>H33+I33+J33</f>
        <v>0</v>
      </c>
      <c r="H33" s="311"/>
      <c r="I33" s="311"/>
      <c r="J33" s="311"/>
      <c r="K33" s="311">
        <v>39</v>
      </c>
      <c r="L33" s="311">
        <v>10</v>
      </c>
      <c r="M33" s="311">
        <f>+N33+O33+P33</f>
        <v>0</v>
      </c>
      <c r="N33" s="311"/>
      <c r="O33" s="311"/>
      <c r="P33" s="311"/>
      <c r="Q33" s="311"/>
      <c r="R33" s="311"/>
      <c r="S33" s="311"/>
      <c r="T33" s="311"/>
      <c r="U33" s="311">
        <f t="shared" si="36"/>
        <v>0</v>
      </c>
      <c r="V33" s="311"/>
      <c r="W33" s="311"/>
      <c r="X33" s="311"/>
      <c r="Y33" s="311"/>
      <c r="Z33" s="311"/>
      <c r="AA33" s="311"/>
      <c r="AB33" s="311"/>
      <c r="AC33" s="311"/>
      <c r="AD33" s="311">
        <f t="shared" ref="AD33" si="41">SUM(AE33:AT33)</f>
        <v>0</v>
      </c>
      <c r="AE33" s="311"/>
      <c r="AF33" s="311"/>
      <c r="AG33" s="311"/>
      <c r="AH33" s="311"/>
      <c r="AI33" s="311"/>
      <c r="AJ33" s="311"/>
      <c r="AK33" s="311"/>
      <c r="AL33" s="311"/>
      <c r="AM33" s="311"/>
      <c r="AN33" s="311"/>
      <c r="AO33" s="311"/>
      <c r="AP33" s="311"/>
      <c r="AQ33" s="311"/>
      <c r="AR33" s="311"/>
      <c r="AS33" s="311">
        <v>0</v>
      </c>
      <c r="AT33" s="311"/>
      <c r="AU33" s="311"/>
      <c r="AV33" s="311"/>
      <c r="AW33" s="311"/>
      <c r="AX33" s="311"/>
      <c r="AY33" s="311"/>
      <c r="AZ33" s="311"/>
      <c r="BA33" s="311"/>
      <c r="BB33" s="311"/>
      <c r="BC33" s="311"/>
      <c r="BD33" s="311"/>
      <c r="BE33" s="311"/>
      <c r="BF33" s="311"/>
      <c r="BG33" s="457">
        <f t="shared" ref="BG33" si="42">BH33+BI33+BJ33</f>
        <v>0</v>
      </c>
      <c r="BH33" s="311"/>
      <c r="BI33" s="311"/>
      <c r="BJ33" s="311"/>
      <c r="BK33" s="368" t="s">
        <v>130</v>
      </c>
      <c r="BL33" s="459" t="s">
        <v>397</v>
      </c>
      <c r="BM33" s="368" t="s">
        <v>291</v>
      </c>
      <c r="BN33" s="368" t="s">
        <v>82</v>
      </c>
      <c r="BO33" s="466"/>
      <c r="BP33" s="314" t="s">
        <v>714</v>
      </c>
      <c r="BQ33" s="313" t="s">
        <v>557</v>
      </c>
      <c r="BR33" s="467"/>
      <c r="BS33" s="468"/>
      <c r="BT33" s="468"/>
      <c r="CG33" s="470" t="s">
        <v>565</v>
      </c>
      <c r="CH33" s="470" t="s">
        <v>567</v>
      </c>
    </row>
    <row r="34" spans="1:95" s="2" customFormat="1" ht="38.25" customHeight="1">
      <c r="A34" s="29"/>
      <c r="B34" s="9" t="s">
        <v>225</v>
      </c>
      <c r="C34" s="31">
        <f>SUM(C10:C33)</f>
        <v>835.38</v>
      </c>
      <c r="D34" s="31">
        <f t="shared" ref="D34:BJ34" si="43">SUM(D10:D33)</f>
        <v>16</v>
      </c>
      <c r="E34" s="31">
        <f t="shared" si="43"/>
        <v>819.37999999999988</v>
      </c>
      <c r="F34" s="31">
        <f t="shared" si="43"/>
        <v>774.12000000000012</v>
      </c>
      <c r="G34" s="31">
        <f t="shared" si="43"/>
        <v>9.6472999999999995</v>
      </c>
      <c r="H34" s="31">
        <f t="shared" si="43"/>
        <v>9.58</v>
      </c>
      <c r="I34" s="31">
        <f t="shared" si="43"/>
        <v>6.7299999999999999E-2</v>
      </c>
      <c r="J34" s="31">
        <f t="shared" si="43"/>
        <v>0</v>
      </c>
      <c r="K34" s="31">
        <f t="shared" si="43"/>
        <v>453.52</v>
      </c>
      <c r="L34" s="31">
        <f t="shared" si="43"/>
        <v>210.46000000000004</v>
      </c>
      <c r="M34" s="31">
        <f t="shared" si="43"/>
        <v>99.37</v>
      </c>
      <c r="N34" s="31">
        <f t="shared" si="43"/>
        <v>0</v>
      </c>
      <c r="O34" s="31">
        <f t="shared" si="43"/>
        <v>0</v>
      </c>
      <c r="P34" s="31">
        <f t="shared" si="43"/>
        <v>99.37</v>
      </c>
      <c r="Q34" s="31">
        <f t="shared" si="43"/>
        <v>0</v>
      </c>
      <c r="R34" s="31">
        <f t="shared" si="43"/>
        <v>1.1300000000000001</v>
      </c>
      <c r="S34" s="31">
        <f t="shared" si="43"/>
        <v>0</v>
      </c>
      <c r="T34" s="31">
        <f t="shared" si="43"/>
        <v>0</v>
      </c>
      <c r="U34" s="31">
        <f t="shared" si="43"/>
        <v>33.53</v>
      </c>
      <c r="V34" s="31">
        <f t="shared" si="43"/>
        <v>0</v>
      </c>
      <c r="W34" s="31">
        <f t="shared" si="43"/>
        <v>0</v>
      </c>
      <c r="X34" s="31">
        <f t="shared" si="43"/>
        <v>0</v>
      </c>
      <c r="Y34" s="31">
        <f t="shared" si="43"/>
        <v>0</v>
      </c>
      <c r="Z34" s="31">
        <f t="shared" si="43"/>
        <v>0</v>
      </c>
      <c r="AA34" s="31">
        <f t="shared" si="43"/>
        <v>0</v>
      </c>
      <c r="AB34" s="31">
        <f t="shared" si="43"/>
        <v>0</v>
      </c>
      <c r="AC34" s="31">
        <f t="shared" si="43"/>
        <v>0</v>
      </c>
      <c r="AD34" s="31">
        <f t="shared" si="43"/>
        <v>6.8699999999999992</v>
      </c>
      <c r="AE34" s="31">
        <f t="shared" si="43"/>
        <v>6.73</v>
      </c>
      <c r="AF34" s="31">
        <f t="shared" si="43"/>
        <v>0.14000000000000001</v>
      </c>
      <c r="AG34" s="31">
        <f t="shared" si="43"/>
        <v>0</v>
      </c>
      <c r="AH34" s="31">
        <f t="shared" si="43"/>
        <v>0</v>
      </c>
      <c r="AI34" s="31">
        <f t="shared" si="43"/>
        <v>0</v>
      </c>
      <c r="AJ34" s="31">
        <f t="shared" si="43"/>
        <v>0</v>
      </c>
      <c r="AK34" s="31">
        <f t="shared" si="43"/>
        <v>0</v>
      </c>
      <c r="AL34" s="31">
        <f t="shared" si="43"/>
        <v>0</v>
      </c>
      <c r="AM34" s="31">
        <f t="shared" si="43"/>
        <v>0</v>
      </c>
      <c r="AN34" s="31">
        <f t="shared" si="43"/>
        <v>0</v>
      </c>
      <c r="AO34" s="31">
        <f t="shared" si="43"/>
        <v>0</v>
      </c>
      <c r="AP34" s="31">
        <f t="shared" si="43"/>
        <v>0</v>
      </c>
      <c r="AQ34" s="31">
        <f t="shared" si="43"/>
        <v>0</v>
      </c>
      <c r="AR34" s="31">
        <f t="shared" si="43"/>
        <v>0</v>
      </c>
      <c r="AS34" s="31">
        <f t="shared" si="43"/>
        <v>0</v>
      </c>
      <c r="AT34" s="31">
        <f t="shared" si="43"/>
        <v>0</v>
      </c>
      <c r="AU34" s="31">
        <f t="shared" si="43"/>
        <v>0</v>
      </c>
      <c r="AV34" s="31">
        <f t="shared" si="43"/>
        <v>0</v>
      </c>
      <c r="AW34" s="31">
        <f t="shared" si="43"/>
        <v>0</v>
      </c>
      <c r="AX34" s="31">
        <f t="shared" si="43"/>
        <v>1.6300000000000001</v>
      </c>
      <c r="AY34" s="31">
        <f t="shared" si="43"/>
        <v>0</v>
      </c>
      <c r="AZ34" s="31">
        <f t="shared" si="43"/>
        <v>0</v>
      </c>
      <c r="BA34" s="31">
        <f t="shared" si="43"/>
        <v>0</v>
      </c>
      <c r="BB34" s="31">
        <f t="shared" si="43"/>
        <v>0</v>
      </c>
      <c r="BC34" s="31">
        <f t="shared" si="43"/>
        <v>0</v>
      </c>
      <c r="BD34" s="31">
        <f t="shared" si="43"/>
        <v>25.03</v>
      </c>
      <c r="BE34" s="31">
        <f t="shared" si="43"/>
        <v>0</v>
      </c>
      <c r="BF34" s="31">
        <f t="shared" si="43"/>
        <v>0</v>
      </c>
      <c r="BG34" s="31">
        <f t="shared" si="43"/>
        <v>11.73</v>
      </c>
      <c r="BH34" s="31">
        <f t="shared" si="43"/>
        <v>0</v>
      </c>
      <c r="BI34" s="31">
        <f t="shared" si="43"/>
        <v>11.73</v>
      </c>
      <c r="BJ34" s="31">
        <f t="shared" si="43"/>
        <v>0</v>
      </c>
      <c r="BK34" s="9"/>
      <c r="BL34" s="9"/>
      <c r="BM34" s="9"/>
      <c r="BN34" s="29"/>
      <c r="BO34" s="129"/>
      <c r="BP34" s="39"/>
      <c r="BQ34" s="39"/>
      <c r="BR34" s="425"/>
      <c r="BS34" s="135"/>
      <c r="BT34" s="135"/>
      <c r="BU34" s="55"/>
      <c r="BV34" s="55"/>
      <c r="BW34" s="55"/>
      <c r="BX34" s="55"/>
      <c r="BY34" s="55"/>
      <c r="BZ34" s="55"/>
      <c r="CA34" s="55"/>
      <c r="CB34" s="55"/>
      <c r="CC34" s="55"/>
      <c r="CD34" s="55"/>
      <c r="CE34" s="55"/>
      <c r="CF34" s="55"/>
      <c r="CG34" s="55"/>
      <c r="CH34" s="55"/>
      <c r="CI34" s="55"/>
      <c r="CJ34" s="55"/>
      <c r="CK34" s="55"/>
      <c r="CL34" s="55"/>
      <c r="CM34" s="55"/>
      <c r="CN34" s="55"/>
      <c r="CO34" s="55"/>
      <c r="CP34" s="55"/>
      <c r="CQ34" s="55"/>
    </row>
    <row r="37" spans="1:95">
      <c r="B37" s="55">
        <v>93</v>
      </c>
      <c r="C37" s="55">
        <v>2162.7800000000002</v>
      </c>
    </row>
    <row r="38" spans="1:95">
      <c r="B38" s="55">
        <v>30</v>
      </c>
      <c r="C38" s="55">
        <v>468.35</v>
      </c>
    </row>
    <row r="39" spans="1:95">
      <c r="B39" s="55">
        <v>42</v>
      </c>
      <c r="C39" s="55">
        <v>978.95</v>
      </c>
    </row>
    <row r="40" spans="1:95">
      <c r="B40" s="55">
        <f>B37-B38-B39</f>
        <v>21</v>
      </c>
      <c r="C40" s="55">
        <f>C37-C38-C39</f>
        <v>715.48000000000025</v>
      </c>
    </row>
  </sheetData>
  <autoFilter ref="A9:CR40"/>
  <mergeCells count="62">
    <mergeCell ref="BP14:BP15"/>
    <mergeCell ref="A18:A20"/>
    <mergeCell ref="B18:B20"/>
    <mergeCell ref="BP18:BP20"/>
    <mergeCell ref="BP23"/>
    <mergeCell ref="A14:A15"/>
    <mergeCell ref="B14:B15"/>
    <mergeCell ref="BF7:BF8"/>
    <mergeCell ref="BG7:BG8"/>
    <mergeCell ref="BH7:BH8"/>
    <mergeCell ref="BI7:BI8"/>
    <mergeCell ref="BJ7:BJ8"/>
    <mergeCell ref="AC7:AC8"/>
    <mergeCell ref="BE7:BE8"/>
    <mergeCell ref="AE7:AT7"/>
    <mergeCell ref="AU7:AU8"/>
    <mergeCell ref="AV7:AV8"/>
    <mergeCell ref="AW7:AW8"/>
    <mergeCell ref="AX7:AX8"/>
    <mergeCell ref="AY7:AY8"/>
    <mergeCell ref="AZ7:AZ8"/>
    <mergeCell ref="BA7:BA8"/>
    <mergeCell ref="BB7:BB8"/>
    <mergeCell ref="BC7:BC8"/>
    <mergeCell ref="BD7:BD8"/>
    <mergeCell ref="X7:X8"/>
    <mergeCell ref="Y7:Y8"/>
    <mergeCell ref="Z7:Z8"/>
    <mergeCell ref="AA7:AA8"/>
    <mergeCell ref="AB7:AB8"/>
    <mergeCell ref="BR5:BT8"/>
    <mergeCell ref="F6:T6"/>
    <mergeCell ref="U6:BF6"/>
    <mergeCell ref="BG6:BJ6"/>
    <mergeCell ref="F7:F8"/>
    <mergeCell ref="G7:J7"/>
    <mergeCell ref="K7:K8"/>
    <mergeCell ref="L7:L8"/>
    <mergeCell ref="M7:Q7"/>
    <mergeCell ref="R7:R8"/>
    <mergeCell ref="BK5:BK8"/>
    <mergeCell ref="BL5:BL8"/>
    <mergeCell ref="BM5:BM8"/>
    <mergeCell ref="BN5:BN8"/>
    <mergeCell ref="BP5:BP8"/>
    <mergeCell ref="BQ5:BQ8"/>
    <mergeCell ref="A1:BO1"/>
    <mergeCell ref="A2:BP2"/>
    <mergeCell ref="A3:BP3"/>
    <mergeCell ref="A4:BQ4"/>
    <mergeCell ref="A5:A8"/>
    <mergeCell ref="B5:B8"/>
    <mergeCell ref="C5:C8"/>
    <mergeCell ref="D5:D8"/>
    <mergeCell ref="E5:E8"/>
    <mergeCell ref="F5:BJ5"/>
    <mergeCell ref="AD7:AD8"/>
    <mergeCell ref="S7:S8"/>
    <mergeCell ref="T7:T8"/>
    <mergeCell ref="U7:U8"/>
    <mergeCell ref="V7:V8"/>
    <mergeCell ref="W7:W8"/>
  </mergeCells>
  <conditionalFormatting sqref="K11">
    <cfRule type="duplicateValues" dxfId="24" priority="1" stopIfTrue="1"/>
  </conditionalFormatting>
  <pageMargins left="0.48" right="0.2" top="0.43307086614173201" bottom="0.35433070866141703" header="0.31496062992126" footer="0.31496062992126"/>
  <pageSetup paperSize="9"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94"/>
  <sheetViews>
    <sheetView view="pageBreakPreview" topLeftCell="A92" zoomScale="60" workbookViewId="0">
      <selection activeCell="BP105" sqref="BP105"/>
    </sheetView>
  </sheetViews>
  <sheetFormatPr defaultColWidth="8.88671875" defaultRowHeight="18.75"/>
  <cols>
    <col min="1" max="1" width="8.44140625" style="55" customWidth="1"/>
    <col min="2" max="2" width="33.109375" style="55" customWidth="1"/>
    <col min="3" max="4" width="9.33203125" style="55" customWidth="1"/>
    <col min="5" max="5" width="9.6640625" style="55" customWidth="1"/>
    <col min="6" max="6" width="11" style="55" customWidth="1"/>
    <col min="7" max="7" width="7.6640625" style="55" hidden="1" customWidth="1"/>
    <col min="8" max="8" width="9.5546875" style="55" hidden="1" customWidth="1"/>
    <col min="9" max="9" width="9.88671875" style="55" hidden="1" customWidth="1"/>
    <col min="10" max="10" width="9.109375" style="55" hidden="1" customWidth="1"/>
    <col min="11" max="11" width="10.33203125" style="55" hidden="1" customWidth="1"/>
    <col min="12" max="12" width="9.33203125" style="55" hidden="1" customWidth="1"/>
    <col min="13" max="16" width="7.6640625" style="55" hidden="1" customWidth="1"/>
    <col min="17" max="17" width="13.77734375" style="55" hidden="1" customWidth="1"/>
    <col min="18" max="19" width="7.6640625" style="55" hidden="1" customWidth="1"/>
    <col min="20" max="20" width="9" style="55" hidden="1" customWidth="1"/>
    <col min="21" max="21" width="9.21875" style="55" customWidth="1"/>
    <col min="22" max="26" width="9" style="55" hidden="1" customWidth="1"/>
    <col min="27" max="27" width="10.109375" style="55" hidden="1" customWidth="1"/>
    <col min="28" max="28" width="11.21875" style="55" hidden="1" customWidth="1"/>
    <col min="29" max="29" width="12" style="55" hidden="1" customWidth="1"/>
    <col min="30" max="30" width="9.21875" style="55" hidden="1" customWidth="1"/>
    <col min="31" max="32" width="8.33203125" style="55" hidden="1" customWidth="1"/>
    <col min="33" max="37" width="9" style="55" hidden="1" customWidth="1"/>
    <col min="38" max="38" width="10.44140625" style="55" hidden="1" customWidth="1"/>
    <col min="39" max="42" width="9" style="55" hidden="1" customWidth="1"/>
    <col min="43" max="43" width="14.6640625" style="55" hidden="1" customWidth="1"/>
    <col min="44" max="44" width="10.44140625" style="55" hidden="1" customWidth="1"/>
    <col min="45" max="45" width="9" style="55" hidden="1" customWidth="1"/>
    <col min="46" max="46" width="7.44140625" style="55" hidden="1" customWidth="1"/>
    <col min="47" max="48" width="9" style="55" hidden="1" customWidth="1"/>
    <col min="49" max="49" width="10.109375" style="55" hidden="1" customWidth="1"/>
    <col min="50" max="50" width="8.6640625" style="55" hidden="1" customWidth="1"/>
    <col min="51" max="51" width="9" style="55" hidden="1" customWidth="1"/>
    <col min="52" max="52" width="8.44140625" style="55" hidden="1" customWidth="1"/>
    <col min="53" max="53" width="8.88671875" style="55" hidden="1" customWidth="1"/>
    <col min="54" max="54" width="10.6640625" style="55" hidden="1" customWidth="1"/>
    <col min="55" max="55" width="9.33203125" style="55" hidden="1" customWidth="1"/>
    <col min="56" max="56" width="10.6640625" style="55" hidden="1" customWidth="1"/>
    <col min="57" max="57" width="9.21875" style="55" hidden="1" customWidth="1"/>
    <col min="58" max="58" width="11" style="55" hidden="1" customWidth="1"/>
    <col min="59" max="59" width="9.109375" style="55" customWidth="1"/>
    <col min="60" max="60" width="9.5546875" style="55" hidden="1" customWidth="1"/>
    <col min="61" max="62" width="8.6640625" style="55" hidden="1" customWidth="1"/>
    <col min="63" max="63" width="14.44140625" style="55" hidden="1" customWidth="1"/>
    <col min="64" max="64" width="17.44140625" style="55" customWidth="1"/>
    <col min="65" max="65" width="13.33203125" style="55" hidden="1" customWidth="1"/>
    <col min="66" max="66" width="12.21875" style="55" customWidth="1"/>
    <col min="67" max="67" width="9.88671875" style="131" hidden="1" customWidth="1"/>
    <col min="68" max="68" width="27.21875" style="302" customWidth="1"/>
    <col min="69" max="69" width="13.6640625" style="55" customWidth="1"/>
    <col min="70" max="70" width="15.77734375" style="55" hidden="1" customWidth="1"/>
    <col min="71" max="71" width="15.109375" style="55" hidden="1" customWidth="1"/>
    <col min="72" max="72" width="14.6640625" style="55" hidden="1" customWidth="1"/>
    <col min="73" max="73" width="8.88671875" style="55" hidden="1" customWidth="1"/>
    <col min="74" max="74" width="15.109375" style="55" hidden="1" customWidth="1"/>
    <col min="75" max="75" width="0.109375" style="55" hidden="1" customWidth="1"/>
    <col min="76" max="76" width="8.88671875" style="55" hidden="1" customWidth="1"/>
    <col min="77" max="77" width="0.21875" style="55" hidden="1" customWidth="1"/>
    <col min="78" max="78" width="0.109375" style="55" hidden="1" customWidth="1"/>
    <col min="79" max="79" width="14.6640625" style="55" hidden="1" customWidth="1"/>
    <col min="80" max="88" width="8.88671875" style="55" hidden="1" customWidth="1"/>
    <col min="89" max="89" width="3.5546875" style="55" hidden="1" customWidth="1"/>
    <col min="90" max="90" width="15.109375" style="55" hidden="1" customWidth="1"/>
    <col min="91" max="91" width="17.6640625" style="55" hidden="1" customWidth="1"/>
    <col min="92" max="102" width="8.88671875" style="55" hidden="1" customWidth="1"/>
    <col min="103" max="103" width="16.109375" style="55" hidden="1" customWidth="1"/>
    <col min="104" max="107" width="8.88671875" style="55" hidden="1" customWidth="1"/>
    <col min="108" max="108" width="15.88671875" style="55" hidden="1" customWidth="1"/>
    <col min="109" max="113" width="0" style="55" hidden="1" customWidth="1"/>
    <col min="114" max="114" width="4.5546875" style="55" customWidth="1"/>
    <col min="115" max="16384" width="8.88671875" style="55"/>
  </cols>
  <sheetData>
    <row r="1" spans="1:95" ht="19.5" customHeight="1">
      <c r="A1" s="769" t="s">
        <v>331</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809"/>
    </row>
    <row r="2" spans="1:95" ht="27.75" customHeight="1">
      <c r="A2" s="770" t="s">
        <v>560</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c r="AZ2" s="770"/>
      <c r="BA2" s="770"/>
      <c r="BB2" s="770"/>
      <c r="BC2" s="770"/>
      <c r="BD2" s="770"/>
      <c r="BE2" s="770"/>
      <c r="BF2" s="770"/>
      <c r="BG2" s="770"/>
      <c r="BH2" s="770"/>
      <c r="BI2" s="770"/>
      <c r="BJ2" s="770"/>
      <c r="BK2" s="770"/>
      <c r="BL2" s="770"/>
      <c r="BM2" s="770"/>
      <c r="BN2" s="770"/>
      <c r="BO2" s="770"/>
      <c r="BP2" s="770"/>
      <c r="BQ2" s="199"/>
    </row>
    <row r="3" spans="1:95" ht="24.75" customHeight="1">
      <c r="A3" s="771" t="s">
        <v>0</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771"/>
      <c r="AR3" s="771"/>
      <c r="AS3" s="771"/>
      <c r="AT3" s="771"/>
      <c r="AU3" s="771"/>
      <c r="AV3" s="771"/>
      <c r="AW3" s="771"/>
      <c r="AX3" s="771"/>
      <c r="AY3" s="771"/>
      <c r="AZ3" s="771"/>
      <c r="BA3" s="771"/>
      <c r="BB3" s="771"/>
      <c r="BC3" s="771"/>
      <c r="BD3" s="771"/>
      <c r="BE3" s="771"/>
      <c r="BF3" s="771"/>
      <c r="BG3" s="771"/>
      <c r="BH3" s="771"/>
      <c r="BI3" s="771"/>
      <c r="BJ3" s="771"/>
      <c r="BK3" s="771"/>
      <c r="BL3" s="771"/>
      <c r="BM3" s="771"/>
      <c r="BN3" s="771"/>
      <c r="BO3" s="771"/>
      <c r="BP3" s="771"/>
      <c r="BQ3" s="200"/>
    </row>
    <row r="4" spans="1:95" ht="19.5" customHeight="1">
      <c r="A4" s="772" t="s">
        <v>330</v>
      </c>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c r="AB4" s="772"/>
      <c r="AC4" s="772"/>
      <c r="AD4" s="772"/>
      <c r="AE4" s="772"/>
      <c r="AF4" s="772"/>
      <c r="AG4" s="772"/>
      <c r="AH4" s="772"/>
      <c r="AI4" s="772"/>
      <c r="AJ4" s="772"/>
      <c r="AK4" s="772"/>
      <c r="AL4" s="772"/>
      <c r="AM4" s="772"/>
      <c r="AN4" s="772"/>
      <c r="AO4" s="772"/>
      <c r="AP4" s="772"/>
      <c r="AQ4" s="772"/>
      <c r="AR4" s="772"/>
      <c r="AS4" s="772"/>
      <c r="AT4" s="772"/>
      <c r="AU4" s="772"/>
      <c r="AV4" s="772"/>
      <c r="AW4" s="772"/>
      <c r="AX4" s="772"/>
      <c r="AY4" s="772"/>
      <c r="AZ4" s="772"/>
      <c r="BA4" s="772"/>
      <c r="BB4" s="772"/>
      <c r="BC4" s="772"/>
      <c r="BD4" s="772"/>
      <c r="BE4" s="772"/>
      <c r="BF4" s="772"/>
      <c r="BG4" s="772"/>
      <c r="BH4" s="772"/>
      <c r="BI4" s="772"/>
      <c r="BJ4" s="772"/>
      <c r="BK4" s="772"/>
      <c r="BL4" s="772"/>
      <c r="BM4" s="772"/>
      <c r="BN4" s="772"/>
      <c r="BO4" s="772"/>
      <c r="BP4" s="772"/>
      <c r="BQ4" s="772"/>
    </row>
    <row r="5" spans="1:95" ht="26.25" customHeight="1">
      <c r="A5" s="765" t="s">
        <v>1</v>
      </c>
      <c r="B5" s="773" t="s">
        <v>2</v>
      </c>
      <c r="C5" s="765" t="s">
        <v>408</v>
      </c>
      <c r="D5" s="765" t="s">
        <v>4</v>
      </c>
      <c r="E5" s="765" t="s">
        <v>5</v>
      </c>
      <c r="F5" s="765" t="s">
        <v>6</v>
      </c>
      <c r="G5" s="774"/>
      <c r="H5" s="774"/>
      <c r="I5" s="774"/>
      <c r="J5" s="774"/>
      <c r="K5" s="765"/>
      <c r="L5" s="765"/>
      <c r="M5" s="765"/>
      <c r="N5" s="765"/>
      <c r="O5" s="765"/>
      <c r="P5" s="765"/>
      <c r="Q5" s="765"/>
      <c r="R5" s="765"/>
      <c r="S5" s="765"/>
      <c r="T5" s="765"/>
      <c r="U5" s="765"/>
      <c r="V5" s="765"/>
      <c r="W5" s="765"/>
      <c r="X5" s="765"/>
      <c r="Y5" s="765"/>
      <c r="Z5" s="765"/>
      <c r="AA5" s="765"/>
      <c r="AB5" s="765"/>
      <c r="AC5" s="765"/>
      <c r="AD5" s="765"/>
      <c r="AE5" s="765"/>
      <c r="AF5" s="765"/>
      <c r="AG5" s="765"/>
      <c r="AH5" s="765"/>
      <c r="AI5" s="765"/>
      <c r="AJ5" s="765"/>
      <c r="AK5" s="765"/>
      <c r="AL5" s="765"/>
      <c r="AM5" s="765"/>
      <c r="AN5" s="765"/>
      <c r="AO5" s="765"/>
      <c r="AP5" s="765"/>
      <c r="AQ5" s="765"/>
      <c r="AR5" s="765"/>
      <c r="AS5" s="765"/>
      <c r="AT5" s="765"/>
      <c r="AU5" s="765"/>
      <c r="AV5" s="765"/>
      <c r="AW5" s="765"/>
      <c r="AX5" s="765"/>
      <c r="AY5" s="765"/>
      <c r="AZ5" s="765"/>
      <c r="BA5" s="765"/>
      <c r="BB5" s="765"/>
      <c r="BC5" s="765"/>
      <c r="BD5" s="765"/>
      <c r="BE5" s="765"/>
      <c r="BF5" s="765"/>
      <c r="BG5" s="765"/>
      <c r="BH5" s="765"/>
      <c r="BI5" s="765"/>
      <c r="BJ5" s="765"/>
      <c r="BK5" s="765" t="s">
        <v>329</v>
      </c>
      <c r="BL5" s="765" t="s">
        <v>7</v>
      </c>
      <c r="BM5" s="765" t="s">
        <v>9</v>
      </c>
      <c r="BN5" s="765" t="s">
        <v>8</v>
      </c>
      <c r="BO5" s="39"/>
      <c r="BP5" s="765" t="s">
        <v>339</v>
      </c>
      <c r="BQ5" s="765" t="s">
        <v>372</v>
      </c>
      <c r="BR5" s="801" t="s">
        <v>495</v>
      </c>
      <c r="BS5" s="801"/>
      <c r="BT5" s="802"/>
    </row>
    <row r="6" spans="1:95" ht="20.100000000000001" hidden="1" customHeight="1">
      <c r="A6" s="765"/>
      <c r="B6" s="773"/>
      <c r="C6" s="765"/>
      <c r="D6" s="765"/>
      <c r="E6" s="765"/>
      <c r="F6" s="765" t="s">
        <v>10</v>
      </c>
      <c r="G6" s="774"/>
      <c r="H6" s="765"/>
      <c r="I6" s="765"/>
      <c r="J6" s="765"/>
      <c r="K6" s="765"/>
      <c r="L6" s="765"/>
      <c r="M6" s="765"/>
      <c r="N6" s="765"/>
      <c r="O6" s="765"/>
      <c r="P6" s="765"/>
      <c r="Q6" s="765"/>
      <c r="R6" s="765"/>
      <c r="S6" s="765"/>
      <c r="T6" s="765"/>
      <c r="U6" s="765" t="s">
        <v>11</v>
      </c>
      <c r="V6" s="765"/>
      <c r="W6" s="765"/>
      <c r="X6" s="765"/>
      <c r="Y6" s="765"/>
      <c r="Z6" s="765"/>
      <c r="AA6" s="765"/>
      <c r="AB6" s="765"/>
      <c r="AC6" s="765"/>
      <c r="AD6" s="765"/>
      <c r="AE6" s="765"/>
      <c r="AF6" s="765"/>
      <c r="AG6" s="765"/>
      <c r="AH6" s="765"/>
      <c r="AI6" s="765"/>
      <c r="AJ6" s="765"/>
      <c r="AK6" s="765"/>
      <c r="AL6" s="765"/>
      <c r="AM6" s="765"/>
      <c r="AN6" s="765"/>
      <c r="AO6" s="765"/>
      <c r="AP6" s="765"/>
      <c r="AQ6" s="765"/>
      <c r="AR6" s="765"/>
      <c r="AS6" s="765"/>
      <c r="AT6" s="765"/>
      <c r="AU6" s="765"/>
      <c r="AV6" s="765"/>
      <c r="AW6" s="765"/>
      <c r="AX6" s="765"/>
      <c r="AY6" s="765"/>
      <c r="AZ6" s="765"/>
      <c r="BA6" s="765"/>
      <c r="BB6" s="765"/>
      <c r="BC6" s="765"/>
      <c r="BD6" s="765"/>
      <c r="BE6" s="765"/>
      <c r="BF6" s="765"/>
      <c r="BG6" s="765" t="s">
        <v>12</v>
      </c>
      <c r="BH6" s="765"/>
      <c r="BI6" s="765"/>
      <c r="BJ6" s="765"/>
      <c r="BK6" s="765"/>
      <c r="BL6" s="765"/>
      <c r="BM6" s="765"/>
      <c r="BN6" s="765"/>
      <c r="BO6" s="439"/>
      <c r="BP6" s="765"/>
      <c r="BQ6" s="765"/>
      <c r="BR6" s="804"/>
      <c r="BS6" s="804"/>
      <c r="BT6" s="805"/>
    </row>
    <row r="7" spans="1:95" ht="20.100000000000001" hidden="1" customHeight="1">
      <c r="A7" s="765"/>
      <c r="B7" s="773"/>
      <c r="C7" s="765"/>
      <c r="D7" s="765"/>
      <c r="E7" s="765"/>
      <c r="F7" s="765" t="s">
        <v>10</v>
      </c>
      <c r="G7" s="774" t="s">
        <v>14</v>
      </c>
      <c r="H7" s="765"/>
      <c r="I7" s="765"/>
      <c r="J7" s="765"/>
      <c r="K7" s="765" t="s">
        <v>15</v>
      </c>
      <c r="L7" s="765" t="s">
        <v>16</v>
      </c>
      <c r="M7" s="765" t="s">
        <v>17</v>
      </c>
      <c r="N7" s="765"/>
      <c r="O7" s="765"/>
      <c r="P7" s="765"/>
      <c r="Q7" s="765"/>
      <c r="R7" s="765" t="s">
        <v>18</v>
      </c>
      <c r="S7" s="765" t="s">
        <v>19</v>
      </c>
      <c r="T7" s="765" t="s">
        <v>20</v>
      </c>
      <c r="U7" s="765" t="s">
        <v>11</v>
      </c>
      <c r="V7" s="765" t="s">
        <v>21</v>
      </c>
      <c r="W7" s="765" t="s">
        <v>22</v>
      </c>
      <c r="X7" s="765" t="s">
        <v>23</v>
      </c>
      <c r="Y7" s="765" t="s">
        <v>24</v>
      </c>
      <c r="Z7" s="765" t="s">
        <v>25</v>
      </c>
      <c r="AA7" s="765" t="s">
        <v>26</v>
      </c>
      <c r="AB7" s="765" t="s">
        <v>27</v>
      </c>
      <c r="AC7" s="760" t="s">
        <v>28</v>
      </c>
      <c r="AD7" s="765" t="s">
        <v>158</v>
      </c>
      <c r="AE7" s="765" t="s">
        <v>29</v>
      </c>
      <c r="AF7" s="765"/>
      <c r="AG7" s="765"/>
      <c r="AH7" s="765"/>
      <c r="AI7" s="765"/>
      <c r="AJ7" s="765"/>
      <c r="AK7" s="765"/>
      <c r="AL7" s="765"/>
      <c r="AM7" s="765"/>
      <c r="AN7" s="765"/>
      <c r="AO7" s="765"/>
      <c r="AP7" s="765"/>
      <c r="AQ7" s="765"/>
      <c r="AR7" s="765"/>
      <c r="AS7" s="765"/>
      <c r="AT7" s="765"/>
      <c r="AU7" s="760" t="s">
        <v>30</v>
      </c>
      <c r="AV7" s="765" t="s">
        <v>31</v>
      </c>
      <c r="AW7" s="765" t="s">
        <v>32</v>
      </c>
      <c r="AX7" s="765" t="s">
        <v>33</v>
      </c>
      <c r="AY7" s="765" t="s">
        <v>34</v>
      </c>
      <c r="AZ7" s="765" t="s">
        <v>35</v>
      </c>
      <c r="BA7" s="765" t="s">
        <v>36</v>
      </c>
      <c r="BB7" s="765" t="s">
        <v>37</v>
      </c>
      <c r="BC7" s="765" t="s">
        <v>38</v>
      </c>
      <c r="BD7" s="765" t="s">
        <v>39</v>
      </c>
      <c r="BE7" s="765" t="s">
        <v>40</v>
      </c>
      <c r="BF7" s="765" t="s">
        <v>41</v>
      </c>
      <c r="BG7" s="765" t="s">
        <v>12</v>
      </c>
      <c r="BH7" s="765" t="s">
        <v>42</v>
      </c>
      <c r="BI7" s="765" t="s">
        <v>43</v>
      </c>
      <c r="BJ7" s="765" t="s">
        <v>44</v>
      </c>
      <c r="BK7" s="765"/>
      <c r="BL7" s="765"/>
      <c r="BM7" s="765"/>
      <c r="BN7" s="765"/>
      <c r="BO7" s="439"/>
      <c r="BP7" s="765"/>
      <c r="BQ7" s="765"/>
      <c r="BR7" s="804"/>
      <c r="BS7" s="804"/>
      <c r="BT7" s="805"/>
    </row>
    <row r="8" spans="1:95" ht="93.75">
      <c r="A8" s="765"/>
      <c r="B8" s="773"/>
      <c r="C8" s="765"/>
      <c r="D8" s="765"/>
      <c r="E8" s="765"/>
      <c r="F8" s="765"/>
      <c r="G8" s="83" t="s">
        <v>14</v>
      </c>
      <c r="H8" s="83" t="s">
        <v>45</v>
      </c>
      <c r="I8" s="83" t="s">
        <v>46</v>
      </c>
      <c r="J8" s="83" t="s">
        <v>47</v>
      </c>
      <c r="K8" s="765"/>
      <c r="L8" s="765"/>
      <c r="M8" s="9" t="s">
        <v>13</v>
      </c>
      <c r="N8" s="9" t="s">
        <v>48</v>
      </c>
      <c r="O8" s="9" t="s">
        <v>49</v>
      </c>
      <c r="P8" s="9" t="s">
        <v>50</v>
      </c>
      <c r="Q8" s="438" t="s">
        <v>51</v>
      </c>
      <c r="R8" s="765"/>
      <c r="S8" s="765"/>
      <c r="T8" s="765"/>
      <c r="U8" s="765"/>
      <c r="V8" s="765"/>
      <c r="W8" s="765"/>
      <c r="X8" s="765"/>
      <c r="Y8" s="765"/>
      <c r="Z8" s="765"/>
      <c r="AA8" s="765"/>
      <c r="AB8" s="765"/>
      <c r="AC8" s="760"/>
      <c r="AD8" s="765"/>
      <c r="AE8" s="9" t="s">
        <v>52</v>
      </c>
      <c r="AF8" s="9" t="s">
        <v>53</v>
      </c>
      <c r="AG8" s="9" t="s">
        <v>54</v>
      </c>
      <c r="AH8" s="9" t="s">
        <v>55</v>
      </c>
      <c r="AI8" s="9" t="s">
        <v>56</v>
      </c>
      <c r="AJ8" s="9" t="s">
        <v>57</v>
      </c>
      <c r="AK8" s="9" t="s">
        <v>58</v>
      </c>
      <c r="AL8" s="9" t="s">
        <v>59</v>
      </c>
      <c r="AM8" s="438" t="s">
        <v>60</v>
      </c>
      <c r="AN8" s="9" t="s">
        <v>61</v>
      </c>
      <c r="AO8" s="9" t="s">
        <v>62</v>
      </c>
      <c r="AP8" s="9" t="s">
        <v>63</v>
      </c>
      <c r="AQ8" s="9" t="s">
        <v>64</v>
      </c>
      <c r="AR8" s="9" t="s">
        <v>65</v>
      </c>
      <c r="AS8" s="9" t="s">
        <v>66</v>
      </c>
      <c r="AT8" s="9" t="s">
        <v>67</v>
      </c>
      <c r="AU8" s="760"/>
      <c r="AV8" s="765"/>
      <c r="AW8" s="765"/>
      <c r="AX8" s="765"/>
      <c r="AY8" s="765"/>
      <c r="AZ8" s="765"/>
      <c r="BA8" s="765"/>
      <c r="BB8" s="765"/>
      <c r="BC8" s="765"/>
      <c r="BD8" s="765"/>
      <c r="BE8" s="765"/>
      <c r="BF8" s="765"/>
      <c r="BG8" s="765"/>
      <c r="BH8" s="765"/>
      <c r="BI8" s="765"/>
      <c r="BJ8" s="765"/>
      <c r="BK8" s="765"/>
      <c r="BL8" s="765"/>
      <c r="BM8" s="765"/>
      <c r="BN8" s="765"/>
      <c r="BO8" s="39"/>
      <c r="BP8" s="765"/>
      <c r="BQ8" s="765"/>
      <c r="BR8" s="807"/>
      <c r="BS8" s="807"/>
      <c r="BT8" s="808"/>
    </row>
    <row r="9" spans="1:95" ht="32.25" customHeight="1">
      <c r="A9" s="9"/>
      <c r="B9" s="84"/>
      <c r="C9" s="9"/>
      <c r="D9" s="9"/>
      <c r="E9" s="9"/>
      <c r="F9" s="7" t="s">
        <v>68</v>
      </c>
      <c r="G9" s="8" t="s">
        <v>69</v>
      </c>
      <c r="H9" s="9" t="s">
        <v>70</v>
      </c>
      <c r="I9" s="9" t="s">
        <v>71</v>
      </c>
      <c r="J9" s="9" t="s">
        <v>72</v>
      </c>
      <c r="K9" s="9" t="s">
        <v>73</v>
      </c>
      <c r="L9" s="9" t="s">
        <v>74</v>
      </c>
      <c r="M9" s="9" t="s">
        <v>75</v>
      </c>
      <c r="N9" s="9" t="s">
        <v>76</v>
      </c>
      <c r="O9" s="9" t="s">
        <v>77</v>
      </c>
      <c r="P9" s="9" t="s">
        <v>78</v>
      </c>
      <c r="Q9" s="9" t="s">
        <v>79</v>
      </c>
      <c r="R9" s="9" t="s">
        <v>80</v>
      </c>
      <c r="S9" s="9" t="s">
        <v>81</v>
      </c>
      <c r="T9" s="9" t="s">
        <v>82</v>
      </c>
      <c r="U9" s="10" t="s">
        <v>83</v>
      </c>
      <c r="V9" s="10" t="s">
        <v>84</v>
      </c>
      <c r="W9" s="10" t="s">
        <v>85</v>
      </c>
      <c r="X9" s="9" t="s">
        <v>86</v>
      </c>
      <c r="Y9" s="9" t="s">
        <v>87</v>
      </c>
      <c r="Z9" s="9" t="s">
        <v>88</v>
      </c>
      <c r="AA9" s="9" t="s">
        <v>89</v>
      </c>
      <c r="AB9" s="9" t="s">
        <v>90</v>
      </c>
      <c r="AC9" s="9" t="s">
        <v>91</v>
      </c>
      <c r="AD9" s="9" t="s">
        <v>92</v>
      </c>
      <c r="AE9" s="11" t="s">
        <v>93</v>
      </c>
      <c r="AF9" s="11" t="s">
        <v>94</v>
      </c>
      <c r="AG9" s="11" t="s">
        <v>95</v>
      </c>
      <c r="AH9" s="11" t="s">
        <v>96</v>
      </c>
      <c r="AI9" s="11" t="s">
        <v>97</v>
      </c>
      <c r="AJ9" s="11" t="s">
        <v>98</v>
      </c>
      <c r="AK9" s="11" t="s">
        <v>99</v>
      </c>
      <c r="AL9" s="24" t="s">
        <v>100</v>
      </c>
      <c r="AM9" s="24" t="s">
        <v>101</v>
      </c>
      <c r="AN9" s="24" t="s">
        <v>102</v>
      </c>
      <c r="AO9" s="24" t="s">
        <v>103</v>
      </c>
      <c r="AP9" s="24" t="s">
        <v>104</v>
      </c>
      <c r="AQ9" s="24" t="s">
        <v>105</v>
      </c>
      <c r="AR9" s="24" t="s">
        <v>106</v>
      </c>
      <c r="AS9" s="24" t="s">
        <v>107</v>
      </c>
      <c r="AT9" s="24" t="s">
        <v>108</v>
      </c>
      <c r="AU9" s="24" t="s">
        <v>109</v>
      </c>
      <c r="AV9" s="24" t="s">
        <v>110</v>
      </c>
      <c r="AW9" s="24" t="s">
        <v>111</v>
      </c>
      <c r="AX9" s="24" t="s">
        <v>112</v>
      </c>
      <c r="AY9" s="24" t="s">
        <v>113</v>
      </c>
      <c r="AZ9" s="24" t="s">
        <v>114</v>
      </c>
      <c r="BA9" s="24" t="s">
        <v>115</v>
      </c>
      <c r="BB9" s="24" t="s">
        <v>116</v>
      </c>
      <c r="BC9" s="24" t="s">
        <v>117</v>
      </c>
      <c r="BD9" s="24" t="s">
        <v>118</v>
      </c>
      <c r="BE9" s="24" t="s">
        <v>119</v>
      </c>
      <c r="BF9" s="24" t="s">
        <v>120</v>
      </c>
      <c r="BG9" s="7" t="s">
        <v>121</v>
      </c>
      <c r="BH9" s="12" t="s">
        <v>122</v>
      </c>
      <c r="BI9" s="12" t="s">
        <v>123</v>
      </c>
      <c r="BJ9" s="12" t="s">
        <v>124</v>
      </c>
      <c r="BK9" s="61" t="s">
        <v>130</v>
      </c>
      <c r="BL9" s="9"/>
      <c r="BM9" s="9"/>
      <c r="BN9" s="9"/>
      <c r="BO9" s="129"/>
      <c r="BP9" s="39"/>
      <c r="BQ9" s="129"/>
      <c r="BR9" s="424" t="s">
        <v>496</v>
      </c>
      <c r="BS9" s="205" t="s">
        <v>497</v>
      </c>
      <c r="BT9" s="205" t="s">
        <v>498</v>
      </c>
    </row>
    <row r="10" spans="1:95" s="2" customFormat="1" ht="37.5">
      <c r="A10" s="13">
        <v>1</v>
      </c>
      <c r="B10" s="14" t="s">
        <v>125</v>
      </c>
      <c r="C10" s="15">
        <f>D10+E10</f>
        <v>86.139999999999986</v>
      </c>
      <c r="D10" s="15">
        <f t="shared" ref="D10:BJ10" si="0">D11+D21</f>
        <v>0</v>
      </c>
      <c r="E10" s="15">
        <f t="shared" si="0"/>
        <v>86.139999999999986</v>
      </c>
      <c r="F10" s="15">
        <f t="shared" si="0"/>
        <v>85.899999999999991</v>
      </c>
      <c r="G10" s="15">
        <f t="shared" si="0"/>
        <v>0.29000000000000004</v>
      </c>
      <c r="H10" s="15">
        <f t="shared" si="0"/>
        <v>0.23</v>
      </c>
      <c r="I10" s="15">
        <f t="shared" si="0"/>
        <v>0.06</v>
      </c>
      <c r="J10" s="15">
        <f t="shared" si="0"/>
        <v>0</v>
      </c>
      <c r="K10" s="15">
        <f t="shared" si="0"/>
        <v>42.25</v>
      </c>
      <c r="L10" s="15">
        <f t="shared" si="0"/>
        <v>38.32</v>
      </c>
      <c r="M10" s="15">
        <f t="shared" si="0"/>
        <v>5</v>
      </c>
      <c r="N10" s="15">
        <f t="shared" si="0"/>
        <v>0</v>
      </c>
      <c r="O10" s="15">
        <f t="shared" si="0"/>
        <v>0</v>
      </c>
      <c r="P10" s="15">
        <f t="shared" si="0"/>
        <v>5</v>
      </c>
      <c r="Q10" s="15">
        <f t="shared" si="0"/>
        <v>0</v>
      </c>
      <c r="R10" s="15">
        <f t="shared" si="0"/>
        <v>0.04</v>
      </c>
      <c r="S10" s="15">
        <f t="shared" si="0"/>
        <v>0</v>
      </c>
      <c r="T10" s="15">
        <f t="shared" si="0"/>
        <v>0</v>
      </c>
      <c r="U10" s="15">
        <f t="shared" si="0"/>
        <v>0.24</v>
      </c>
      <c r="V10" s="15">
        <f t="shared" si="0"/>
        <v>0</v>
      </c>
      <c r="W10" s="15">
        <f t="shared" si="0"/>
        <v>0</v>
      </c>
      <c r="X10" s="15">
        <f t="shared" si="0"/>
        <v>0</v>
      </c>
      <c r="Y10" s="15">
        <f t="shared" si="0"/>
        <v>0</v>
      </c>
      <c r="Z10" s="15">
        <f t="shared" si="0"/>
        <v>0</v>
      </c>
      <c r="AA10" s="15">
        <f t="shared" si="0"/>
        <v>0</v>
      </c>
      <c r="AB10" s="15">
        <f t="shared" si="0"/>
        <v>0</v>
      </c>
      <c r="AC10" s="15">
        <f t="shared" si="0"/>
        <v>0</v>
      </c>
      <c r="AD10" s="15">
        <f t="shared" si="0"/>
        <v>0</v>
      </c>
      <c r="AE10" s="15">
        <f t="shared" si="0"/>
        <v>0</v>
      </c>
      <c r="AF10" s="15">
        <f t="shared" si="0"/>
        <v>0</v>
      </c>
      <c r="AG10" s="15">
        <f t="shared" si="0"/>
        <v>0</v>
      </c>
      <c r="AH10" s="15">
        <f t="shared" si="0"/>
        <v>0</v>
      </c>
      <c r="AI10" s="15">
        <f t="shared" si="0"/>
        <v>0</v>
      </c>
      <c r="AJ10" s="15">
        <f t="shared" si="0"/>
        <v>0</v>
      </c>
      <c r="AK10" s="15">
        <f t="shared" si="0"/>
        <v>0</v>
      </c>
      <c r="AL10" s="15">
        <f t="shared" si="0"/>
        <v>0</v>
      </c>
      <c r="AM10" s="15">
        <f t="shared" si="0"/>
        <v>0</v>
      </c>
      <c r="AN10" s="15">
        <f t="shared" si="0"/>
        <v>0</v>
      </c>
      <c r="AO10" s="15">
        <f t="shared" si="0"/>
        <v>0</v>
      </c>
      <c r="AP10" s="15">
        <f t="shared" si="0"/>
        <v>0</v>
      </c>
      <c r="AQ10" s="15">
        <f t="shared" si="0"/>
        <v>0</v>
      </c>
      <c r="AR10" s="15">
        <f t="shared" si="0"/>
        <v>0</v>
      </c>
      <c r="AS10" s="15">
        <f t="shared" si="0"/>
        <v>0</v>
      </c>
      <c r="AT10" s="15">
        <f t="shared" si="0"/>
        <v>0</v>
      </c>
      <c r="AU10" s="15">
        <f t="shared" si="0"/>
        <v>0</v>
      </c>
      <c r="AV10" s="15">
        <f t="shared" si="0"/>
        <v>0</v>
      </c>
      <c r="AW10" s="15">
        <f t="shared" si="0"/>
        <v>0</v>
      </c>
      <c r="AX10" s="15">
        <f t="shared" si="0"/>
        <v>0</v>
      </c>
      <c r="AY10" s="15">
        <f t="shared" si="0"/>
        <v>0</v>
      </c>
      <c r="AZ10" s="15">
        <f t="shared" si="0"/>
        <v>0</v>
      </c>
      <c r="BA10" s="15">
        <f t="shared" si="0"/>
        <v>0</v>
      </c>
      <c r="BB10" s="15">
        <f t="shared" si="0"/>
        <v>0</v>
      </c>
      <c r="BC10" s="15">
        <f t="shared" si="0"/>
        <v>0</v>
      </c>
      <c r="BD10" s="15">
        <f t="shared" si="0"/>
        <v>0.24</v>
      </c>
      <c r="BE10" s="15">
        <f t="shared" si="0"/>
        <v>0</v>
      </c>
      <c r="BF10" s="15">
        <f t="shared" si="0"/>
        <v>0</v>
      </c>
      <c r="BG10" s="15">
        <f t="shared" si="0"/>
        <v>0</v>
      </c>
      <c r="BH10" s="15">
        <f t="shared" si="0"/>
        <v>0</v>
      </c>
      <c r="BI10" s="15">
        <f t="shared" si="0"/>
        <v>0</v>
      </c>
      <c r="BJ10" s="15">
        <f t="shared" si="0"/>
        <v>0</v>
      </c>
      <c r="BK10" s="16"/>
      <c r="BL10" s="16"/>
      <c r="BM10" s="87"/>
      <c r="BN10" s="13"/>
      <c r="BO10" s="86"/>
      <c r="BP10" s="39"/>
      <c r="BQ10" s="39"/>
      <c r="BR10" s="425"/>
      <c r="BS10" s="135"/>
      <c r="BT10" s="135"/>
      <c r="BU10" s="55"/>
      <c r="BV10" s="55"/>
      <c r="BW10" s="55"/>
      <c r="BX10" s="55"/>
      <c r="BY10" s="55"/>
      <c r="BZ10" s="55"/>
      <c r="CA10" s="55"/>
      <c r="CB10" s="55"/>
      <c r="CC10" s="55"/>
      <c r="CD10" s="55"/>
      <c r="CE10" s="55"/>
      <c r="CF10" s="55"/>
      <c r="CG10" s="55"/>
      <c r="CH10" s="55"/>
      <c r="CI10" s="55"/>
      <c r="CJ10" s="55"/>
      <c r="CK10" s="55"/>
      <c r="CL10" s="55"/>
      <c r="CM10" s="55"/>
      <c r="CN10" s="55"/>
      <c r="CO10" s="55"/>
      <c r="CP10" s="55"/>
      <c r="CQ10" s="55"/>
    </row>
    <row r="11" spans="1:95" s="2" customFormat="1" ht="37.5">
      <c r="A11" s="17" t="s">
        <v>126</v>
      </c>
      <c r="B11" s="14" t="s">
        <v>127</v>
      </c>
      <c r="C11" s="15">
        <f>D11+E11</f>
        <v>86.139999999999986</v>
      </c>
      <c r="D11" s="15">
        <f t="shared" ref="D11:BJ11" si="1">D12+D19</f>
        <v>0</v>
      </c>
      <c r="E11" s="15">
        <f t="shared" si="1"/>
        <v>86.139999999999986</v>
      </c>
      <c r="F11" s="15">
        <f t="shared" si="1"/>
        <v>85.899999999999991</v>
      </c>
      <c r="G11" s="15">
        <f t="shared" si="1"/>
        <v>0.29000000000000004</v>
      </c>
      <c r="H11" s="15">
        <f t="shared" si="1"/>
        <v>0.23</v>
      </c>
      <c r="I11" s="15">
        <f t="shared" si="1"/>
        <v>0.06</v>
      </c>
      <c r="J11" s="15">
        <f t="shared" si="1"/>
        <v>0</v>
      </c>
      <c r="K11" s="15">
        <f t="shared" si="1"/>
        <v>42.25</v>
      </c>
      <c r="L11" s="15">
        <f t="shared" si="1"/>
        <v>38.32</v>
      </c>
      <c r="M11" s="15">
        <f t="shared" si="1"/>
        <v>5</v>
      </c>
      <c r="N11" s="15">
        <f t="shared" si="1"/>
        <v>0</v>
      </c>
      <c r="O11" s="15">
        <f t="shared" si="1"/>
        <v>0</v>
      </c>
      <c r="P11" s="15">
        <f t="shared" si="1"/>
        <v>5</v>
      </c>
      <c r="Q11" s="15">
        <f t="shared" si="1"/>
        <v>0</v>
      </c>
      <c r="R11" s="15">
        <f t="shared" si="1"/>
        <v>0.04</v>
      </c>
      <c r="S11" s="15">
        <f t="shared" si="1"/>
        <v>0</v>
      </c>
      <c r="T11" s="15">
        <f t="shared" si="1"/>
        <v>0</v>
      </c>
      <c r="U11" s="15">
        <f t="shared" si="1"/>
        <v>0.24</v>
      </c>
      <c r="V11" s="15">
        <f t="shared" si="1"/>
        <v>0</v>
      </c>
      <c r="W11" s="15">
        <f t="shared" si="1"/>
        <v>0</v>
      </c>
      <c r="X11" s="15">
        <f t="shared" si="1"/>
        <v>0</v>
      </c>
      <c r="Y11" s="15">
        <f t="shared" si="1"/>
        <v>0</v>
      </c>
      <c r="Z11" s="15">
        <f t="shared" si="1"/>
        <v>0</v>
      </c>
      <c r="AA11" s="15">
        <f t="shared" si="1"/>
        <v>0</v>
      </c>
      <c r="AB11" s="15">
        <f t="shared" si="1"/>
        <v>0</v>
      </c>
      <c r="AC11" s="15">
        <f t="shared" si="1"/>
        <v>0</v>
      </c>
      <c r="AD11" s="15">
        <f t="shared" si="1"/>
        <v>0</v>
      </c>
      <c r="AE11" s="15">
        <f t="shared" si="1"/>
        <v>0</v>
      </c>
      <c r="AF11" s="15">
        <f t="shared" si="1"/>
        <v>0</v>
      </c>
      <c r="AG11" s="15">
        <f t="shared" si="1"/>
        <v>0</v>
      </c>
      <c r="AH11" s="15">
        <f t="shared" si="1"/>
        <v>0</v>
      </c>
      <c r="AI11" s="15">
        <f t="shared" si="1"/>
        <v>0</v>
      </c>
      <c r="AJ11" s="15">
        <f t="shared" si="1"/>
        <v>0</v>
      </c>
      <c r="AK11" s="15">
        <f t="shared" si="1"/>
        <v>0</v>
      </c>
      <c r="AL11" s="15">
        <f t="shared" si="1"/>
        <v>0</v>
      </c>
      <c r="AM11" s="15">
        <f t="shared" si="1"/>
        <v>0</v>
      </c>
      <c r="AN11" s="15">
        <f t="shared" si="1"/>
        <v>0</v>
      </c>
      <c r="AO11" s="15">
        <f t="shared" si="1"/>
        <v>0</v>
      </c>
      <c r="AP11" s="15">
        <f t="shared" si="1"/>
        <v>0</v>
      </c>
      <c r="AQ11" s="15">
        <f t="shared" si="1"/>
        <v>0</v>
      </c>
      <c r="AR11" s="15">
        <f t="shared" si="1"/>
        <v>0</v>
      </c>
      <c r="AS11" s="15">
        <f t="shared" si="1"/>
        <v>0</v>
      </c>
      <c r="AT11" s="15">
        <f t="shared" si="1"/>
        <v>0</v>
      </c>
      <c r="AU11" s="15">
        <f t="shared" si="1"/>
        <v>0</v>
      </c>
      <c r="AV11" s="15">
        <f t="shared" si="1"/>
        <v>0</v>
      </c>
      <c r="AW11" s="15">
        <f t="shared" si="1"/>
        <v>0</v>
      </c>
      <c r="AX11" s="15">
        <f t="shared" si="1"/>
        <v>0</v>
      </c>
      <c r="AY11" s="15">
        <f t="shared" si="1"/>
        <v>0</v>
      </c>
      <c r="AZ11" s="15">
        <f t="shared" si="1"/>
        <v>0</v>
      </c>
      <c r="BA11" s="15">
        <f t="shared" si="1"/>
        <v>0</v>
      </c>
      <c r="BB11" s="15">
        <f t="shared" si="1"/>
        <v>0</v>
      </c>
      <c r="BC11" s="15">
        <f t="shared" si="1"/>
        <v>0</v>
      </c>
      <c r="BD11" s="15">
        <f t="shared" si="1"/>
        <v>0.24</v>
      </c>
      <c r="BE11" s="15">
        <f t="shared" si="1"/>
        <v>0</v>
      </c>
      <c r="BF11" s="15">
        <f t="shared" si="1"/>
        <v>0</v>
      </c>
      <c r="BG11" s="15">
        <f t="shared" si="1"/>
        <v>0</v>
      </c>
      <c r="BH11" s="15">
        <f t="shared" si="1"/>
        <v>0</v>
      </c>
      <c r="BI11" s="15">
        <f t="shared" si="1"/>
        <v>0</v>
      </c>
      <c r="BJ11" s="15">
        <f t="shared" si="1"/>
        <v>0</v>
      </c>
      <c r="BK11" s="9"/>
      <c r="BL11" s="9"/>
      <c r="BM11" s="87"/>
      <c r="BN11" s="17"/>
      <c r="BO11" s="86"/>
      <c r="BP11" s="39"/>
      <c r="BQ11" s="39"/>
      <c r="BR11" s="425"/>
      <c r="BS11" s="135"/>
      <c r="BT11" s="135"/>
      <c r="BU11" s="55"/>
      <c r="BV11" s="55"/>
      <c r="BW11" s="55"/>
      <c r="BX11" s="55"/>
      <c r="BY11" s="55"/>
      <c r="BZ11" s="55"/>
      <c r="CA11" s="55"/>
      <c r="CB11" s="55"/>
      <c r="CC11" s="55"/>
      <c r="CD11" s="55"/>
      <c r="CE11" s="55"/>
      <c r="CF11" s="55"/>
      <c r="CG11" s="55"/>
      <c r="CH11" s="55"/>
      <c r="CI11" s="55"/>
      <c r="CJ11" s="55"/>
      <c r="CK11" s="55"/>
      <c r="CL11" s="55"/>
      <c r="CM11" s="55"/>
      <c r="CN11" s="55"/>
      <c r="CO11" s="55"/>
      <c r="CP11" s="55"/>
      <c r="CQ11" s="55"/>
    </row>
    <row r="12" spans="1:95" s="2" customFormat="1" ht="37.5">
      <c r="A12" s="17" t="s">
        <v>128</v>
      </c>
      <c r="B12" s="14" t="s">
        <v>129</v>
      </c>
      <c r="C12" s="15">
        <f>D12+E12</f>
        <v>86.039999999999992</v>
      </c>
      <c r="D12" s="15"/>
      <c r="E12" s="15">
        <f t="shared" ref="E12:AJ12" si="2">SUM(E13:E18)</f>
        <v>86.039999999999992</v>
      </c>
      <c r="F12" s="15">
        <f t="shared" si="2"/>
        <v>85.8</v>
      </c>
      <c r="G12" s="15">
        <f t="shared" si="2"/>
        <v>0.29000000000000004</v>
      </c>
      <c r="H12" s="15">
        <f t="shared" si="2"/>
        <v>0.23</v>
      </c>
      <c r="I12" s="15">
        <f t="shared" si="2"/>
        <v>0.06</v>
      </c>
      <c r="J12" s="15">
        <f t="shared" si="2"/>
        <v>0</v>
      </c>
      <c r="K12" s="15">
        <f t="shared" si="2"/>
        <v>42.25</v>
      </c>
      <c r="L12" s="15">
        <f t="shared" si="2"/>
        <v>38.22</v>
      </c>
      <c r="M12" s="15">
        <f t="shared" si="2"/>
        <v>5</v>
      </c>
      <c r="N12" s="15">
        <f t="shared" si="2"/>
        <v>0</v>
      </c>
      <c r="O12" s="15">
        <f t="shared" si="2"/>
        <v>0</v>
      </c>
      <c r="P12" s="15">
        <f t="shared" si="2"/>
        <v>5</v>
      </c>
      <c r="Q12" s="15">
        <f t="shared" si="2"/>
        <v>0</v>
      </c>
      <c r="R12" s="15">
        <f t="shared" si="2"/>
        <v>0.04</v>
      </c>
      <c r="S12" s="15">
        <f t="shared" si="2"/>
        <v>0</v>
      </c>
      <c r="T12" s="15">
        <f t="shared" si="2"/>
        <v>0</v>
      </c>
      <c r="U12" s="15">
        <f t="shared" si="2"/>
        <v>0.24</v>
      </c>
      <c r="V12" s="15">
        <f t="shared" si="2"/>
        <v>0</v>
      </c>
      <c r="W12" s="15">
        <f t="shared" si="2"/>
        <v>0</v>
      </c>
      <c r="X12" s="15">
        <f t="shared" si="2"/>
        <v>0</v>
      </c>
      <c r="Y12" s="15">
        <f t="shared" si="2"/>
        <v>0</v>
      </c>
      <c r="Z12" s="15">
        <f t="shared" si="2"/>
        <v>0</v>
      </c>
      <c r="AA12" s="15">
        <f t="shared" si="2"/>
        <v>0</v>
      </c>
      <c r="AB12" s="15">
        <f t="shared" si="2"/>
        <v>0</v>
      </c>
      <c r="AC12" s="15">
        <f t="shared" si="2"/>
        <v>0</v>
      </c>
      <c r="AD12" s="15">
        <f t="shared" si="2"/>
        <v>0</v>
      </c>
      <c r="AE12" s="15">
        <f t="shared" si="2"/>
        <v>0</v>
      </c>
      <c r="AF12" s="15">
        <f t="shared" si="2"/>
        <v>0</v>
      </c>
      <c r="AG12" s="15">
        <f t="shared" si="2"/>
        <v>0</v>
      </c>
      <c r="AH12" s="15">
        <f t="shared" si="2"/>
        <v>0</v>
      </c>
      <c r="AI12" s="15">
        <f t="shared" si="2"/>
        <v>0</v>
      </c>
      <c r="AJ12" s="15">
        <f t="shared" si="2"/>
        <v>0</v>
      </c>
      <c r="AK12" s="15">
        <f t="shared" ref="AK12:BJ12" si="3">SUM(AK13:AK18)</f>
        <v>0</v>
      </c>
      <c r="AL12" s="15">
        <f t="shared" si="3"/>
        <v>0</v>
      </c>
      <c r="AM12" s="15">
        <f t="shared" si="3"/>
        <v>0</v>
      </c>
      <c r="AN12" s="15">
        <f t="shared" si="3"/>
        <v>0</v>
      </c>
      <c r="AO12" s="15">
        <f t="shared" si="3"/>
        <v>0</v>
      </c>
      <c r="AP12" s="15">
        <f t="shared" si="3"/>
        <v>0</v>
      </c>
      <c r="AQ12" s="15">
        <f t="shared" si="3"/>
        <v>0</v>
      </c>
      <c r="AR12" s="15">
        <f t="shared" si="3"/>
        <v>0</v>
      </c>
      <c r="AS12" s="15">
        <f t="shared" si="3"/>
        <v>0</v>
      </c>
      <c r="AT12" s="15">
        <f t="shared" si="3"/>
        <v>0</v>
      </c>
      <c r="AU12" s="15">
        <f t="shared" si="3"/>
        <v>0</v>
      </c>
      <c r="AV12" s="15">
        <f t="shared" si="3"/>
        <v>0</v>
      </c>
      <c r="AW12" s="15">
        <f t="shared" si="3"/>
        <v>0</v>
      </c>
      <c r="AX12" s="15">
        <f t="shared" si="3"/>
        <v>0</v>
      </c>
      <c r="AY12" s="15">
        <f t="shared" si="3"/>
        <v>0</v>
      </c>
      <c r="AZ12" s="15">
        <f t="shared" si="3"/>
        <v>0</v>
      </c>
      <c r="BA12" s="15">
        <f t="shared" si="3"/>
        <v>0</v>
      </c>
      <c r="BB12" s="15">
        <f t="shared" si="3"/>
        <v>0</v>
      </c>
      <c r="BC12" s="15">
        <f t="shared" si="3"/>
        <v>0</v>
      </c>
      <c r="BD12" s="15">
        <f t="shared" si="3"/>
        <v>0.24</v>
      </c>
      <c r="BE12" s="15">
        <f t="shared" si="3"/>
        <v>0</v>
      </c>
      <c r="BF12" s="15">
        <f t="shared" si="3"/>
        <v>0</v>
      </c>
      <c r="BG12" s="15">
        <f t="shared" si="3"/>
        <v>0</v>
      </c>
      <c r="BH12" s="15">
        <f t="shared" si="3"/>
        <v>0</v>
      </c>
      <c r="BI12" s="15">
        <f t="shared" si="3"/>
        <v>0</v>
      </c>
      <c r="BJ12" s="15">
        <f t="shared" si="3"/>
        <v>0</v>
      </c>
      <c r="BK12" s="9"/>
      <c r="BL12" s="210"/>
      <c r="BM12" s="87"/>
      <c r="BN12" s="17"/>
      <c r="BO12" s="86"/>
      <c r="BP12" s="39"/>
      <c r="BQ12" s="39"/>
      <c r="BR12" s="425"/>
      <c r="BS12" s="135"/>
      <c r="BT12" s="135"/>
      <c r="BU12" s="55"/>
      <c r="BV12" s="55"/>
      <c r="BW12" s="55"/>
      <c r="BX12" s="55"/>
      <c r="BY12" s="55"/>
      <c r="BZ12" s="55"/>
      <c r="CA12" s="55"/>
      <c r="CB12" s="55"/>
      <c r="CC12" s="55"/>
      <c r="CD12" s="55"/>
      <c r="CE12" s="55"/>
      <c r="CF12" s="55"/>
      <c r="CG12" s="55"/>
      <c r="CH12" s="55"/>
      <c r="CI12" s="55"/>
      <c r="CJ12" s="55"/>
      <c r="CK12" s="55"/>
      <c r="CL12" s="55"/>
      <c r="CM12" s="55"/>
      <c r="CN12" s="55"/>
      <c r="CO12" s="55"/>
      <c r="CP12" s="55"/>
      <c r="CQ12" s="55"/>
    </row>
    <row r="13" spans="1:95" s="153" customFormat="1" ht="60" customHeight="1">
      <c r="A13" s="150">
        <v>1</v>
      </c>
      <c r="B13" s="60" t="s">
        <v>378</v>
      </c>
      <c r="C13" s="1">
        <f>D13+E13</f>
        <v>2.8</v>
      </c>
      <c r="D13" s="26"/>
      <c r="E13" s="1">
        <f>F13+U13+BG13</f>
        <v>2.8</v>
      </c>
      <c r="F13" s="1">
        <f>G13+K13+L13+M13+R13+S13+T13</f>
        <v>2.8</v>
      </c>
      <c r="G13" s="1">
        <f>H13+I13+J13</f>
        <v>0</v>
      </c>
      <c r="H13" s="1"/>
      <c r="I13" s="1"/>
      <c r="J13" s="1"/>
      <c r="K13" s="1">
        <v>2.8</v>
      </c>
      <c r="L13" s="1"/>
      <c r="M13" s="1">
        <f>+N13+O13+P13</f>
        <v>0</v>
      </c>
      <c r="N13" s="1"/>
      <c r="O13" s="1"/>
      <c r="P13" s="1"/>
      <c r="Q13" s="1"/>
      <c r="R13" s="1"/>
      <c r="S13" s="1"/>
      <c r="T13" s="1"/>
      <c r="U13" s="1">
        <f>V13+W13+X13+Y13+Z13+AA13+AB13+AC13+AD13+AU13+AV13+AW13+AX13+AY13+AZ13+BA13+BB13+BC13+BD13+BE13+BF13</f>
        <v>0</v>
      </c>
      <c r="V13" s="1"/>
      <c r="W13" s="1"/>
      <c r="X13" s="1"/>
      <c r="Y13" s="1"/>
      <c r="Z13" s="1"/>
      <c r="AA13" s="1"/>
      <c r="AB13" s="1"/>
      <c r="AC13" s="1"/>
      <c r="AD13" s="1">
        <f>SUM(AE13:AT13)</f>
        <v>0</v>
      </c>
      <c r="AE13" s="1"/>
      <c r="AF13" s="1"/>
      <c r="AG13" s="1"/>
      <c r="AH13" s="1"/>
      <c r="AI13" s="1"/>
      <c r="AJ13" s="1"/>
      <c r="AK13" s="1"/>
      <c r="AL13" s="1"/>
      <c r="AM13" s="1"/>
      <c r="AN13" s="1"/>
      <c r="AO13" s="1"/>
      <c r="AP13" s="1"/>
      <c r="AQ13" s="1"/>
      <c r="AR13" s="1"/>
      <c r="AS13" s="1">
        <v>0</v>
      </c>
      <c r="AT13" s="1"/>
      <c r="AU13" s="1"/>
      <c r="AV13" s="1"/>
      <c r="AW13" s="1"/>
      <c r="AX13" s="1"/>
      <c r="AY13" s="1"/>
      <c r="AZ13" s="1"/>
      <c r="BA13" s="1"/>
      <c r="BB13" s="1"/>
      <c r="BC13" s="1"/>
      <c r="BD13" s="1"/>
      <c r="BE13" s="1"/>
      <c r="BF13" s="1"/>
      <c r="BG13" s="1">
        <f t="shared" ref="BG13:BG37" si="4">BH13+BI13+BJ13</f>
        <v>0</v>
      </c>
      <c r="BH13" s="1"/>
      <c r="BI13" s="1"/>
      <c r="BJ13" s="1"/>
      <c r="BK13" s="61" t="s">
        <v>130</v>
      </c>
      <c r="BL13" s="61" t="s">
        <v>400</v>
      </c>
      <c r="BM13" s="79"/>
      <c r="BN13" s="151" t="s">
        <v>84</v>
      </c>
      <c r="BO13" s="128" t="s">
        <v>369</v>
      </c>
      <c r="BP13" s="203" t="s">
        <v>404</v>
      </c>
      <c r="BQ13" s="63" t="s">
        <v>558</v>
      </c>
      <c r="BR13" s="426"/>
      <c r="BS13" s="166"/>
      <c r="BT13" s="166"/>
      <c r="BU13" s="81" t="s">
        <v>559</v>
      </c>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row>
    <row r="14" spans="1:95" s="153" customFormat="1" ht="63" customHeight="1">
      <c r="A14" s="150">
        <v>2</v>
      </c>
      <c r="B14" s="60" t="s">
        <v>379</v>
      </c>
      <c r="C14" s="1">
        <f t="shared" ref="C14:C18" si="5">D14+E14</f>
        <v>9.9999999999999982</v>
      </c>
      <c r="D14" s="26"/>
      <c r="E14" s="1">
        <f t="shared" ref="E14:E18" si="6">F14+U14+BG14</f>
        <v>9.9999999999999982</v>
      </c>
      <c r="F14" s="1">
        <f t="shared" ref="F14:F18" si="7">G14+K14+L14+M14+R14+S14+T14</f>
        <v>9.759999999999998</v>
      </c>
      <c r="G14" s="1">
        <f t="shared" ref="G14:G18" si="8">H14+I14+J14</f>
        <v>0.29000000000000004</v>
      </c>
      <c r="H14" s="1">
        <v>0.23</v>
      </c>
      <c r="I14" s="1">
        <v>0.06</v>
      </c>
      <c r="J14" s="1"/>
      <c r="K14" s="1">
        <v>8.4499999999999993</v>
      </c>
      <c r="L14" s="1">
        <v>0.98</v>
      </c>
      <c r="M14" s="1">
        <f t="shared" ref="M14:M18" si="9">+N14+O14+P14</f>
        <v>0</v>
      </c>
      <c r="N14" s="1"/>
      <c r="O14" s="1"/>
      <c r="P14" s="1"/>
      <c r="Q14" s="1"/>
      <c r="R14" s="1">
        <v>0.04</v>
      </c>
      <c r="S14" s="1"/>
      <c r="T14" s="1"/>
      <c r="U14" s="1">
        <f t="shared" ref="U14:U18" si="10">V14+W14+X14+Y14+Z14+AA14+AB14+AC14+AD14+AU14+AV14+AW14+AX14+AY14+AZ14+BA14+BB14+BC14+BD14+BE14+BF14</f>
        <v>0.24</v>
      </c>
      <c r="V14" s="1"/>
      <c r="W14" s="1"/>
      <c r="X14" s="1"/>
      <c r="Y14" s="1"/>
      <c r="Z14" s="1"/>
      <c r="AA14" s="1"/>
      <c r="AB14" s="1"/>
      <c r="AC14" s="1"/>
      <c r="AD14" s="1">
        <f t="shared" ref="AD14:AD18" si="11">SUM(AE14:AT14)</f>
        <v>0</v>
      </c>
      <c r="AE14" s="1"/>
      <c r="AF14" s="1"/>
      <c r="AG14" s="1"/>
      <c r="AH14" s="1"/>
      <c r="AI14" s="1"/>
      <c r="AJ14" s="1"/>
      <c r="AK14" s="1"/>
      <c r="AL14" s="1"/>
      <c r="AM14" s="1"/>
      <c r="AN14" s="1"/>
      <c r="AO14" s="1"/>
      <c r="AP14" s="1"/>
      <c r="AQ14" s="1"/>
      <c r="AR14" s="1"/>
      <c r="AS14" s="1">
        <v>0</v>
      </c>
      <c r="AT14" s="1"/>
      <c r="AU14" s="1"/>
      <c r="AV14" s="1"/>
      <c r="AW14" s="1"/>
      <c r="AX14" s="1"/>
      <c r="AY14" s="1"/>
      <c r="AZ14" s="1"/>
      <c r="BA14" s="1"/>
      <c r="BB14" s="1"/>
      <c r="BC14" s="1"/>
      <c r="BD14" s="1">
        <v>0.24</v>
      </c>
      <c r="BE14" s="1"/>
      <c r="BF14" s="1"/>
      <c r="BG14" s="1">
        <f t="shared" si="4"/>
        <v>0</v>
      </c>
      <c r="BH14" s="1"/>
      <c r="BI14" s="1"/>
      <c r="BJ14" s="1"/>
      <c r="BK14" s="61" t="s">
        <v>130</v>
      </c>
      <c r="BL14" s="79" t="s">
        <v>316</v>
      </c>
      <c r="BM14" s="79"/>
      <c r="BN14" s="151" t="s">
        <v>84</v>
      </c>
      <c r="BO14" s="128" t="s">
        <v>369</v>
      </c>
      <c r="BP14" s="203" t="s">
        <v>668</v>
      </c>
      <c r="BQ14" s="63" t="s">
        <v>558</v>
      </c>
      <c r="BR14" s="426"/>
      <c r="BS14" s="166"/>
      <c r="BT14" s="166"/>
      <c r="BU14" s="152"/>
      <c r="BV14" s="152"/>
      <c r="BW14" s="152"/>
      <c r="BX14" s="152"/>
      <c r="BY14" s="152"/>
      <c r="BZ14" s="152"/>
      <c r="CA14" s="152" t="s">
        <v>621</v>
      </c>
      <c r="CB14" s="152"/>
      <c r="CC14" s="152"/>
      <c r="CD14" s="152"/>
      <c r="CE14" s="152"/>
      <c r="CF14" s="152"/>
      <c r="CG14" s="152"/>
      <c r="CH14" s="152"/>
      <c r="CI14" s="152"/>
      <c r="CJ14" s="152"/>
      <c r="CK14" s="152"/>
      <c r="CL14" s="152"/>
      <c r="CM14" s="152"/>
      <c r="CN14" s="152"/>
      <c r="CO14" s="152"/>
      <c r="CP14" s="152"/>
      <c r="CQ14" s="152"/>
    </row>
    <row r="15" spans="1:95" s="72" customFormat="1" ht="40.15" customHeight="1">
      <c r="A15" s="150">
        <v>3</v>
      </c>
      <c r="B15" s="60" t="s">
        <v>561</v>
      </c>
      <c r="C15" s="58">
        <f t="shared" si="5"/>
        <v>0.12</v>
      </c>
      <c r="D15" s="63"/>
      <c r="E15" s="58">
        <f t="shared" si="6"/>
        <v>0.12</v>
      </c>
      <c r="F15" s="58">
        <f t="shared" si="7"/>
        <v>0.12</v>
      </c>
      <c r="G15" s="58">
        <f t="shared" si="8"/>
        <v>0</v>
      </c>
      <c r="H15" s="58"/>
      <c r="I15" s="58"/>
      <c r="J15" s="58"/>
      <c r="K15" s="58"/>
      <c r="L15" s="58">
        <v>0.12</v>
      </c>
      <c r="M15" s="58">
        <f t="shared" si="9"/>
        <v>0</v>
      </c>
      <c r="N15" s="58"/>
      <c r="O15" s="58"/>
      <c r="P15" s="58"/>
      <c r="Q15" s="58"/>
      <c r="R15" s="58"/>
      <c r="S15" s="58"/>
      <c r="T15" s="58"/>
      <c r="U15" s="58">
        <f t="shared" si="10"/>
        <v>0</v>
      </c>
      <c r="V15" s="58"/>
      <c r="W15" s="58"/>
      <c r="X15" s="58"/>
      <c r="Y15" s="58"/>
      <c r="Z15" s="58"/>
      <c r="AA15" s="58"/>
      <c r="AB15" s="58"/>
      <c r="AC15" s="58"/>
      <c r="AD15" s="58">
        <f t="shared" si="11"/>
        <v>0</v>
      </c>
      <c r="AE15" s="58"/>
      <c r="AF15" s="58"/>
      <c r="AG15" s="58"/>
      <c r="AH15" s="58"/>
      <c r="AI15" s="58"/>
      <c r="AJ15" s="58"/>
      <c r="AK15" s="58"/>
      <c r="AL15" s="58"/>
      <c r="AM15" s="58"/>
      <c r="AN15" s="58"/>
      <c r="AO15" s="58"/>
      <c r="AP15" s="58"/>
      <c r="AQ15" s="58"/>
      <c r="AR15" s="58"/>
      <c r="AS15" s="58">
        <v>0</v>
      </c>
      <c r="AT15" s="58"/>
      <c r="AU15" s="58"/>
      <c r="AV15" s="58"/>
      <c r="AW15" s="58"/>
      <c r="AX15" s="58"/>
      <c r="AY15" s="58"/>
      <c r="AZ15" s="58"/>
      <c r="BA15" s="58"/>
      <c r="BB15" s="58"/>
      <c r="BC15" s="58"/>
      <c r="BD15" s="58"/>
      <c r="BE15" s="58"/>
      <c r="BF15" s="58"/>
      <c r="BG15" s="58">
        <f t="shared" si="4"/>
        <v>0</v>
      </c>
      <c r="BH15" s="58"/>
      <c r="BI15" s="58"/>
      <c r="BJ15" s="58"/>
      <c r="BK15" s="63" t="s">
        <v>130</v>
      </c>
      <c r="BL15" s="61" t="s">
        <v>316</v>
      </c>
      <c r="BM15" s="61" t="s">
        <v>562</v>
      </c>
      <c r="BN15" s="151" t="s">
        <v>84</v>
      </c>
      <c r="BO15" s="61"/>
      <c r="BP15" s="167"/>
      <c r="BQ15" s="79" t="s">
        <v>503</v>
      </c>
      <c r="BR15" s="69"/>
      <c r="BS15" s="207"/>
      <c r="BT15" s="69"/>
      <c r="BU15" s="69"/>
      <c r="BV15" s="69"/>
      <c r="BX15" s="69"/>
      <c r="CA15" s="69"/>
      <c r="CG15" s="72" t="s">
        <v>563</v>
      </c>
    </row>
    <row r="16" spans="1:95" s="165" customFormat="1" ht="56.25">
      <c r="A16" s="150">
        <v>4</v>
      </c>
      <c r="B16" s="60" t="s">
        <v>500</v>
      </c>
      <c r="C16" s="62">
        <f t="shared" si="5"/>
        <v>0.12</v>
      </c>
      <c r="D16" s="63"/>
      <c r="E16" s="58">
        <f t="shared" si="6"/>
        <v>0.12</v>
      </c>
      <c r="F16" s="58">
        <f t="shared" si="7"/>
        <v>0.12</v>
      </c>
      <c r="G16" s="58">
        <f t="shared" si="8"/>
        <v>0</v>
      </c>
      <c r="H16" s="58"/>
      <c r="I16" s="58"/>
      <c r="J16" s="58"/>
      <c r="K16" s="58"/>
      <c r="L16" s="58">
        <v>0.12</v>
      </c>
      <c r="M16" s="58">
        <f t="shared" si="9"/>
        <v>0</v>
      </c>
      <c r="N16" s="58"/>
      <c r="O16" s="58"/>
      <c r="P16" s="58"/>
      <c r="Q16" s="58"/>
      <c r="R16" s="58"/>
      <c r="S16" s="58"/>
      <c r="T16" s="58"/>
      <c r="U16" s="58">
        <f t="shared" si="10"/>
        <v>0</v>
      </c>
      <c r="V16" s="58"/>
      <c r="W16" s="58"/>
      <c r="X16" s="58"/>
      <c r="Y16" s="58"/>
      <c r="Z16" s="58"/>
      <c r="AA16" s="58"/>
      <c r="AB16" s="58"/>
      <c r="AC16" s="58"/>
      <c r="AD16" s="58">
        <f t="shared" si="11"/>
        <v>0</v>
      </c>
      <c r="AE16" s="58"/>
      <c r="AF16" s="58"/>
      <c r="AG16" s="58"/>
      <c r="AH16" s="58"/>
      <c r="AI16" s="58"/>
      <c r="AJ16" s="58"/>
      <c r="AK16" s="58"/>
      <c r="AL16" s="58"/>
      <c r="AM16" s="58"/>
      <c r="AN16" s="58"/>
      <c r="AO16" s="58"/>
      <c r="AP16" s="58"/>
      <c r="AQ16" s="58"/>
      <c r="AR16" s="58"/>
      <c r="AS16" s="58">
        <v>0</v>
      </c>
      <c r="AT16" s="58"/>
      <c r="AU16" s="58"/>
      <c r="AV16" s="58"/>
      <c r="AW16" s="58"/>
      <c r="AX16" s="58"/>
      <c r="AY16" s="58"/>
      <c r="AZ16" s="58"/>
      <c r="BA16" s="58"/>
      <c r="BB16" s="58"/>
      <c r="BC16" s="58"/>
      <c r="BD16" s="58"/>
      <c r="BE16" s="58"/>
      <c r="BF16" s="58"/>
      <c r="BG16" s="58">
        <f t="shared" si="4"/>
        <v>0</v>
      </c>
      <c r="BH16" s="58"/>
      <c r="BI16" s="58"/>
      <c r="BJ16" s="58"/>
      <c r="BK16" s="63" t="s">
        <v>130</v>
      </c>
      <c r="BL16" s="61" t="s">
        <v>400</v>
      </c>
      <c r="BM16" s="61" t="s">
        <v>501</v>
      </c>
      <c r="BN16" s="63" t="s">
        <v>84</v>
      </c>
      <c r="BO16" s="61"/>
      <c r="BP16" s="61" t="s">
        <v>502</v>
      </c>
      <c r="BQ16" s="166" t="s">
        <v>503</v>
      </c>
      <c r="BR16" s="427" t="s">
        <v>504</v>
      </c>
      <c r="BS16" s="55"/>
      <c r="BT16" s="55"/>
    </row>
    <row r="17" spans="1:95" s="191" customFormat="1" ht="32.25" customHeight="1">
      <c r="A17" s="150">
        <v>5</v>
      </c>
      <c r="B17" s="265" t="s">
        <v>505</v>
      </c>
      <c r="C17" s="62">
        <f t="shared" si="5"/>
        <v>36</v>
      </c>
      <c r="D17" s="266"/>
      <c r="E17" s="62">
        <f t="shared" si="6"/>
        <v>36</v>
      </c>
      <c r="F17" s="62">
        <f t="shared" si="7"/>
        <v>36</v>
      </c>
      <c r="G17" s="62">
        <f t="shared" si="8"/>
        <v>0</v>
      </c>
      <c r="H17" s="62"/>
      <c r="I17" s="62"/>
      <c r="J17" s="62"/>
      <c r="K17" s="62">
        <v>16</v>
      </c>
      <c r="L17" s="62">
        <v>15</v>
      </c>
      <c r="M17" s="62">
        <f t="shared" si="9"/>
        <v>5</v>
      </c>
      <c r="N17" s="62"/>
      <c r="O17" s="62"/>
      <c r="P17" s="62">
        <v>5</v>
      </c>
      <c r="Q17" s="62"/>
      <c r="R17" s="62"/>
      <c r="S17" s="62"/>
      <c r="T17" s="62"/>
      <c r="U17" s="62">
        <f t="shared" si="10"/>
        <v>0</v>
      </c>
      <c r="V17" s="62"/>
      <c r="W17" s="62"/>
      <c r="X17" s="62"/>
      <c r="Y17" s="62"/>
      <c r="Z17" s="62"/>
      <c r="AA17" s="62"/>
      <c r="AB17" s="62"/>
      <c r="AC17" s="62"/>
      <c r="AD17" s="62">
        <f t="shared" si="11"/>
        <v>0</v>
      </c>
      <c r="AE17" s="62"/>
      <c r="AF17" s="62"/>
      <c r="AG17" s="62"/>
      <c r="AH17" s="62"/>
      <c r="AI17" s="62"/>
      <c r="AJ17" s="62"/>
      <c r="AK17" s="62"/>
      <c r="AL17" s="62"/>
      <c r="AM17" s="62"/>
      <c r="AN17" s="62"/>
      <c r="AO17" s="62"/>
      <c r="AP17" s="62"/>
      <c r="AQ17" s="62"/>
      <c r="AR17" s="62"/>
      <c r="AS17" s="62">
        <v>0</v>
      </c>
      <c r="AT17" s="62"/>
      <c r="AU17" s="62"/>
      <c r="AV17" s="62"/>
      <c r="AW17" s="62"/>
      <c r="AX17" s="62"/>
      <c r="AY17" s="62"/>
      <c r="AZ17" s="62"/>
      <c r="BA17" s="62"/>
      <c r="BB17" s="62"/>
      <c r="BC17" s="62"/>
      <c r="BD17" s="62"/>
      <c r="BE17" s="62"/>
      <c r="BF17" s="62"/>
      <c r="BG17" s="62">
        <f t="shared" si="4"/>
        <v>0</v>
      </c>
      <c r="BH17" s="62"/>
      <c r="BI17" s="62"/>
      <c r="BJ17" s="62"/>
      <c r="BK17" s="266" t="s">
        <v>130</v>
      </c>
      <c r="BL17" s="264" t="s">
        <v>506</v>
      </c>
      <c r="BM17" s="264" t="s">
        <v>507</v>
      </c>
      <c r="BN17" s="266" t="s">
        <v>84</v>
      </c>
      <c r="BO17" s="264"/>
      <c r="BP17" s="440" t="s">
        <v>508</v>
      </c>
      <c r="BQ17" s="63" t="s">
        <v>503</v>
      </c>
      <c r="BR17" s="427" t="s">
        <v>504</v>
      </c>
    </row>
    <row r="18" spans="1:95" s="165" customFormat="1" ht="32.25" customHeight="1">
      <c r="A18" s="150">
        <v>6</v>
      </c>
      <c r="B18" s="60" t="s">
        <v>509</v>
      </c>
      <c r="C18" s="62">
        <f t="shared" si="5"/>
        <v>37</v>
      </c>
      <c r="D18" s="63"/>
      <c r="E18" s="58">
        <f t="shared" si="6"/>
        <v>37</v>
      </c>
      <c r="F18" s="58">
        <f t="shared" si="7"/>
        <v>37</v>
      </c>
      <c r="G18" s="58">
        <f t="shared" si="8"/>
        <v>0</v>
      </c>
      <c r="H18" s="58"/>
      <c r="I18" s="58"/>
      <c r="J18" s="58"/>
      <c r="K18" s="58">
        <v>15</v>
      </c>
      <c r="L18" s="58">
        <v>22</v>
      </c>
      <c r="M18" s="58">
        <f t="shared" si="9"/>
        <v>0</v>
      </c>
      <c r="N18" s="58"/>
      <c r="O18" s="58"/>
      <c r="P18" s="58"/>
      <c r="Q18" s="58"/>
      <c r="R18" s="58"/>
      <c r="S18" s="58"/>
      <c r="T18" s="58"/>
      <c r="U18" s="58">
        <f t="shared" si="10"/>
        <v>0</v>
      </c>
      <c r="V18" s="58"/>
      <c r="W18" s="58"/>
      <c r="X18" s="58"/>
      <c r="Y18" s="58"/>
      <c r="Z18" s="58"/>
      <c r="AA18" s="58"/>
      <c r="AB18" s="58"/>
      <c r="AC18" s="58"/>
      <c r="AD18" s="58">
        <f t="shared" si="11"/>
        <v>0</v>
      </c>
      <c r="AE18" s="58"/>
      <c r="AF18" s="58"/>
      <c r="AG18" s="58"/>
      <c r="AH18" s="58"/>
      <c r="AI18" s="58"/>
      <c r="AJ18" s="58"/>
      <c r="AK18" s="58"/>
      <c r="AL18" s="58"/>
      <c r="AM18" s="58"/>
      <c r="AN18" s="58"/>
      <c r="AO18" s="58"/>
      <c r="AP18" s="58"/>
      <c r="AQ18" s="58"/>
      <c r="AR18" s="58"/>
      <c r="AS18" s="58">
        <v>0</v>
      </c>
      <c r="AT18" s="58"/>
      <c r="AU18" s="58"/>
      <c r="AV18" s="58"/>
      <c r="AW18" s="58"/>
      <c r="AX18" s="58"/>
      <c r="AY18" s="58"/>
      <c r="AZ18" s="58"/>
      <c r="BA18" s="58"/>
      <c r="BB18" s="58"/>
      <c r="BC18" s="58"/>
      <c r="BD18" s="58"/>
      <c r="BE18" s="58"/>
      <c r="BF18" s="58"/>
      <c r="BG18" s="58">
        <f t="shared" si="4"/>
        <v>0</v>
      </c>
      <c r="BH18" s="58"/>
      <c r="BI18" s="58"/>
      <c r="BJ18" s="58"/>
      <c r="BK18" s="63" t="s">
        <v>130</v>
      </c>
      <c r="BL18" s="27" t="s">
        <v>506</v>
      </c>
      <c r="BM18" s="61" t="s">
        <v>510</v>
      </c>
      <c r="BN18" s="63" t="s">
        <v>84</v>
      </c>
      <c r="BO18" s="61"/>
      <c r="BP18" s="440" t="s">
        <v>508</v>
      </c>
      <c r="BQ18" s="63" t="s">
        <v>503</v>
      </c>
      <c r="BR18" s="427" t="s">
        <v>504</v>
      </c>
    </row>
    <row r="19" spans="1:95" s="2" customFormat="1" ht="37.5">
      <c r="A19" s="17" t="s">
        <v>132</v>
      </c>
      <c r="B19" s="14" t="s">
        <v>133</v>
      </c>
      <c r="C19" s="15">
        <f>C20</f>
        <v>0.1</v>
      </c>
      <c r="D19" s="15">
        <f t="shared" ref="D19:BJ19" si="12">D20</f>
        <v>0</v>
      </c>
      <c r="E19" s="15">
        <f t="shared" si="12"/>
        <v>0.1</v>
      </c>
      <c r="F19" s="15">
        <f t="shared" si="12"/>
        <v>0.1</v>
      </c>
      <c r="G19" s="15">
        <f t="shared" si="12"/>
        <v>0</v>
      </c>
      <c r="H19" s="15">
        <f t="shared" si="12"/>
        <v>0</v>
      </c>
      <c r="I19" s="15">
        <f t="shared" si="12"/>
        <v>0</v>
      </c>
      <c r="J19" s="15">
        <f t="shared" si="12"/>
        <v>0</v>
      </c>
      <c r="K19" s="15">
        <f t="shared" si="12"/>
        <v>0</v>
      </c>
      <c r="L19" s="15">
        <f t="shared" si="12"/>
        <v>0.1</v>
      </c>
      <c r="M19" s="15">
        <f t="shared" si="12"/>
        <v>0</v>
      </c>
      <c r="N19" s="15">
        <f t="shared" si="12"/>
        <v>0</v>
      </c>
      <c r="O19" s="15">
        <f t="shared" si="12"/>
        <v>0</v>
      </c>
      <c r="P19" s="15">
        <f t="shared" si="12"/>
        <v>0</v>
      </c>
      <c r="Q19" s="15">
        <f t="shared" si="12"/>
        <v>0</v>
      </c>
      <c r="R19" s="15">
        <f t="shared" si="12"/>
        <v>0</v>
      </c>
      <c r="S19" s="15">
        <f t="shared" si="12"/>
        <v>0</v>
      </c>
      <c r="T19" s="15">
        <f t="shared" si="12"/>
        <v>0</v>
      </c>
      <c r="U19" s="15">
        <f t="shared" si="12"/>
        <v>0</v>
      </c>
      <c r="V19" s="15">
        <f t="shared" si="12"/>
        <v>0</v>
      </c>
      <c r="W19" s="15">
        <f t="shared" si="12"/>
        <v>0</v>
      </c>
      <c r="X19" s="15">
        <f t="shared" si="12"/>
        <v>0</v>
      </c>
      <c r="Y19" s="15">
        <f t="shared" si="12"/>
        <v>0</v>
      </c>
      <c r="Z19" s="15">
        <f t="shared" si="12"/>
        <v>0</v>
      </c>
      <c r="AA19" s="15">
        <f t="shared" si="12"/>
        <v>0</v>
      </c>
      <c r="AB19" s="15">
        <f t="shared" si="12"/>
        <v>0</v>
      </c>
      <c r="AC19" s="15">
        <f t="shared" si="12"/>
        <v>0</v>
      </c>
      <c r="AD19" s="15">
        <f t="shared" si="12"/>
        <v>0</v>
      </c>
      <c r="AE19" s="15">
        <f t="shared" si="12"/>
        <v>0</v>
      </c>
      <c r="AF19" s="15">
        <f t="shared" si="12"/>
        <v>0</v>
      </c>
      <c r="AG19" s="15">
        <f t="shared" si="12"/>
        <v>0</v>
      </c>
      <c r="AH19" s="15">
        <f t="shared" si="12"/>
        <v>0</v>
      </c>
      <c r="AI19" s="15">
        <f t="shared" si="12"/>
        <v>0</v>
      </c>
      <c r="AJ19" s="15">
        <f t="shared" si="12"/>
        <v>0</v>
      </c>
      <c r="AK19" s="15">
        <f t="shared" si="12"/>
        <v>0</v>
      </c>
      <c r="AL19" s="15">
        <f t="shared" si="12"/>
        <v>0</v>
      </c>
      <c r="AM19" s="15">
        <f t="shared" si="12"/>
        <v>0</v>
      </c>
      <c r="AN19" s="15">
        <f t="shared" si="12"/>
        <v>0</v>
      </c>
      <c r="AO19" s="15">
        <f t="shared" si="12"/>
        <v>0</v>
      </c>
      <c r="AP19" s="15">
        <f t="shared" si="12"/>
        <v>0</v>
      </c>
      <c r="AQ19" s="15">
        <f t="shared" si="12"/>
        <v>0</v>
      </c>
      <c r="AR19" s="15">
        <f t="shared" si="12"/>
        <v>0</v>
      </c>
      <c r="AS19" s="15">
        <f t="shared" si="12"/>
        <v>0</v>
      </c>
      <c r="AT19" s="15">
        <f t="shared" si="12"/>
        <v>0</v>
      </c>
      <c r="AU19" s="15">
        <f t="shared" si="12"/>
        <v>0</v>
      </c>
      <c r="AV19" s="15">
        <f t="shared" si="12"/>
        <v>0</v>
      </c>
      <c r="AW19" s="15">
        <f t="shared" si="12"/>
        <v>0</v>
      </c>
      <c r="AX19" s="15">
        <f t="shared" si="12"/>
        <v>0</v>
      </c>
      <c r="AY19" s="15">
        <f t="shared" si="12"/>
        <v>0</v>
      </c>
      <c r="AZ19" s="15">
        <f t="shared" si="12"/>
        <v>0</v>
      </c>
      <c r="BA19" s="15">
        <f t="shared" si="12"/>
        <v>0</v>
      </c>
      <c r="BB19" s="15">
        <f t="shared" si="12"/>
        <v>0</v>
      </c>
      <c r="BC19" s="15">
        <f t="shared" si="12"/>
        <v>0</v>
      </c>
      <c r="BD19" s="15">
        <f t="shared" si="12"/>
        <v>0</v>
      </c>
      <c r="BE19" s="15">
        <f t="shared" si="12"/>
        <v>0</v>
      </c>
      <c r="BF19" s="15">
        <f t="shared" si="12"/>
        <v>0</v>
      </c>
      <c r="BG19" s="15">
        <f t="shared" si="12"/>
        <v>0</v>
      </c>
      <c r="BH19" s="15">
        <f t="shared" si="12"/>
        <v>0</v>
      </c>
      <c r="BI19" s="15">
        <f t="shared" si="12"/>
        <v>0</v>
      </c>
      <c r="BJ19" s="15">
        <f t="shared" si="12"/>
        <v>0</v>
      </c>
      <c r="BK19" s="9"/>
      <c r="BL19" s="9"/>
      <c r="BM19" s="87"/>
      <c r="BN19" s="17"/>
      <c r="BO19" s="86"/>
      <c r="BP19" s="39"/>
      <c r="BQ19" s="39"/>
      <c r="BR19" s="425"/>
      <c r="BS19" s="135"/>
      <c r="BT19" s="135"/>
      <c r="BU19" s="55"/>
      <c r="BV19" s="55"/>
      <c r="BW19" s="55"/>
      <c r="BX19" s="55"/>
      <c r="BY19" s="55"/>
      <c r="BZ19" s="55"/>
      <c r="CA19" s="55"/>
      <c r="CB19" s="55"/>
      <c r="CC19" s="55"/>
      <c r="CD19" s="55"/>
      <c r="CE19" s="55"/>
      <c r="CF19" s="55"/>
      <c r="CG19" s="55"/>
      <c r="CH19" s="55"/>
      <c r="CI19" s="55"/>
      <c r="CJ19" s="55"/>
      <c r="CK19" s="55"/>
      <c r="CL19" s="55"/>
      <c r="CM19" s="55"/>
      <c r="CN19" s="55"/>
      <c r="CO19" s="55"/>
      <c r="CP19" s="55"/>
      <c r="CQ19" s="55"/>
    </row>
    <row r="20" spans="1:95" s="165" customFormat="1" ht="56.25">
      <c r="A20" s="264">
        <v>1</v>
      </c>
      <c r="B20" s="60" t="s">
        <v>511</v>
      </c>
      <c r="C20" s="62">
        <f t="shared" ref="C20:C36" si="13">D20+E20</f>
        <v>0.1</v>
      </c>
      <c r="D20" s="63"/>
      <c r="E20" s="58">
        <f t="shared" ref="E20" si="14">F20+U20+BG20</f>
        <v>0.1</v>
      </c>
      <c r="F20" s="58">
        <f t="shared" ref="F20" si="15">G20+K20+L20+M20+R20+S20+T20</f>
        <v>0.1</v>
      </c>
      <c r="G20" s="58">
        <f t="shared" ref="G20" si="16">H20+I20+J20</f>
        <v>0</v>
      </c>
      <c r="H20" s="58"/>
      <c r="I20" s="58"/>
      <c r="J20" s="58"/>
      <c r="K20" s="58"/>
      <c r="L20" s="58">
        <v>0.1</v>
      </c>
      <c r="M20" s="58">
        <f t="shared" ref="M20" si="17">+N20+O20+P20</f>
        <v>0</v>
      </c>
      <c r="N20" s="58"/>
      <c r="O20" s="58"/>
      <c r="P20" s="58"/>
      <c r="Q20" s="58"/>
      <c r="R20" s="58"/>
      <c r="S20" s="58"/>
      <c r="T20" s="58"/>
      <c r="U20" s="58">
        <f t="shared" ref="U20" si="18">V20+W20+X20+Y20+Z20+AA20+AB20+AC20+AD20+AU20+AV20+AW20+AX20+AY20+AZ20+BA20+BB20+BC20+BD20+BE20+BF20</f>
        <v>0</v>
      </c>
      <c r="V20" s="58"/>
      <c r="W20" s="58"/>
      <c r="X20" s="58"/>
      <c r="Y20" s="58"/>
      <c r="Z20" s="58"/>
      <c r="AA20" s="58"/>
      <c r="AB20" s="58"/>
      <c r="AC20" s="58"/>
      <c r="AD20" s="58">
        <f t="shared" ref="AD20" si="19">SUM(AE20:AT20)</f>
        <v>0</v>
      </c>
      <c r="AE20" s="58"/>
      <c r="AF20" s="58"/>
      <c r="AG20" s="58"/>
      <c r="AH20" s="58"/>
      <c r="AI20" s="58"/>
      <c r="AJ20" s="58"/>
      <c r="AK20" s="58"/>
      <c r="AL20" s="58"/>
      <c r="AM20" s="58"/>
      <c r="AN20" s="58"/>
      <c r="AO20" s="58"/>
      <c r="AP20" s="58"/>
      <c r="AQ20" s="58"/>
      <c r="AR20" s="58"/>
      <c r="AS20" s="58">
        <v>0</v>
      </c>
      <c r="AT20" s="58"/>
      <c r="AU20" s="58"/>
      <c r="AV20" s="58"/>
      <c r="AW20" s="58"/>
      <c r="AX20" s="58"/>
      <c r="AY20" s="58"/>
      <c r="AZ20" s="58"/>
      <c r="BA20" s="58"/>
      <c r="BB20" s="58"/>
      <c r="BC20" s="58"/>
      <c r="BD20" s="58"/>
      <c r="BE20" s="58"/>
      <c r="BF20" s="58"/>
      <c r="BG20" s="58">
        <f t="shared" ref="BG20" si="20">BH20+BI20+BJ20</f>
        <v>0</v>
      </c>
      <c r="BH20" s="58"/>
      <c r="BI20" s="58"/>
      <c r="BJ20" s="58"/>
      <c r="BK20" s="63" t="s">
        <v>130</v>
      </c>
      <c r="BL20" s="27" t="s">
        <v>506</v>
      </c>
      <c r="BM20" s="61" t="s">
        <v>512</v>
      </c>
      <c r="BN20" s="63" t="s">
        <v>85</v>
      </c>
      <c r="BO20" s="61"/>
      <c r="BP20" s="61" t="s">
        <v>502</v>
      </c>
      <c r="BQ20" s="63" t="s">
        <v>503</v>
      </c>
      <c r="BR20" s="427" t="s">
        <v>504</v>
      </c>
    </row>
    <row r="21" spans="1:95" s="2" customFormat="1" ht="56.25">
      <c r="A21" s="22" t="s">
        <v>134</v>
      </c>
      <c r="B21" s="14" t="s">
        <v>135</v>
      </c>
      <c r="C21" s="15">
        <f t="shared" si="13"/>
        <v>0</v>
      </c>
      <c r="D21" s="15">
        <v>0</v>
      </c>
      <c r="E21" s="15">
        <v>0</v>
      </c>
      <c r="F21" s="19">
        <v>0</v>
      </c>
      <c r="G21" s="15">
        <v>0</v>
      </c>
      <c r="H21" s="19">
        <v>0</v>
      </c>
      <c r="I21" s="19">
        <v>0</v>
      </c>
      <c r="J21" s="19">
        <v>0</v>
      </c>
      <c r="K21" s="15">
        <v>0</v>
      </c>
      <c r="L21" s="15">
        <v>0</v>
      </c>
      <c r="M21" s="19">
        <v>0</v>
      </c>
      <c r="N21" s="19">
        <v>0</v>
      </c>
      <c r="O21" s="19">
        <v>0</v>
      </c>
      <c r="P21" s="15">
        <v>0</v>
      </c>
      <c r="Q21" s="19">
        <v>0</v>
      </c>
      <c r="R21" s="15">
        <v>0</v>
      </c>
      <c r="S21" s="19">
        <v>0</v>
      </c>
      <c r="T21" s="19">
        <v>0</v>
      </c>
      <c r="U21" s="15">
        <v>0</v>
      </c>
      <c r="V21" s="19">
        <v>0</v>
      </c>
      <c r="W21" s="19">
        <v>0</v>
      </c>
      <c r="X21" s="19">
        <v>0</v>
      </c>
      <c r="Y21" s="19">
        <v>0</v>
      </c>
      <c r="Z21" s="19">
        <v>0</v>
      </c>
      <c r="AA21" s="19">
        <v>0</v>
      </c>
      <c r="AB21" s="19">
        <v>0</v>
      </c>
      <c r="AC21" s="19">
        <v>0</v>
      </c>
      <c r="AD21" s="19">
        <v>0</v>
      </c>
      <c r="AE21" s="19">
        <v>0</v>
      </c>
      <c r="AF21" s="19">
        <v>0</v>
      </c>
      <c r="AG21" s="19">
        <v>0</v>
      </c>
      <c r="AH21" s="19">
        <v>0</v>
      </c>
      <c r="AI21" s="19">
        <v>0</v>
      </c>
      <c r="AJ21" s="19">
        <v>0</v>
      </c>
      <c r="AK21" s="19">
        <v>0</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v>0</v>
      </c>
      <c r="BG21" s="1">
        <f t="shared" si="4"/>
        <v>0</v>
      </c>
      <c r="BH21" s="19">
        <v>0</v>
      </c>
      <c r="BI21" s="19">
        <v>0</v>
      </c>
      <c r="BJ21" s="19">
        <v>0</v>
      </c>
      <c r="BK21" s="20"/>
      <c r="BL21" s="9"/>
      <c r="BM21" s="87"/>
      <c r="BN21" s="22"/>
      <c r="BO21" s="86"/>
      <c r="BP21" s="39"/>
      <c r="BQ21" s="39"/>
      <c r="BR21" s="425"/>
      <c r="BS21" s="135"/>
      <c r="BT21" s="135"/>
      <c r="BU21" s="55"/>
      <c r="BV21" s="55"/>
      <c r="BW21" s="55"/>
      <c r="BX21" s="55"/>
      <c r="BY21" s="55"/>
      <c r="BZ21" s="55"/>
      <c r="CA21" s="55"/>
      <c r="CB21" s="55"/>
      <c r="CC21" s="55"/>
      <c r="CD21" s="55"/>
      <c r="CE21" s="55"/>
      <c r="CF21" s="55"/>
      <c r="CG21" s="55"/>
      <c r="CH21" s="55"/>
      <c r="CI21" s="55"/>
      <c r="CJ21" s="55"/>
      <c r="CK21" s="55"/>
      <c r="CL21" s="55"/>
      <c r="CM21" s="55"/>
      <c r="CN21" s="55"/>
      <c r="CO21" s="55"/>
      <c r="CP21" s="55"/>
      <c r="CQ21" s="55"/>
    </row>
    <row r="22" spans="1:95" s="2" customFormat="1" ht="75">
      <c r="A22" s="9" t="s">
        <v>136</v>
      </c>
      <c r="B22" s="14" t="s">
        <v>137</v>
      </c>
      <c r="C22" s="15">
        <f t="shared" si="13"/>
        <v>0</v>
      </c>
      <c r="D22" s="16"/>
      <c r="E22" s="18">
        <v>0</v>
      </c>
      <c r="F22" s="5">
        <v>0</v>
      </c>
      <c r="G22" s="18">
        <v>0</v>
      </c>
      <c r="H22" s="5"/>
      <c r="I22" s="5"/>
      <c r="J22" s="5"/>
      <c r="K22" s="18"/>
      <c r="L22" s="18"/>
      <c r="M22" s="5">
        <v>0</v>
      </c>
      <c r="N22" s="5"/>
      <c r="O22" s="5"/>
      <c r="P22" s="18"/>
      <c r="Q22" s="5"/>
      <c r="R22" s="18"/>
      <c r="S22" s="5"/>
      <c r="T22" s="5"/>
      <c r="U22" s="18">
        <v>0</v>
      </c>
      <c r="V22" s="5"/>
      <c r="W22" s="5"/>
      <c r="X22" s="5"/>
      <c r="Y22" s="5"/>
      <c r="Z22" s="5"/>
      <c r="AA22" s="5"/>
      <c r="AB22" s="5"/>
      <c r="AC22" s="5"/>
      <c r="AD22" s="5">
        <v>0</v>
      </c>
      <c r="AE22" s="5"/>
      <c r="AF22" s="5"/>
      <c r="AG22" s="5"/>
      <c r="AH22" s="5"/>
      <c r="AI22" s="5"/>
      <c r="AJ22" s="5"/>
      <c r="AK22" s="5"/>
      <c r="AL22" s="5"/>
      <c r="AM22" s="5"/>
      <c r="AN22" s="5"/>
      <c r="AO22" s="5"/>
      <c r="AP22" s="5"/>
      <c r="AQ22" s="5"/>
      <c r="AR22" s="5"/>
      <c r="AS22" s="5">
        <v>0</v>
      </c>
      <c r="AT22" s="5"/>
      <c r="AU22" s="5"/>
      <c r="AV22" s="5"/>
      <c r="AW22" s="5"/>
      <c r="AX22" s="5"/>
      <c r="AY22" s="5"/>
      <c r="AZ22" s="5"/>
      <c r="BA22" s="5"/>
      <c r="BB22" s="5"/>
      <c r="BC22" s="5"/>
      <c r="BD22" s="5"/>
      <c r="BE22" s="5"/>
      <c r="BF22" s="5"/>
      <c r="BG22" s="1">
        <f t="shared" si="4"/>
        <v>0</v>
      </c>
      <c r="BH22" s="5"/>
      <c r="BI22" s="5"/>
      <c r="BJ22" s="5"/>
      <c r="BK22" s="20"/>
      <c r="BL22" s="9"/>
      <c r="BM22" s="87"/>
      <c r="BN22" s="9"/>
      <c r="BO22" s="86"/>
      <c r="BP22" s="39"/>
      <c r="BQ22" s="39"/>
      <c r="BR22" s="425"/>
      <c r="BS22" s="135"/>
      <c r="BT22" s="135"/>
      <c r="BU22" s="55"/>
      <c r="BV22" s="55"/>
      <c r="BW22" s="55"/>
      <c r="BX22" s="55"/>
      <c r="BY22" s="55"/>
      <c r="BZ22" s="55"/>
      <c r="CA22" s="55"/>
      <c r="CB22" s="55"/>
      <c r="CC22" s="55"/>
      <c r="CD22" s="55"/>
      <c r="CE22" s="55"/>
      <c r="CF22" s="55"/>
      <c r="CG22" s="55"/>
      <c r="CH22" s="55"/>
      <c r="CI22" s="55"/>
      <c r="CJ22" s="55"/>
      <c r="CK22" s="55"/>
      <c r="CL22" s="55"/>
      <c r="CM22" s="55"/>
      <c r="CN22" s="55"/>
      <c r="CO22" s="55"/>
      <c r="CP22" s="55"/>
      <c r="CQ22" s="55"/>
    </row>
    <row r="23" spans="1:95" s="2" customFormat="1" ht="56.25">
      <c r="A23" s="9" t="s">
        <v>138</v>
      </c>
      <c r="B23" s="14" t="s">
        <v>139</v>
      </c>
      <c r="C23" s="15">
        <f t="shared" si="13"/>
        <v>0</v>
      </c>
      <c r="D23" s="16"/>
      <c r="E23" s="18">
        <v>0</v>
      </c>
      <c r="F23" s="5">
        <v>0</v>
      </c>
      <c r="G23" s="18">
        <v>0</v>
      </c>
      <c r="H23" s="5"/>
      <c r="I23" s="5"/>
      <c r="J23" s="5"/>
      <c r="K23" s="18"/>
      <c r="L23" s="18"/>
      <c r="M23" s="5">
        <v>0</v>
      </c>
      <c r="N23" s="5"/>
      <c r="O23" s="5"/>
      <c r="P23" s="18"/>
      <c r="Q23" s="5"/>
      <c r="R23" s="18"/>
      <c r="S23" s="5"/>
      <c r="T23" s="5"/>
      <c r="U23" s="18">
        <v>0</v>
      </c>
      <c r="V23" s="5"/>
      <c r="W23" s="5"/>
      <c r="X23" s="5"/>
      <c r="Y23" s="5"/>
      <c r="Z23" s="5"/>
      <c r="AA23" s="5"/>
      <c r="AB23" s="5"/>
      <c r="AC23" s="5"/>
      <c r="AD23" s="5">
        <v>0</v>
      </c>
      <c r="AE23" s="5"/>
      <c r="AF23" s="5"/>
      <c r="AG23" s="5"/>
      <c r="AH23" s="5"/>
      <c r="AI23" s="5"/>
      <c r="AJ23" s="5"/>
      <c r="AK23" s="5"/>
      <c r="AL23" s="5"/>
      <c r="AM23" s="5"/>
      <c r="AN23" s="5"/>
      <c r="AO23" s="5"/>
      <c r="AP23" s="5"/>
      <c r="AQ23" s="5"/>
      <c r="AR23" s="5"/>
      <c r="AS23" s="5">
        <v>0</v>
      </c>
      <c r="AT23" s="5"/>
      <c r="AU23" s="5"/>
      <c r="AV23" s="5"/>
      <c r="AW23" s="5"/>
      <c r="AX23" s="5"/>
      <c r="AY23" s="5"/>
      <c r="AZ23" s="5"/>
      <c r="BA23" s="5"/>
      <c r="BB23" s="5"/>
      <c r="BC23" s="5"/>
      <c r="BD23" s="5"/>
      <c r="BE23" s="5"/>
      <c r="BF23" s="5"/>
      <c r="BG23" s="1">
        <f t="shared" si="4"/>
        <v>0</v>
      </c>
      <c r="BH23" s="5"/>
      <c r="BI23" s="5"/>
      <c r="BJ23" s="5"/>
      <c r="BK23" s="21"/>
      <c r="BL23" s="73"/>
      <c r="BM23" s="87"/>
      <c r="BN23" s="9"/>
      <c r="BO23" s="86"/>
      <c r="BP23" s="39"/>
      <c r="BQ23" s="39"/>
      <c r="BR23" s="425"/>
      <c r="BS23" s="135"/>
      <c r="BT23" s="135"/>
      <c r="BU23" s="55"/>
      <c r="BV23" s="55"/>
      <c r="BW23" s="55"/>
      <c r="BX23" s="55"/>
      <c r="BY23" s="55"/>
      <c r="BZ23" s="55"/>
      <c r="CA23" s="55"/>
      <c r="CB23" s="55"/>
      <c r="CC23" s="55"/>
      <c r="CD23" s="55"/>
      <c r="CE23" s="55"/>
      <c r="CF23" s="55"/>
      <c r="CG23" s="55"/>
      <c r="CH23" s="55"/>
      <c r="CI23" s="55"/>
      <c r="CJ23" s="55"/>
      <c r="CK23" s="55"/>
      <c r="CL23" s="55"/>
      <c r="CM23" s="55"/>
      <c r="CN23" s="55"/>
      <c r="CO23" s="55"/>
      <c r="CP23" s="55"/>
      <c r="CQ23" s="55"/>
    </row>
    <row r="24" spans="1:95" s="2" customFormat="1">
      <c r="A24" s="13">
        <v>2</v>
      </c>
      <c r="B24" s="84" t="s">
        <v>140</v>
      </c>
      <c r="C24" s="15">
        <f t="shared" si="13"/>
        <v>2009.0232100000001</v>
      </c>
      <c r="D24" s="32">
        <f t="shared" ref="D24:BF24" si="21">D25+D137+D177</f>
        <v>522.41000000000008</v>
      </c>
      <c r="E24" s="32">
        <f t="shared" si="21"/>
        <v>1486.61321</v>
      </c>
      <c r="F24" s="32">
        <f t="shared" si="21"/>
        <v>1349.9220800000003</v>
      </c>
      <c r="G24" s="32">
        <f t="shared" si="21"/>
        <v>14.04602</v>
      </c>
      <c r="H24" s="32">
        <f t="shared" si="21"/>
        <v>11.04602</v>
      </c>
      <c r="I24" s="32">
        <f t="shared" si="21"/>
        <v>3</v>
      </c>
      <c r="J24" s="32">
        <f t="shared" si="21"/>
        <v>0</v>
      </c>
      <c r="K24" s="32">
        <f t="shared" si="21"/>
        <v>847.75305000000003</v>
      </c>
      <c r="L24" s="32">
        <f t="shared" si="21"/>
        <v>358.88</v>
      </c>
      <c r="M24" s="32">
        <f t="shared" si="21"/>
        <v>128.15300999999999</v>
      </c>
      <c r="N24" s="32">
        <f t="shared" si="21"/>
        <v>4</v>
      </c>
      <c r="O24" s="32">
        <f t="shared" si="21"/>
        <v>0</v>
      </c>
      <c r="P24" s="32">
        <f t="shared" si="21"/>
        <v>124.15300999999999</v>
      </c>
      <c r="Q24" s="32">
        <f t="shared" si="21"/>
        <v>0</v>
      </c>
      <c r="R24" s="32">
        <f t="shared" si="21"/>
        <v>1.0900000000000001</v>
      </c>
      <c r="S24" s="32">
        <f t="shared" si="21"/>
        <v>0</v>
      </c>
      <c r="T24" s="32">
        <f t="shared" si="21"/>
        <v>0</v>
      </c>
      <c r="U24" s="32">
        <f t="shared" si="21"/>
        <v>107.21923000000001</v>
      </c>
      <c r="V24" s="32">
        <f t="shared" si="21"/>
        <v>0</v>
      </c>
      <c r="W24" s="32">
        <f t="shared" si="21"/>
        <v>0</v>
      </c>
      <c r="X24" s="32">
        <f t="shared" si="21"/>
        <v>0</v>
      </c>
      <c r="Y24" s="32">
        <f t="shared" si="21"/>
        <v>0</v>
      </c>
      <c r="Z24" s="32">
        <f t="shared" si="21"/>
        <v>0</v>
      </c>
      <c r="AA24" s="32">
        <f t="shared" si="21"/>
        <v>0</v>
      </c>
      <c r="AB24" s="32">
        <f t="shared" si="21"/>
        <v>0</v>
      </c>
      <c r="AC24" s="32">
        <f t="shared" si="21"/>
        <v>0</v>
      </c>
      <c r="AD24" s="32">
        <f t="shared" si="21"/>
        <v>9.1692299999999989</v>
      </c>
      <c r="AE24" s="32">
        <f t="shared" si="21"/>
        <v>8.290989999999999</v>
      </c>
      <c r="AF24" s="32">
        <f t="shared" si="21"/>
        <v>0.59677999999999998</v>
      </c>
      <c r="AG24" s="32">
        <f t="shared" si="21"/>
        <v>0</v>
      </c>
      <c r="AH24" s="32">
        <f t="shared" si="21"/>
        <v>0</v>
      </c>
      <c r="AI24" s="32">
        <f t="shared" si="21"/>
        <v>0</v>
      </c>
      <c r="AJ24" s="32">
        <f t="shared" si="21"/>
        <v>0</v>
      </c>
      <c r="AK24" s="32">
        <f t="shared" si="21"/>
        <v>0.28145999999999999</v>
      </c>
      <c r="AL24" s="32">
        <f t="shared" si="21"/>
        <v>0</v>
      </c>
      <c r="AM24" s="32">
        <f t="shared" si="21"/>
        <v>0</v>
      </c>
      <c r="AN24" s="32">
        <f t="shared" si="21"/>
        <v>0</v>
      </c>
      <c r="AO24" s="32">
        <f t="shared" si="21"/>
        <v>0</v>
      </c>
      <c r="AP24" s="32">
        <f t="shared" si="21"/>
        <v>0</v>
      </c>
      <c r="AQ24" s="32">
        <f t="shared" si="21"/>
        <v>0</v>
      </c>
      <c r="AR24" s="32">
        <f t="shared" si="21"/>
        <v>0</v>
      </c>
      <c r="AS24" s="32">
        <f t="shared" si="21"/>
        <v>0</v>
      </c>
      <c r="AT24" s="32">
        <f t="shared" si="21"/>
        <v>0</v>
      </c>
      <c r="AU24" s="32">
        <f t="shared" si="21"/>
        <v>0</v>
      </c>
      <c r="AV24" s="32">
        <f t="shared" si="21"/>
        <v>0</v>
      </c>
      <c r="AW24" s="32">
        <f t="shared" si="21"/>
        <v>0</v>
      </c>
      <c r="AX24" s="32">
        <f t="shared" si="21"/>
        <v>2.64</v>
      </c>
      <c r="AY24" s="32">
        <f t="shared" si="21"/>
        <v>0</v>
      </c>
      <c r="AZ24" s="32">
        <f t="shared" si="21"/>
        <v>1.2</v>
      </c>
      <c r="BA24" s="32">
        <f t="shared" si="21"/>
        <v>0</v>
      </c>
      <c r="BB24" s="32">
        <f t="shared" si="21"/>
        <v>0</v>
      </c>
      <c r="BC24" s="32">
        <f t="shared" si="21"/>
        <v>0</v>
      </c>
      <c r="BD24" s="32">
        <f t="shared" si="21"/>
        <v>94.210000000000008</v>
      </c>
      <c r="BE24" s="32">
        <f t="shared" si="21"/>
        <v>0</v>
      </c>
      <c r="BF24" s="32">
        <f t="shared" si="21"/>
        <v>0</v>
      </c>
      <c r="BG24" s="1">
        <f t="shared" si="4"/>
        <v>30.7119</v>
      </c>
      <c r="BH24" s="32">
        <f>BH25+BH137+BH177</f>
        <v>0</v>
      </c>
      <c r="BI24" s="32">
        <f>BI25+BI137+BI177</f>
        <v>30.7119</v>
      </c>
      <c r="BJ24" s="32">
        <f>BJ25+BJ137+BJ177</f>
        <v>0</v>
      </c>
      <c r="BK24" s="9"/>
      <c r="BL24" s="9"/>
      <c r="BM24" s="87"/>
      <c r="BN24" s="13"/>
      <c r="BO24" s="129"/>
      <c r="BP24" s="39"/>
      <c r="BQ24" s="39"/>
      <c r="BR24" s="425"/>
      <c r="BS24" s="135"/>
      <c r="BT24" s="135"/>
      <c r="BU24" s="55"/>
      <c r="BV24" s="55"/>
      <c r="BW24" s="55"/>
      <c r="BX24" s="55"/>
      <c r="BY24" s="55"/>
      <c r="BZ24" s="55"/>
      <c r="CA24" s="55"/>
      <c r="CB24" s="55"/>
      <c r="CC24" s="55"/>
      <c r="CD24" s="55"/>
      <c r="CE24" s="55"/>
      <c r="CF24" s="55"/>
      <c r="CG24" s="55"/>
      <c r="CH24" s="55"/>
      <c r="CI24" s="55"/>
      <c r="CJ24" s="55"/>
      <c r="CK24" s="55"/>
      <c r="CL24" s="55"/>
      <c r="CM24" s="55"/>
      <c r="CN24" s="55"/>
      <c r="CO24" s="55"/>
      <c r="CP24" s="55"/>
      <c r="CQ24" s="55"/>
    </row>
    <row r="25" spans="1:95" s="3" customFormat="1" ht="56.25">
      <c r="A25" s="179" t="s">
        <v>141</v>
      </c>
      <c r="B25" s="84" t="s">
        <v>142</v>
      </c>
      <c r="C25" s="18">
        <f t="shared" si="13"/>
        <v>598.24546000000009</v>
      </c>
      <c r="D25" s="180">
        <f t="shared" ref="D25:BF25" si="22">D26+D36</f>
        <v>14.960000000000003</v>
      </c>
      <c r="E25" s="180">
        <f t="shared" si="22"/>
        <v>583.28546000000006</v>
      </c>
      <c r="F25" s="180">
        <f t="shared" si="22"/>
        <v>488.55400000000009</v>
      </c>
      <c r="G25" s="180">
        <f t="shared" si="22"/>
        <v>9.07</v>
      </c>
      <c r="H25" s="180">
        <f t="shared" si="22"/>
        <v>6.07</v>
      </c>
      <c r="I25" s="180">
        <f t="shared" si="22"/>
        <v>3</v>
      </c>
      <c r="J25" s="180">
        <f t="shared" si="22"/>
        <v>0</v>
      </c>
      <c r="K25" s="180">
        <f t="shared" si="22"/>
        <v>265.68400000000003</v>
      </c>
      <c r="L25" s="180">
        <f t="shared" si="22"/>
        <v>184.6</v>
      </c>
      <c r="M25" s="180">
        <f t="shared" si="22"/>
        <v>29.16</v>
      </c>
      <c r="N25" s="180">
        <f t="shared" si="22"/>
        <v>4</v>
      </c>
      <c r="O25" s="180">
        <f t="shared" si="22"/>
        <v>0</v>
      </c>
      <c r="P25" s="180">
        <f t="shared" si="22"/>
        <v>25.16</v>
      </c>
      <c r="Q25" s="180">
        <f t="shared" si="22"/>
        <v>0</v>
      </c>
      <c r="R25" s="180">
        <f t="shared" si="22"/>
        <v>0.04</v>
      </c>
      <c r="S25" s="180">
        <f t="shared" si="22"/>
        <v>0</v>
      </c>
      <c r="T25" s="180">
        <f t="shared" si="22"/>
        <v>0</v>
      </c>
      <c r="U25" s="180">
        <f t="shared" si="22"/>
        <v>86.961460000000002</v>
      </c>
      <c r="V25" s="180">
        <f t="shared" si="22"/>
        <v>0</v>
      </c>
      <c r="W25" s="180">
        <f t="shared" si="22"/>
        <v>0</v>
      </c>
      <c r="X25" s="180">
        <f t="shared" si="22"/>
        <v>0</v>
      </c>
      <c r="Y25" s="180">
        <f t="shared" si="22"/>
        <v>0</v>
      </c>
      <c r="Z25" s="180">
        <f t="shared" si="22"/>
        <v>0</v>
      </c>
      <c r="AA25" s="180">
        <f t="shared" si="22"/>
        <v>0</v>
      </c>
      <c r="AB25" s="180">
        <f t="shared" si="22"/>
        <v>0</v>
      </c>
      <c r="AC25" s="180">
        <f t="shared" si="22"/>
        <v>0</v>
      </c>
      <c r="AD25" s="180">
        <f t="shared" si="22"/>
        <v>3.3314599999999999</v>
      </c>
      <c r="AE25" s="180">
        <f t="shared" si="22"/>
        <v>2.9099999999999997</v>
      </c>
      <c r="AF25" s="180">
        <f t="shared" si="22"/>
        <v>0.14000000000000001</v>
      </c>
      <c r="AG25" s="180">
        <f t="shared" si="22"/>
        <v>0</v>
      </c>
      <c r="AH25" s="180">
        <f t="shared" si="22"/>
        <v>0</v>
      </c>
      <c r="AI25" s="180">
        <f t="shared" si="22"/>
        <v>0</v>
      </c>
      <c r="AJ25" s="180">
        <f t="shared" si="22"/>
        <v>0</v>
      </c>
      <c r="AK25" s="180">
        <f t="shared" si="22"/>
        <v>0.28145999999999999</v>
      </c>
      <c r="AL25" s="180">
        <f t="shared" si="22"/>
        <v>0</v>
      </c>
      <c r="AM25" s="180">
        <f t="shared" si="22"/>
        <v>0</v>
      </c>
      <c r="AN25" s="180">
        <f t="shared" si="22"/>
        <v>0</v>
      </c>
      <c r="AO25" s="180">
        <f t="shared" si="22"/>
        <v>0</v>
      </c>
      <c r="AP25" s="180">
        <f t="shared" si="22"/>
        <v>0</v>
      </c>
      <c r="AQ25" s="180">
        <f t="shared" si="22"/>
        <v>0</v>
      </c>
      <c r="AR25" s="180">
        <f t="shared" si="22"/>
        <v>0</v>
      </c>
      <c r="AS25" s="180">
        <f t="shared" si="22"/>
        <v>0</v>
      </c>
      <c r="AT25" s="180">
        <f t="shared" si="22"/>
        <v>0</v>
      </c>
      <c r="AU25" s="180">
        <f t="shared" si="22"/>
        <v>0</v>
      </c>
      <c r="AV25" s="180">
        <f t="shared" si="22"/>
        <v>0</v>
      </c>
      <c r="AW25" s="180">
        <f t="shared" si="22"/>
        <v>0</v>
      </c>
      <c r="AX25" s="180">
        <f t="shared" si="22"/>
        <v>1.9300000000000002</v>
      </c>
      <c r="AY25" s="180">
        <f t="shared" si="22"/>
        <v>0</v>
      </c>
      <c r="AZ25" s="180">
        <f t="shared" si="22"/>
        <v>1.2</v>
      </c>
      <c r="BA25" s="180">
        <f t="shared" si="22"/>
        <v>0</v>
      </c>
      <c r="BB25" s="180">
        <f t="shared" si="22"/>
        <v>0</v>
      </c>
      <c r="BC25" s="180">
        <f t="shared" si="22"/>
        <v>0</v>
      </c>
      <c r="BD25" s="180">
        <f t="shared" si="22"/>
        <v>80.5</v>
      </c>
      <c r="BE25" s="180">
        <f t="shared" si="22"/>
        <v>0</v>
      </c>
      <c r="BF25" s="180">
        <f t="shared" si="22"/>
        <v>0</v>
      </c>
      <c r="BG25" s="58">
        <f t="shared" si="4"/>
        <v>9.01</v>
      </c>
      <c r="BH25" s="180">
        <f>BH26+BH36</f>
        <v>0</v>
      </c>
      <c r="BI25" s="180">
        <f>BI26+BI36</f>
        <v>9.01</v>
      </c>
      <c r="BJ25" s="180">
        <f>BJ26+BJ36</f>
        <v>0</v>
      </c>
      <c r="BK25" s="9"/>
      <c r="BL25" s="9"/>
      <c r="BM25" s="93"/>
      <c r="BN25" s="179"/>
      <c r="BO25" s="181"/>
      <c r="BP25" s="128"/>
      <c r="BQ25" s="128"/>
      <c r="BR25" s="428"/>
      <c r="BS25" s="207"/>
      <c r="BT25" s="207"/>
      <c r="BU25" s="69"/>
      <c r="BV25" s="69"/>
      <c r="BW25" s="69"/>
      <c r="BX25" s="69"/>
      <c r="BY25" s="69"/>
      <c r="BZ25" s="69"/>
      <c r="CA25" s="69"/>
      <c r="CB25" s="69"/>
      <c r="CC25" s="69"/>
      <c r="CD25" s="69"/>
      <c r="CE25" s="69"/>
      <c r="CF25" s="69"/>
      <c r="CG25" s="69"/>
      <c r="CH25" s="69"/>
      <c r="CI25" s="69"/>
      <c r="CJ25" s="69"/>
      <c r="CK25" s="69"/>
      <c r="CL25" s="69"/>
      <c r="CM25" s="69"/>
      <c r="CN25" s="69"/>
      <c r="CO25" s="69"/>
      <c r="CP25" s="69"/>
      <c r="CQ25" s="69"/>
    </row>
    <row r="26" spans="1:95" s="2" customFormat="1">
      <c r="A26" s="16" t="s">
        <v>143</v>
      </c>
      <c r="B26" s="23" t="s">
        <v>10</v>
      </c>
      <c r="C26" s="15">
        <f t="shared" si="13"/>
        <v>185.24</v>
      </c>
      <c r="D26" s="32">
        <f>D28</f>
        <v>0</v>
      </c>
      <c r="E26" s="32">
        <f>E28</f>
        <v>185.24</v>
      </c>
      <c r="F26" s="32">
        <f>F28</f>
        <v>181.74</v>
      </c>
      <c r="G26" s="58">
        <f t="shared" ref="G26:G37" si="23">H26+I26+J26</f>
        <v>0</v>
      </c>
      <c r="H26" s="32">
        <f t="shared" ref="H26:T26" si="24">H28</f>
        <v>0</v>
      </c>
      <c r="I26" s="32">
        <f t="shared" si="24"/>
        <v>0</v>
      </c>
      <c r="J26" s="32">
        <f t="shared" si="24"/>
        <v>0</v>
      </c>
      <c r="K26" s="32">
        <f t="shared" si="24"/>
        <v>98.94</v>
      </c>
      <c r="L26" s="32">
        <f t="shared" si="24"/>
        <v>82.8</v>
      </c>
      <c r="M26" s="32">
        <f t="shared" si="24"/>
        <v>0</v>
      </c>
      <c r="N26" s="32">
        <f t="shared" si="24"/>
        <v>0</v>
      </c>
      <c r="O26" s="32">
        <f t="shared" si="24"/>
        <v>0</v>
      </c>
      <c r="P26" s="32">
        <f t="shared" si="24"/>
        <v>0</v>
      </c>
      <c r="Q26" s="32">
        <f t="shared" si="24"/>
        <v>0</v>
      </c>
      <c r="R26" s="32">
        <f t="shared" si="24"/>
        <v>0</v>
      </c>
      <c r="S26" s="32">
        <f t="shared" si="24"/>
        <v>0</v>
      </c>
      <c r="T26" s="32">
        <f t="shared" si="24"/>
        <v>0</v>
      </c>
      <c r="U26" s="58">
        <f t="shared" ref="U26:U37" si="25">V26+W26+X26+Y26+Z26+AA26+AB26+AC26+AD26+AU26+AV26+AW26+AX26+AY26+AZ26+BA26+BB26+BC26+BD26+BE26+BF26</f>
        <v>0</v>
      </c>
      <c r="V26" s="32">
        <f t="shared" ref="V26:BF26" si="26">V28</f>
        <v>0</v>
      </c>
      <c r="W26" s="32">
        <f t="shared" si="26"/>
        <v>0</v>
      </c>
      <c r="X26" s="32">
        <f t="shared" si="26"/>
        <v>0</v>
      </c>
      <c r="Y26" s="32">
        <f t="shared" si="26"/>
        <v>0</v>
      </c>
      <c r="Z26" s="32">
        <f t="shared" si="26"/>
        <v>0</v>
      </c>
      <c r="AA26" s="32">
        <f t="shared" si="26"/>
        <v>0</v>
      </c>
      <c r="AB26" s="32">
        <f t="shared" si="26"/>
        <v>0</v>
      </c>
      <c r="AC26" s="32">
        <f t="shared" si="26"/>
        <v>0</v>
      </c>
      <c r="AD26" s="32">
        <f t="shared" si="26"/>
        <v>0</v>
      </c>
      <c r="AE26" s="32">
        <f t="shared" si="26"/>
        <v>0</v>
      </c>
      <c r="AF26" s="32">
        <f t="shared" si="26"/>
        <v>0</v>
      </c>
      <c r="AG26" s="32">
        <f t="shared" si="26"/>
        <v>0</v>
      </c>
      <c r="AH26" s="32">
        <f t="shared" si="26"/>
        <v>0</v>
      </c>
      <c r="AI26" s="32">
        <f t="shared" si="26"/>
        <v>0</v>
      </c>
      <c r="AJ26" s="32">
        <f t="shared" si="26"/>
        <v>0</v>
      </c>
      <c r="AK26" s="32">
        <f t="shared" si="26"/>
        <v>0</v>
      </c>
      <c r="AL26" s="32">
        <f t="shared" si="26"/>
        <v>0</v>
      </c>
      <c r="AM26" s="32">
        <f t="shared" si="26"/>
        <v>0</v>
      </c>
      <c r="AN26" s="32">
        <f t="shared" si="26"/>
        <v>0</v>
      </c>
      <c r="AO26" s="32">
        <f t="shared" si="26"/>
        <v>0</v>
      </c>
      <c r="AP26" s="32">
        <f t="shared" si="26"/>
        <v>0</v>
      </c>
      <c r="AQ26" s="32">
        <f t="shared" si="26"/>
        <v>0</v>
      </c>
      <c r="AR26" s="32">
        <f t="shared" si="26"/>
        <v>0</v>
      </c>
      <c r="AS26" s="32">
        <f t="shared" si="26"/>
        <v>0</v>
      </c>
      <c r="AT26" s="32">
        <f t="shared" si="26"/>
        <v>0</v>
      </c>
      <c r="AU26" s="32">
        <f t="shared" si="26"/>
        <v>0</v>
      </c>
      <c r="AV26" s="32">
        <f t="shared" si="26"/>
        <v>0</v>
      </c>
      <c r="AW26" s="32">
        <f t="shared" si="26"/>
        <v>0</v>
      </c>
      <c r="AX26" s="32">
        <f t="shared" si="26"/>
        <v>0</v>
      </c>
      <c r="AY26" s="32">
        <f t="shared" si="26"/>
        <v>0</v>
      </c>
      <c r="AZ26" s="32">
        <f t="shared" si="26"/>
        <v>0</v>
      </c>
      <c r="BA26" s="32">
        <f t="shared" si="26"/>
        <v>0</v>
      </c>
      <c r="BB26" s="32">
        <f t="shared" si="26"/>
        <v>0</v>
      </c>
      <c r="BC26" s="32">
        <f t="shared" si="26"/>
        <v>0</v>
      </c>
      <c r="BD26" s="32">
        <f t="shared" si="26"/>
        <v>0</v>
      </c>
      <c r="BE26" s="32">
        <f t="shared" si="26"/>
        <v>0</v>
      </c>
      <c r="BF26" s="32">
        <f t="shared" si="26"/>
        <v>0</v>
      </c>
      <c r="BG26" s="1">
        <f t="shared" si="4"/>
        <v>3.5</v>
      </c>
      <c r="BH26" s="32">
        <f>BH28</f>
        <v>0</v>
      </c>
      <c r="BI26" s="32">
        <f>BI28</f>
        <v>3.5</v>
      </c>
      <c r="BJ26" s="32">
        <f>BJ28</f>
        <v>0</v>
      </c>
      <c r="BK26" s="9"/>
      <c r="BL26" s="9"/>
      <c r="BM26" s="87"/>
      <c r="BN26" s="16"/>
      <c r="BO26" s="86"/>
      <c r="BP26" s="39"/>
      <c r="BQ26" s="39"/>
      <c r="BR26" s="425"/>
      <c r="BS26" s="135"/>
      <c r="BT26" s="135"/>
      <c r="BU26" s="55"/>
      <c r="BV26" s="55"/>
      <c r="BW26" s="55"/>
      <c r="BX26" s="55"/>
      <c r="BY26" s="55"/>
      <c r="BZ26" s="55"/>
      <c r="CA26" s="55"/>
      <c r="CB26" s="55"/>
      <c r="CC26" s="55"/>
      <c r="CD26" s="55"/>
      <c r="CE26" s="55"/>
      <c r="CF26" s="55"/>
      <c r="CG26" s="55"/>
      <c r="CH26" s="55"/>
      <c r="CI26" s="55"/>
      <c r="CJ26" s="55"/>
      <c r="CK26" s="55"/>
      <c r="CL26" s="55"/>
      <c r="CM26" s="55"/>
      <c r="CN26" s="55"/>
      <c r="CO26" s="55"/>
      <c r="CP26" s="55"/>
      <c r="CQ26" s="55"/>
    </row>
    <row r="27" spans="1:95" s="2" customFormat="1">
      <c r="A27" s="16" t="s">
        <v>144</v>
      </c>
      <c r="B27" s="23" t="s">
        <v>50</v>
      </c>
      <c r="C27" s="15">
        <f t="shared" si="13"/>
        <v>0</v>
      </c>
      <c r="D27" s="16"/>
      <c r="E27" s="18">
        <v>0</v>
      </c>
      <c r="F27" s="5">
        <v>0</v>
      </c>
      <c r="G27" s="58">
        <f t="shared" si="23"/>
        <v>0</v>
      </c>
      <c r="H27" s="5"/>
      <c r="I27" s="5"/>
      <c r="J27" s="5"/>
      <c r="K27" s="18"/>
      <c r="L27" s="18"/>
      <c r="M27" s="5">
        <v>0</v>
      </c>
      <c r="N27" s="5"/>
      <c r="O27" s="5"/>
      <c r="P27" s="18"/>
      <c r="Q27" s="5"/>
      <c r="R27" s="18"/>
      <c r="S27" s="5"/>
      <c r="T27" s="5"/>
      <c r="U27" s="58">
        <f t="shared" si="25"/>
        <v>0</v>
      </c>
      <c r="V27" s="5"/>
      <c r="W27" s="5"/>
      <c r="X27" s="5"/>
      <c r="Y27" s="5"/>
      <c r="Z27" s="5"/>
      <c r="AA27" s="5"/>
      <c r="AB27" s="5"/>
      <c r="AC27" s="5"/>
      <c r="AD27" s="5">
        <v>0</v>
      </c>
      <c r="AE27" s="5"/>
      <c r="AF27" s="5"/>
      <c r="AG27" s="5"/>
      <c r="AH27" s="5"/>
      <c r="AI27" s="5"/>
      <c r="AJ27" s="5"/>
      <c r="AK27" s="5"/>
      <c r="AL27" s="5"/>
      <c r="AM27" s="5"/>
      <c r="AN27" s="5"/>
      <c r="AO27" s="5"/>
      <c r="AP27" s="5"/>
      <c r="AQ27" s="5"/>
      <c r="AR27" s="5"/>
      <c r="AS27" s="5">
        <v>0</v>
      </c>
      <c r="AT27" s="5"/>
      <c r="AU27" s="5"/>
      <c r="AV27" s="5"/>
      <c r="AW27" s="5"/>
      <c r="AX27" s="5"/>
      <c r="AY27" s="5"/>
      <c r="AZ27" s="5"/>
      <c r="BA27" s="5"/>
      <c r="BB27" s="5"/>
      <c r="BC27" s="5"/>
      <c r="BD27" s="5"/>
      <c r="BE27" s="5"/>
      <c r="BF27" s="5"/>
      <c r="BG27" s="1">
        <f t="shared" si="4"/>
        <v>0</v>
      </c>
      <c r="BH27" s="5"/>
      <c r="BI27" s="5"/>
      <c r="BJ27" s="5"/>
      <c r="BK27" s="20"/>
      <c r="BL27" s="9"/>
      <c r="BM27" s="87"/>
      <c r="BN27" s="16"/>
      <c r="BO27" s="86"/>
      <c r="BP27" s="39"/>
      <c r="BQ27" s="39"/>
      <c r="BR27" s="425"/>
      <c r="BS27" s="135"/>
      <c r="BT27" s="135"/>
      <c r="BU27" s="55"/>
      <c r="BV27" s="55"/>
      <c r="BW27" s="55"/>
      <c r="BX27" s="55"/>
      <c r="BY27" s="55"/>
      <c r="BZ27" s="55"/>
      <c r="CA27" s="55"/>
      <c r="CB27" s="55"/>
      <c r="CC27" s="55"/>
      <c r="CD27" s="55"/>
      <c r="CE27" s="55"/>
      <c r="CF27" s="55"/>
      <c r="CG27" s="55"/>
      <c r="CH27" s="55"/>
      <c r="CI27" s="55"/>
      <c r="CJ27" s="55"/>
      <c r="CK27" s="55"/>
      <c r="CL27" s="55"/>
      <c r="CM27" s="55"/>
      <c r="CN27" s="55"/>
      <c r="CO27" s="55"/>
      <c r="CP27" s="55"/>
      <c r="CQ27" s="55"/>
    </row>
    <row r="28" spans="1:95" s="2" customFormat="1">
      <c r="A28" s="16" t="s">
        <v>145</v>
      </c>
      <c r="B28" s="23" t="s">
        <v>20</v>
      </c>
      <c r="C28" s="15">
        <f t="shared" si="13"/>
        <v>185.24</v>
      </c>
      <c r="D28" s="15">
        <f>SUM(D29:D30)</f>
        <v>0</v>
      </c>
      <c r="E28" s="15">
        <f>SUM(E29:E35)</f>
        <v>185.24</v>
      </c>
      <c r="F28" s="15">
        <f t="shared" ref="F28:BJ28" si="27">SUM(F29:F35)</f>
        <v>181.74</v>
      </c>
      <c r="G28" s="15">
        <f t="shared" si="27"/>
        <v>0</v>
      </c>
      <c r="H28" s="15">
        <f t="shared" si="27"/>
        <v>0</v>
      </c>
      <c r="I28" s="15">
        <f t="shared" si="27"/>
        <v>0</v>
      </c>
      <c r="J28" s="15">
        <f t="shared" si="27"/>
        <v>0</v>
      </c>
      <c r="K28" s="15">
        <f t="shared" si="27"/>
        <v>98.94</v>
      </c>
      <c r="L28" s="15">
        <f t="shared" si="27"/>
        <v>82.8</v>
      </c>
      <c r="M28" s="15">
        <f t="shared" si="27"/>
        <v>0</v>
      </c>
      <c r="N28" s="15">
        <f t="shared" si="27"/>
        <v>0</v>
      </c>
      <c r="O28" s="15">
        <f t="shared" si="27"/>
        <v>0</v>
      </c>
      <c r="P28" s="15">
        <f t="shared" si="27"/>
        <v>0</v>
      </c>
      <c r="Q28" s="15">
        <f t="shared" si="27"/>
        <v>0</v>
      </c>
      <c r="R28" s="15">
        <f t="shared" si="27"/>
        <v>0</v>
      </c>
      <c r="S28" s="15">
        <f t="shared" si="27"/>
        <v>0</v>
      </c>
      <c r="T28" s="15">
        <f t="shared" si="27"/>
        <v>0</v>
      </c>
      <c r="U28" s="15">
        <f t="shared" si="27"/>
        <v>0</v>
      </c>
      <c r="V28" s="15">
        <f t="shared" si="27"/>
        <v>0</v>
      </c>
      <c r="W28" s="15">
        <f t="shared" si="27"/>
        <v>0</v>
      </c>
      <c r="X28" s="15">
        <f t="shared" si="27"/>
        <v>0</v>
      </c>
      <c r="Y28" s="15">
        <f t="shared" si="27"/>
        <v>0</v>
      </c>
      <c r="Z28" s="15">
        <f t="shared" si="27"/>
        <v>0</v>
      </c>
      <c r="AA28" s="15">
        <f t="shared" si="27"/>
        <v>0</v>
      </c>
      <c r="AB28" s="15">
        <f t="shared" si="27"/>
        <v>0</v>
      </c>
      <c r="AC28" s="15">
        <f t="shared" si="27"/>
        <v>0</v>
      </c>
      <c r="AD28" s="15">
        <f t="shared" si="27"/>
        <v>0</v>
      </c>
      <c r="AE28" s="15">
        <f t="shared" si="27"/>
        <v>0</v>
      </c>
      <c r="AF28" s="15">
        <f t="shared" si="27"/>
        <v>0</v>
      </c>
      <c r="AG28" s="15">
        <f t="shared" si="27"/>
        <v>0</v>
      </c>
      <c r="AH28" s="15">
        <f t="shared" si="27"/>
        <v>0</v>
      </c>
      <c r="AI28" s="15">
        <f t="shared" si="27"/>
        <v>0</v>
      </c>
      <c r="AJ28" s="15">
        <f t="shared" si="27"/>
        <v>0</v>
      </c>
      <c r="AK28" s="15">
        <f t="shared" si="27"/>
        <v>0</v>
      </c>
      <c r="AL28" s="15">
        <f t="shared" si="27"/>
        <v>0</v>
      </c>
      <c r="AM28" s="15">
        <f t="shared" si="27"/>
        <v>0</v>
      </c>
      <c r="AN28" s="15">
        <f t="shared" si="27"/>
        <v>0</v>
      </c>
      <c r="AO28" s="15">
        <f t="shared" si="27"/>
        <v>0</v>
      </c>
      <c r="AP28" s="15">
        <f t="shared" si="27"/>
        <v>0</v>
      </c>
      <c r="AQ28" s="15">
        <f t="shared" si="27"/>
        <v>0</v>
      </c>
      <c r="AR28" s="15">
        <f t="shared" si="27"/>
        <v>0</v>
      </c>
      <c r="AS28" s="15">
        <f t="shared" si="27"/>
        <v>0</v>
      </c>
      <c r="AT28" s="15">
        <f t="shared" si="27"/>
        <v>0</v>
      </c>
      <c r="AU28" s="15">
        <f t="shared" si="27"/>
        <v>0</v>
      </c>
      <c r="AV28" s="15">
        <f t="shared" si="27"/>
        <v>0</v>
      </c>
      <c r="AW28" s="15">
        <f t="shared" si="27"/>
        <v>0</v>
      </c>
      <c r="AX28" s="15">
        <f t="shared" si="27"/>
        <v>0</v>
      </c>
      <c r="AY28" s="15">
        <f t="shared" si="27"/>
        <v>0</v>
      </c>
      <c r="AZ28" s="15">
        <f t="shared" si="27"/>
        <v>0</v>
      </c>
      <c r="BA28" s="15">
        <f t="shared" si="27"/>
        <v>0</v>
      </c>
      <c r="BB28" s="15">
        <f t="shared" si="27"/>
        <v>0</v>
      </c>
      <c r="BC28" s="15">
        <f t="shared" si="27"/>
        <v>0</v>
      </c>
      <c r="BD28" s="15">
        <f t="shared" si="27"/>
        <v>0</v>
      </c>
      <c r="BE28" s="15">
        <f t="shared" si="27"/>
        <v>0</v>
      </c>
      <c r="BF28" s="15">
        <f t="shared" si="27"/>
        <v>0</v>
      </c>
      <c r="BG28" s="15">
        <f t="shared" si="27"/>
        <v>3.5</v>
      </c>
      <c r="BH28" s="15">
        <f t="shared" si="27"/>
        <v>0</v>
      </c>
      <c r="BI28" s="15">
        <f t="shared" si="27"/>
        <v>3.5</v>
      </c>
      <c r="BJ28" s="15">
        <f t="shared" si="27"/>
        <v>0</v>
      </c>
      <c r="BK28" s="9"/>
      <c r="BL28" s="9"/>
      <c r="BM28" s="87"/>
      <c r="BN28" s="16"/>
      <c r="BO28" s="86"/>
      <c r="BP28" s="39"/>
      <c r="BQ28" s="39"/>
      <c r="BR28" s="425"/>
      <c r="BS28" s="135"/>
      <c r="BT28" s="135"/>
      <c r="BU28" s="55"/>
      <c r="BV28" s="55"/>
      <c r="BW28" s="55"/>
      <c r="BX28" s="55"/>
      <c r="BY28" s="55"/>
      <c r="BZ28" s="55"/>
      <c r="CA28" s="55"/>
      <c r="CB28" s="55"/>
      <c r="CC28" s="55"/>
      <c r="CD28" s="55"/>
      <c r="CE28" s="55"/>
      <c r="CF28" s="55"/>
      <c r="CG28" s="55"/>
      <c r="CH28" s="55"/>
      <c r="CI28" s="55"/>
      <c r="CJ28" s="55"/>
      <c r="CK28" s="55"/>
      <c r="CL28" s="55"/>
      <c r="CM28" s="55"/>
      <c r="CN28" s="55"/>
      <c r="CO28" s="55"/>
      <c r="CP28" s="55"/>
      <c r="CQ28" s="55"/>
    </row>
    <row r="29" spans="1:95" s="77" customFormat="1" ht="82.15" customHeight="1">
      <c r="A29" s="27">
        <v>1</v>
      </c>
      <c r="B29" s="65" t="s">
        <v>289</v>
      </c>
      <c r="C29" s="62">
        <f t="shared" si="13"/>
        <v>10.5</v>
      </c>
      <c r="D29" s="63"/>
      <c r="E29" s="1">
        <f t="shared" ref="E29:E35" si="28">F29+U29+BG29</f>
        <v>10.5</v>
      </c>
      <c r="F29" s="1">
        <f t="shared" ref="F29:F35" si="29">G29+K29+L29+M29+R29+S29+T29</f>
        <v>10.5</v>
      </c>
      <c r="G29" s="58">
        <f t="shared" si="23"/>
        <v>0</v>
      </c>
      <c r="H29" s="58"/>
      <c r="I29" s="58"/>
      <c r="J29" s="58"/>
      <c r="K29" s="62">
        <v>5.2</v>
      </c>
      <c r="L29" s="62">
        <v>5.3</v>
      </c>
      <c r="M29" s="58">
        <f t="shared" ref="M29:M37" si="30">+N29+O29+P29</f>
        <v>0</v>
      </c>
      <c r="N29" s="58"/>
      <c r="O29" s="58"/>
      <c r="P29" s="58"/>
      <c r="Q29" s="58"/>
      <c r="R29" s="58"/>
      <c r="S29" s="58"/>
      <c r="T29" s="58"/>
      <c r="U29" s="58">
        <f t="shared" si="25"/>
        <v>0</v>
      </c>
      <c r="V29" s="58"/>
      <c r="W29" s="58"/>
      <c r="X29" s="58"/>
      <c r="Y29" s="58"/>
      <c r="Z29" s="58"/>
      <c r="AA29" s="58"/>
      <c r="AB29" s="58"/>
      <c r="AC29" s="58"/>
      <c r="AD29" s="58">
        <f>SUM(AE29:AT29)</f>
        <v>0</v>
      </c>
      <c r="AE29" s="58"/>
      <c r="AF29" s="58"/>
      <c r="AG29" s="58"/>
      <c r="AH29" s="58"/>
      <c r="AI29" s="58"/>
      <c r="AJ29" s="58"/>
      <c r="AK29" s="58"/>
      <c r="AL29" s="58"/>
      <c r="AM29" s="58"/>
      <c r="AN29" s="58"/>
      <c r="AO29" s="58"/>
      <c r="AP29" s="58"/>
      <c r="AQ29" s="58"/>
      <c r="AR29" s="58"/>
      <c r="AS29" s="58">
        <v>0</v>
      </c>
      <c r="AT29" s="58"/>
      <c r="AU29" s="58"/>
      <c r="AV29" s="58"/>
      <c r="AW29" s="58"/>
      <c r="AX29" s="58"/>
      <c r="AY29" s="58"/>
      <c r="AZ29" s="58"/>
      <c r="BA29" s="58"/>
      <c r="BB29" s="58"/>
      <c r="BC29" s="58"/>
      <c r="BD29" s="58"/>
      <c r="BE29" s="58"/>
      <c r="BF29" s="58"/>
      <c r="BG29" s="1">
        <f t="shared" si="4"/>
        <v>0</v>
      </c>
      <c r="BH29" s="58"/>
      <c r="BI29" s="58"/>
      <c r="BJ29" s="58"/>
      <c r="BK29" s="61" t="s">
        <v>130</v>
      </c>
      <c r="BL29" s="70" t="s">
        <v>397</v>
      </c>
      <c r="BM29" s="61" t="s">
        <v>288</v>
      </c>
      <c r="BN29" s="61" t="s">
        <v>82</v>
      </c>
      <c r="BO29" s="89"/>
      <c r="BP29" s="79" t="s">
        <v>350</v>
      </c>
      <c r="BQ29" s="63" t="s">
        <v>557</v>
      </c>
      <c r="BR29" s="429"/>
      <c r="BS29" s="140"/>
      <c r="BT29" s="140"/>
    </row>
    <row r="30" spans="1:95" s="72" customFormat="1" ht="79.150000000000006" customHeight="1">
      <c r="A30" s="27">
        <v>2</v>
      </c>
      <c r="B30" s="60" t="s">
        <v>564</v>
      </c>
      <c r="C30" s="58">
        <f>D30+E30</f>
        <v>23.6</v>
      </c>
      <c r="D30" s="63"/>
      <c r="E30" s="1">
        <f>F30+U30+BG30</f>
        <v>23.6</v>
      </c>
      <c r="F30" s="58">
        <f>G30+K30+L30+M30+R30+S30+T30</f>
        <v>22.6</v>
      </c>
      <c r="G30" s="58">
        <f>H30+I30+J30</f>
        <v>0</v>
      </c>
      <c r="H30" s="58"/>
      <c r="I30" s="58"/>
      <c r="J30" s="58"/>
      <c r="K30" s="58">
        <v>12.6</v>
      </c>
      <c r="L30" s="58">
        <v>10</v>
      </c>
      <c r="M30" s="58">
        <f>+N30+O30+P30</f>
        <v>0</v>
      </c>
      <c r="N30" s="58"/>
      <c r="O30" s="58"/>
      <c r="P30" s="58"/>
      <c r="Q30" s="58"/>
      <c r="R30" s="58"/>
      <c r="S30" s="58"/>
      <c r="T30" s="58"/>
      <c r="U30" s="58">
        <f>V30+W30+X30+Y30+Z30+AA30+AB30+AC30+AD30+AU30+AV30+AW30+AX30+AY30+AZ30+BA30+BB30+BC30+BD30+BE30+BF30</f>
        <v>0</v>
      </c>
      <c r="V30" s="58"/>
      <c r="W30" s="58"/>
      <c r="X30" s="58"/>
      <c r="Y30" s="58"/>
      <c r="Z30" s="58"/>
      <c r="AA30" s="58"/>
      <c r="AB30" s="58"/>
      <c r="AC30" s="58"/>
      <c r="AD30" s="58">
        <f>SUM(AE30:AT30)</f>
        <v>0</v>
      </c>
      <c r="AE30" s="58"/>
      <c r="AF30" s="58"/>
      <c r="AG30" s="58"/>
      <c r="AH30" s="58"/>
      <c r="AI30" s="58"/>
      <c r="AJ30" s="58"/>
      <c r="AK30" s="58"/>
      <c r="AL30" s="58"/>
      <c r="AM30" s="58"/>
      <c r="AN30" s="58"/>
      <c r="AO30" s="58"/>
      <c r="AP30" s="58"/>
      <c r="AQ30" s="58"/>
      <c r="AR30" s="58"/>
      <c r="AS30" s="58">
        <v>0</v>
      </c>
      <c r="AT30" s="58"/>
      <c r="AU30" s="58"/>
      <c r="AV30" s="58"/>
      <c r="AW30" s="58"/>
      <c r="AX30" s="58"/>
      <c r="AY30" s="58"/>
      <c r="AZ30" s="58"/>
      <c r="BA30" s="58"/>
      <c r="BB30" s="58"/>
      <c r="BC30" s="58"/>
      <c r="BD30" s="58"/>
      <c r="BE30" s="58"/>
      <c r="BF30" s="58"/>
      <c r="BG30" s="1">
        <f t="shared" si="4"/>
        <v>1</v>
      </c>
      <c r="BH30" s="58"/>
      <c r="BI30" s="58">
        <v>1</v>
      </c>
      <c r="BJ30" s="58"/>
      <c r="BK30" s="61" t="s">
        <v>130</v>
      </c>
      <c r="BL30" s="61" t="s">
        <v>397</v>
      </c>
      <c r="BM30" s="61" t="s">
        <v>488</v>
      </c>
      <c r="BN30" s="61" t="s">
        <v>82</v>
      </c>
      <c r="BO30" s="61"/>
      <c r="BP30" s="79" t="s">
        <v>350</v>
      </c>
      <c r="BQ30" s="63" t="s">
        <v>503</v>
      </c>
      <c r="BR30" s="427" t="s">
        <v>504</v>
      </c>
      <c r="CG30" s="271" t="s">
        <v>565</v>
      </c>
      <c r="CH30" s="317" t="s">
        <v>566</v>
      </c>
    </row>
    <row r="31" spans="1:95" s="77" customFormat="1" ht="86.45" customHeight="1">
      <c r="A31" s="27">
        <v>3</v>
      </c>
      <c r="B31" s="60" t="s">
        <v>290</v>
      </c>
      <c r="C31" s="62">
        <f>D31+E31</f>
        <v>49</v>
      </c>
      <c r="D31" s="63"/>
      <c r="E31" s="1">
        <f>F31+U31+BG31</f>
        <v>49</v>
      </c>
      <c r="F31" s="1">
        <f>G31+K31+L31+M31+R31+S31+T31</f>
        <v>49</v>
      </c>
      <c r="G31" s="58">
        <f>H31+I31+J31</f>
        <v>0</v>
      </c>
      <c r="H31" s="58"/>
      <c r="I31" s="58"/>
      <c r="J31" s="58"/>
      <c r="K31" s="58">
        <v>39</v>
      </c>
      <c r="L31" s="58">
        <v>10</v>
      </c>
      <c r="M31" s="58">
        <f>+N31+O31+P31</f>
        <v>0</v>
      </c>
      <c r="N31" s="58"/>
      <c r="O31" s="58"/>
      <c r="P31" s="58"/>
      <c r="Q31" s="58"/>
      <c r="R31" s="58"/>
      <c r="S31" s="58"/>
      <c r="T31" s="58"/>
      <c r="U31" s="58">
        <f>V31+W31+X31+Y31+Z31+AA31+AB31+AC31+AD31+AU31+AV31+AW31+AX31+AY31+AZ31+BA31+BB31+BC31+BD31+BE31+BF31</f>
        <v>0</v>
      </c>
      <c r="V31" s="58"/>
      <c r="W31" s="58"/>
      <c r="X31" s="58"/>
      <c r="Y31" s="58"/>
      <c r="Z31" s="58"/>
      <c r="AA31" s="58"/>
      <c r="AB31" s="58"/>
      <c r="AC31" s="58"/>
      <c r="AD31" s="58">
        <f>SUM(AE31:AT31)</f>
        <v>0</v>
      </c>
      <c r="AE31" s="58"/>
      <c r="AF31" s="58"/>
      <c r="AG31" s="58"/>
      <c r="AH31" s="58"/>
      <c r="AI31" s="58"/>
      <c r="AJ31" s="58"/>
      <c r="AK31" s="58"/>
      <c r="AL31" s="58"/>
      <c r="AM31" s="58"/>
      <c r="AN31" s="58"/>
      <c r="AO31" s="58"/>
      <c r="AP31" s="58"/>
      <c r="AQ31" s="58"/>
      <c r="AR31" s="58"/>
      <c r="AS31" s="58">
        <v>0</v>
      </c>
      <c r="AT31" s="58"/>
      <c r="AU31" s="58"/>
      <c r="AV31" s="58"/>
      <c r="AW31" s="58"/>
      <c r="AX31" s="58"/>
      <c r="AY31" s="58"/>
      <c r="AZ31" s="58"/>
      <c r="BA31" s="58"/>
      <c r="BB31" s="58"/>
      <c r="BC31" s="58"/>
      <c r="BD31" s="58"/>
      <c r="BE31" s="58"/>
      <c r="BF31" s="58"/>
      <c r="BG31" s="1">
        <f t="shared" si="4"/>
        <v>0</v>
      </c>
      <c r="BH31" s="58"/>
      <c r="BI31" s="58"/>
      <c r="BJ31" s="58"/>
      <c r="BK31" s="61" t="s">
        <v>130</v>
      </c>
      <c r="BL31" s="70" t="s">
        <v>397</v>
      </c>
      <c r="BM31" s="61" t="s">
        <v>291</v>
      </c>
      <c r="BN31" s="61" t="s">
        <v>82</v>
      </c>
      <c r="BO31" s="89"/>
      <c r="BP31" s="79" t="s">
        <v>350</v>
      </c>
      <c r="BQ31" s="63" t="s">
        <v>557</v>
      </c>
      <c r="BR31" s="429"/>
      <c r="BS31" s="140"/>
      <c r="BT31" s="140"/>
      <c r="CG31" s="271" t="s">
        <v>565</v>
      </c>
      <c r="CH31" s="271" t="s">
        <v>567</v>
      </c>
    </row>
    <row r="32" spans="1:95" s="77" customFormat="1" ht="75">
      <c r="A32" s="27">
        <v>4</v>
      </c>
      <c r="B32" s="65" t="s">
        <v>148</v>
      </c>
      <c r="C32" s="62">
        <f t="shared" si="13"/>
        <v>50</v>
      </c>
      <c r="D32" s="63"/>
      <c r="E32" s="1">
        <f t="shared" si="28"/>
        <v>50</v>
      </c>
      <c r="F32" s="1">
        <f t="shared" si="29"/>
        <v>50</v>
      </c>
      <c r="G32" s="58">
        <f t="shared" si="23"/>
        <v>0</v>
      </c>
      <c r="H32" s="59"/>
      <c r="I32" s="58"/>
      <c r="J32" s="58"/>
      <c r="K32" s="59">
        <v>20</v>
      </c>
      <c r="L32" s="59">
        <v>30</v>
      </c>
      <c r="M32" s="58">
        <f t="shared" si="30"/>
        <v>0</v>
      </c>
      <c r="N32" s="58"/>
      <c r="O32" s="58"/>
      <c r="P32" s="59"/>
      <c r="Q32" s="58"/>
      <c r="R32" s="58"/>
      <c r="S32" s="58"/>
      <c r="T32" s="58"/>
      <c r="U32" s="58">
        <f t="shared" si="25"/>
        <v>0</v>
      </c>
      <c r="V32" s="58"/>
      <c r="W32" s="58"/>
      <c r="X32" s="58"/>
      <c r="Y32" s="58"/>
      <c r="Z32" s="58"/>
      <c r="AA32" s="58"/>
      <c r="AB32" s="58"/>
      <c r="AC32" s="58"/>
      <c r="AD32" s="58"/>
      <c r="AE32" s="58"/>
      <c r="AF32" s="59"/>
      <c r="AG32" s="58"/>
      <c r="AH32" s="58"/>
      <c r="AI32" s="58"/>
      <c r="AJ32" s="58"/>
      <c r="AK32" s="58"/>
      <c r="AL32" s="58"/>
      <c r="AM32" s="58"/>
      <c r="AN32" s="58"/>
      <c r="AO32" s="58"/>
      <c r="AP32" s="58"/>
      <c r="AQ32" s="58"/>
      <c r="AR32" s="58"/>
      <c r="AS32" s="58">
        <v>0</v>
      </c>
      <c r="AT32" s="58"/>
      <c r="AU32" s="58"/>
      <c r="AV32" s="58"/>
      <c r="AW32" s="58"/>
      <c r="AX32" s="58"/>
      <c r="AY32" s="58"/>
      <c r="AZ32" s="58"/>
      <c r="BA32" s="58"/>
      <c r="BB32" s="58"/>
      <c r="BC32" s="58"/>
      <c r="BD32" s="59"/>
      <c r="BE32" s="58"/>
      <c r="BF32" s="58"/>
      <c r="BG32" s="1">
        <f t="shared" si="4"/>
        <v>0</v>
      </c>
      <c r="BH32" s="58"/>
      <c r="BI32" s="59"/>
      <c r="BJ32" s="58"/>
      <c r="BK32" s="61" t="s">
        <v>130</v>
      </c>
      <c r="BL32" s="78" t="s">
        <v>398</v>
      </c>
      <c r="BM32" s="61" t="s">
        <v>149</v>
      </c>
      <c r="BN32" s="61" t="s">
        <v>82</v>
      </c>
      <c r="BO32" s="89"/>
      <c r="BP32" s="79" t="s">
        <v>350</v>
      </c>
      <c r="BQ32" s="63" t="s">
        <v>557</v>
      </c>
      <c r="BR32" s="429"/>
      <c r="BS32" s="140"/>
      <c r="BT32" s="140"/>
    </row>
    <row r="33" spans="1:108" s="72" customFormat="1" ht="76.900000000000006" customHeight="1">
      <c r="A33" s="27">
        <v>5</v>
      </c>
      <c r="B33" s="60" t="s">
        <v>568</v>
      </c>
      <c r="C33" s="58">
        <f t="shared" si="13"/>
        <v>5</v>
      </c>
      <c r="D33" s="63"/>
      <c r="E33" s="1">
        <f t="shared" si="28"/>
        <v>5</v>
      </c>
      <c r="F33" s="58">
        <f t="shared" si="29"/>
        <v>4</v>
      </c>
      <c r="G33" s="58">
        <f t="shared" si="23"/>
        <v>0</v>
      </c>
      <c r="H33" s="58"/>
      <c r="I33" s="58"/>
      <c r="J33" s="58"/>
      <c r="K33" s="58">
        <v>1</v>
      </c>
      <c r="L33" s="58">
        <v>3</v>
      </c>
      <c r="M33" s="58">
        <f t="shared" si="30"/>
        <v>0</v>
      </c>
      <c r="N33" s="58"/>
      <c r="O33" s="58"/>
      <c r="P33" s="58"/>
      <c r="Q33" s="58"/>
      <c r="R33" s="58"/>
      <c r="S33" s="58"/>
      <c r="T33" s="58"/>
      <c r="U33" s="58">
        <f t="shared" si="25"/>
        <v>0</v>
      </c>
      <c r="V33" s="58"/>
      <c r="W33" s="58"/>
      <c r="X33" s="58"/>
      <c r="Y33" s="58"/>
      <c r="Z33" s="58"/>
      <c r="AA33" s="58"/>
      <c r="AB33" s="58"/>
      <c r="AC33" s="58"/>
      <c r="AD33" s="58">
        <f>SUM(AE33:AT33)</f>
        <v>0</v>
      </c>
      <c r="AE33" s="58"/>
      <c r="AF33" s="58"/>
      <c r="AG33" s="58"/>
      <c r="AH33" s="58"/>
      <c r="AI33" s="58"/>
      <c r="AJ33" s="58"/>
      <c r="AK33" s="58"/>
      <c r="AL33" s="58"/>
      <c r="AM33" s="58"/>
      <c r="AN33" s="58"/>
      <c r="AO33" s="58"/>
      <c r="AP33" s="58"/>
      <c r="AQ33" s="58"/>
      <c r="AR33" s="58"/>
      <c r="AS33" s="58">
        <v>0</v>
      </c>
      <c r="AT33" s="58"/>
      <c r="AU33" s="58"/>
      <c r="AV33" s="58"/>
      <c r="AW33" s="58"/>
      <c r="AX33" s="58"/>
      <c r="AY33" s="58"/>
      <c r="AZ33" s="58"/>
      <c r="BA33" s="58"/>
      <c r="BB33" s="58"/>
      <c r="BC33" s="58"/>
      <c r="BD33" s="58"/>
      <c r="BE33" s="58"/>
      <c r="BF33" s="58"/>
      <c r="BG33" s="1">
        <f t="shared" si="4"/>
        <v>1</v>
      </c>
      <c r="BH33" s="58"/>
      <c r="BI33" s="58">
        <v>1</v>
      </c>
      <c r="BJ33" s="58"/>
      <c r="BK33" s="61" t="s">
        <v>130</v>
      </c>
      <c r="BL33" s="61" t="s">
        <v>131</v>
      </c>
      <c r="BM33" s="61" t="s">
        <v>488</v>
      </c>
      <c r="BN33" s="61" t="s">
        <v>82</v>
      </c>
      <c r="BO33" s="61"/>
      <c r="BP33" s="79" t="s">
        <v>569</v>
      </c>
      <c r="BQ33" s="63" t="s">
        <v>503</v>
      </c>
      <c r="BR33" s="427" t="s">
        <v>504</v>
      </c>
      <c r="CG33" s="271" t="s">
        <v>563</v>
      </c>
      <c r="CH33" s="271" t="s">
        <v>570</v>
      </c>
    </row>
    <row r="34" spans="1:108" s="72" customFormat="1" ht="51" customHeight="1">
      <c r="A34" s="27">
        <v>6</v>
      </c>
      <c r="B34" s="60" t="s">
        <v>513</v>
      </c>
      <c r="C34" s="58">
        <f t="shared" si="13"/>
        <v>16</v>
      </c>
      <c r="D34" s="63"/>
      <c r="E34" s="1">
        <f>F34+U34+BG34</f>
        <v>16</v>
      </c>
      <c r="F34" s="58">
        <f t="shared" si="29"/>
        <v>15.5</v>
      </c>
      <c r="G34" s="58">
        <f t="shared" si="23"/>
        <v>0</v>
      </c>
      <c r="H34" s="58"/>
      <c r="I34" s="58"/>
      <c r="J34" s="58"/>
      <c r="K34" s="58">
        <v>6</v>
      </c>
      <c r="L34" s="58">
        <v>9.5</v>
      </c>
      <c r="M34" s="58">
        <f t="shared" si="30"/>
        <v>0</v>
      </c>
      <c r="N34" s="58"/>
      <c r="O34" s="58"/>
      <c r="P34" s="58"/>
      <c r="Q34" s="58"/>
      <c r="R34" s="58"/>
      <c r="S34" s="58"/>
      <c r="T34" s="58"/>
      <c r="U34" s="58">
        <f t="shared" si="25"/>
        <v>0</v>
      </c>
      <c r="V34" s="58"/>
      <c r="W34" s="58"/>
      <c r="X34" s="58"/>
      <c r="Y34" s="58"/>
      <c r="Z34" s="58"/>
      <c r="AA34" s="58"/>
      <c r="AB34" s="58"/>
      <c r="AC34" s="58"/>
      <c r="AD34" s="58">
        <f>SUM(AE34:AT34)</f>
        <v>0</v>
      </c>
      <c r="AE34" s="58"/>
      <c r="AF34" s="58"/>
      <c r="AG34" s="58"/>
      <c r="AH34" s="58"/>
      <c r="AI34" s="58"/>
      <c r="AJ34" s="58"/>
      <c r="AK34" s="58"/>
      <c r="AL34" s="58"/>
      <c r="AM34" s="58"/>
      <c r="AN34" s="58"/>
      <c r="AO34" s="58"/>
      <c r="AP34" s="58"/>
      <c r="AQ34" s="58"/>
      <c r="AR34" s="58"/>
      <c r="AS34" s="58">
        <v>0</v>
      </c>
      <c r="AT34" s="58"/>
      <c r="AU34" s="58"/>
      <c r="AV34" s="58"/>
      <c r="AW34" s="58"/>
      <c r="AX34" s="58"/>
      <c r="AY34" s="58"/>
      <c r="AZ34" s="58"/>
      <c r="BA34" s="58"/>
      <c r="BB34" s="58"/>
      <c r="BC34" s="58"/>
      <c r="BD34" s="58"/>
      <c r="BE34" s="58"/>
      <c r="BF34" s="58"/>
      <c r="BG34" s="1">
        <f t="shared" si="4"/>
        <v>0.5</v>
      </c>
      <c r="BH34" s="58"/>
      <c r="BI34" s="58">
        <v>0.5</v>
      </c>
      <c r="BJ34" s="58"/>
      <c r="BK34" s="61" t="s">
        <v>130</v>
      </c>
      <c r="BL34" s="61" t="s">
        <v>131</v>
      </c>
      <c r="BM34" s="61" t="s">
        <v>488</v>
      </c>
      <c r="BN34" s="61" t="s">
        <v>82</v>
      </c>
      <c r="BO34" s="61"/>
      <c r="BP34" s="79" t="s">
        <v>571</v>
      </c>
      <c r="BQ34" s="63" t="s">
        <v>503</v>
      </c>
      <c r="BR34" s="427" t="s">
        <v>504</v>
      </c>
      <c r="CG34" s="72" t="s">
        <v>563</v>
      </c>
      <c r="CH34" s="72" t="s">
        <v>572</v>
      </c>
    </row>
    <row r="35" spans="1:108" s="72" customFormat="1" ht="84" customHeight="1">
      <c r="A35" s="27">
        <v>7</v>
      </c>
      <c r="B35" s="60" t="s">
        <v>573</v>
      </c>
      <c r="C35" s="58">
        <f t="shared" si="13"/>
        <v>31.14</v>
      </c>
      <c r="D35" s="63"/>
      <c r="E35" s="1">
        <f t="shared" si="28"/>
        <v>31.14</v>
      </c>
      <c r="F35" s="58">
        <f t="shared" si="29"/>
        <v>30.14</v>
      </c>
      <c r="G35" s="58">
        <f t="shared" si="23"/>
        <v>0</v>
      </c>
      <c r="H35" s="58"/>
      <c r="I35" s="58"/>
      <c r="J35" s="58"/>
      <c r="K35" s="58">
        <v>15.14</v>
      </c>
      <c r="L35" s="58">
        <v>15</v>
      </c>
      <c r="M35" s="58">
        <f t="shared" si="30"/>
        <v>0</v>
      </c>
      <c r="N35" s="58"/>
      <c r="O35" s="58"/>
      <c r="P35" s="58"/>
      <c r="Q35" s="58"/>
      <c r="R35" s="58"/>
      <c r="S35" s="58"/>
      <c r="T35" s="58"/>
      <c r="U35" s="58">
        <f t="shared" si="25"/>
        <v>0</v>
      </c>
      <c r="V35" s="58"/>
      <c r="W35" s="58"/>
      <c r="X35" s="58"/>
      <c r="Y35" s="58"/>
      <c r="Z35" s="58"/>
      <c r="AA35" s="58"/>
      <c r="AB35" s="58"/>
      <c r="AC35" s="58"/>
      <c r="AD35" s="58">
        <f>SUM(AE35:AT35)</f>
        <v>0</v>
      </c>
      <c r="AE35" s="58"/>
      <c r="AF35" s="58"/>
      <c r="AG35" s="58"/>
      <c r="AH35" s="58"/>
      <c r="AI35" s="58"/>
      <c r="AJ35" s="58"/>
      <c r="AK35" s="58"/>
      <c r="AL35" s="58"/>
      <c r="AM35" s="58"/>
      <c r="AN35" s="58"/>
      <c r="AO35" s="58"/>
      <c r="AP35" s="58"/>
      <c r="AQ35" s="58"/>
      <c r="AR35" s="58"/>
      <c r="AS35" s="58">
        <v>0</v>
      </c>
      <c r="AT35" s="58"/>
      <c r="AU35" s="58"/>
      <c r="AV35" s="58"/>
      <c r="AW35" s="58"/>
      <c r="AX35" s="58"/>
      <c r="AY35" s="58"/>
      <c r="AZ35" s="58"/>
      <c r="BA35" s="58"/>
      <c r="BB35" s="58"/>
      <c r="BC35" s="58"/>
      <c r="BD35" s="58"/>
      <c r="BE35" s="58"/>
      <c r="BF35" s="58"/>
      <c r="BG35" s="1">
        <f t="shared" si="4"/>
        <v>1</v>
      </c>
      <c r="BH35" s="58"/>
      <c r="BI35" s="58">
        <v>1</v>
      </c>
      <c r="BJ35" s="58"/>
      <c r="BK35" s="61" t="s">
        <v>130</v>
      </c>
      <c r="BL35" s="61" t="s">
        <v>396</v>
      </c>
      <c r="BM35" s="61" t="s">
        <v>488</v>
      </c>
      <c r="BN35" s="61" t="s">
        <v>82</v>
      </c>
      <c r="BO35" s="61"/>
      <c r="BP35" s="79" t="s">
        <v>350</v>
      </c>
      <c r="BQ35" s="63" t="s">
        <v>503</v>
      </c>
      <c r="BR35" s="427" t="s">
        <v>504</v>
      </c>
      <c r="CG35" s="271" t="s">
        <v>563</v>
      </c>
      <c r="CH35" s="271" t="s">
        <v>574</v>
      </c>
    </row>
    <row r="36" spans="1:108" s="2" customFormat="1">
      <c r="A36" s="16" t="s">
        <v>154</v>
      </c>
      <c r="B36" s="23" t="s">
        <v>11</v>
      </c>
      <c r="C36" s="15">
        <f t="shared" si="13"/>
        <v>413.00546000000003</v>
      </c>
      <c r="D36" s="33">
        <f>D37+D38+D40+D115+D116+D117+D118+D120+D123+D125+D127+D128+D129</f>
        <v>14.960000000000003</v>
      </c>
      <c r="E36" s="33">
        <f>E37+E38+E40+E115+E116+E117+E118+E120+E123+E125+E127+E128+E129</f>
        <v>398.04546000000005</v>
      </c>
      <c r="F36" s="33">
        <f>F37+F38+F40+F115+F116+F117+F118+F120+F123+F125+F127+F128+F129</f>
        <v>306.81400000000008</v>
      </c>
      <c r="G36" s="18">
        <f t="shared" si="23"/>
        <v>9.07</v>
      </c>
      <c r="H36" s="33">
        <f>H37+H38+H40+H115+H116+H117+H118+H120+H123+H125+H127+H128+H129</f>
        <v>6.07</v>
      </c>
      <c r="I36" s="33">
        <f>I37+I38+I40+I115+I116+I117+I118+I120+I123+I125+I127+I128+I129</f>
        <v>3</v>
      </c>
      <c r="J36" s="33">
        <f>J37+J38+J40+J115+J116+J117+J118+J120+J123+J125+J127+J128+J129</f>
        <v>0</v>
      </c>
      <c r="K36" s="33">
        <f>K37+K38+K40+K115+K116+K117+K118+K120+K123+K125+K127+K128+K129</f>
        <v>166.74400000000003</v>
      </c>
      <c r="L36" s="33">
        <f>L37+L38+L40+L115+L116+L117+L118+L120+L123+L125+L127+L128+L129</f>
        <v>101.8</v>
      </c>
      <c r="M36" s="58">
        <f t="shared" si="30"/>
        <v>29.16</v>
      </c>
      <c r="N36" s="33">
        <f t="shared" ref="N36:T36" si="31">N37+N38+N40+N115+N116+N117+N118+N120+N123+N125+N127+N128+N129</f>
        <v>4</v>
      </c>
      <c r="O36" s="33">
        <f t="shared" si="31"/>
        <v>0</v>
      </c>
      <c r="P36" s="33">
        <f t="shared" si="31"/>
        <v>25.16</v>
      </c>
      <c r="Q36" s="33">
        <f t="shared" si="31"/>
        <v>0</v>
      </c>
      <c r="R36" s="33">
        <f t="shared" si="31"/>
        <v>0.04</v>
      </c>
      <c r="S36" s="33">
        <f t="shared" si="31"/>
        <v>0</v>
      </c>
      <c r="T36" s="33">
        <f t="shared" si="31"/>
        <v>0</v>
      </c>
      <c r="U36" s="58">
        <f t="shared" si="25"/>
        <v>86.961460000000002</v>
      </c>
      <c r="V36" s="33">
        <f t="shared" ref="V36:BF36" si="32">V37+V38+V40+V115+V116+V117+V118+V120+V123+V125+V127+V128+V129</f>
        <v>0</v>
      </c>
      <c r="W36" s="33">
        <f t="shared" si="32"/>
        <v>0</v>
      </c>
      <c r="X36" s="33">
        <f t="shared" si="32"/>
        <v>0</v>
      </c>
      <c r="Y36" s="33">
        <f t="shared" si="32"/>
        <v>0</v>
      </c>
      <c r="Z36" s="33">
        <f t="shared" si="32"/>
        <v>0</v>
      </c>
      <c r="AA36" s="33">
        <f t="shared" si="32"/>
        <v>0</v>
      </c>
      <c r="AB36" s="33">
        <f t="shared" si="32"/>
        <v>0</v>
      </c>
      <c r="AC36" s="33">
        <f t="shared" si="32"/>
        <v>0</v>
      </c>
      <c r="AD36" s="33">
        <f t="shared" si="32"/>
        <v>3.3314599999999999</v>
      </c>
      <c r="AE36" s="33">
        <f t="shared" si="32"/>
        <v>2.9099999999999997</v>
      </c>
      <c r="AF36" s="33">
        <f t="shared" si="32"/>
        <v>0.14000000000000001</v>
      </c>
      <c r="AG36" s="33">
        <f t="shared" si="32"/>
        <v>0</v>
      </c>
      <c r="AH36" s="33">
        <f t="shared" si="32"/>
        <v>0</v>
      </c>
      <c r="AI36" s="33">
        <f t="shared" si="32"/>
        <v>0</v>
      </c>
      <c r="AJ36" s="33">
        <f t="shared" si="32"/>
        <v>0</v>
      </c>
      <c r="AK36" s="33">
        <f t="shared" si="32"/>
        <v>0.28145999999999999</v>
      </c>
      <c r="AL36" s="33">
        <f t="shared" si="32"/>
        <v>0</v>
      </c>
      <c r="AM36" s="33">
        <f t="shared" si="32"/>
        <v>0</v>
      </c>
      <c r="AN36" s="33">
        <f t="shared" si="32"/>
        <v>0</v>
      </c>
      <c r="AO36" s="33">
        <f t="shared" si="32"/>
        <v>0</v>
      </c>
      <c r="AP36" s="33">
        <f t="shared" si="32"/>
        <v>0</v>
      </c>
      <c r="AQ36" s="33">
        <f t="shared" si="32"/>
        <v>0</v>
      </c>
      <c r="AR36" s="33">
        <f t="shared" si="32"/>
        <v>0</v>
      </c>
      <c r="AS36" s="33">
        <f t="shared" si="32"/>
        <v>0</v>
      </c>
      <c r="AT36" s="33">
        <f t="shared" si="32"/>
        <v>0</v>
      </c>
      <c r="AU36" s="33">
        <f t="shared" si="32"/>
        <v>0</v>
      </c>
      <c r="AV36" s="33">
        <f t="shared" si="32"/>
        <v>0</v>
      </c>
      <c r="AW36" s="33">
        <f t="shared" si="32"/>
        <v>0</v>
      </c>
      <c r="AX36" s="33">
        <f t="shared" si="32"/>
        <v>1.9300000000000002</v>
      </c>
      <c r="AY36" s="33">
        <f t="shared" si="32"/>
        <v>0</v>
      </c>
      <c r="AZ36" s="33">
        <f t="shared" si="32"/>
        <v>1.2</v>
      </c>
      <c r="BA36" s="33">
        <f t="shared" si="32"/>
        <v>0</v>
      </c>
      <c r="BB36" s="33">
        <f t="shared" si="32"/>
        <v>0</v>
      </c>
      <c r="BC36" s="33">
        <f t="shared" si="32"/>
        <v>0</v>
      </c>
      <c r="BD36" s="33">
        <f t="shared" si="32"/>
        <v>80.5</v>
      </c>
      <c r="BE36" s="33">
        <f t="shared" si="32"/>
        <v>0</v>
      </c>
      <c r="BF36" s="33">
        <f t="shared" si="32"/>
        <v>0</v>
      </c>
      <c r="BG36" s="1">
        <f t="shared" si="4"/>
        <v>5.51</v>
      </c>
      <c r="BH36" s="33">
        <f>BH37+BH38+BH40+BH115+BH116+BH117+BH118+BH120+BH123+BH125+BH127+BH128+BH129</f>
        <v>0</v>
      </c>
      <c r="BI36" s="33">
        <f>BI37+BI38+BI40+BI115+BI116+BI117+BI118+BI120+BI123+BI125+BI127+BI128+BI129</f>
        <v>5.51</v>
      </c>
      <c r="BJ36" s="33">
        <f>BJ37+BJ38+BJ40+BJ115+BJ116+BJ117+BJ118+BJ120+BJ123+BJ125+BJ127+BJ128+BJ129</f>
        <v>0</v>
      </c>
      <c r="BK36" s="9"/>
      <c r="BL36" s="9"/>
      <c r="BM36" s="87"/>
      <c r="BN36" s="16"/>
      <c r="BO36" s="129"/>
      <c r="BP36" s="39"/>
      <c r="BQ36" s="39"/>
      <c r="BR36" s="425"/>
      <c r="BS36" s="135"/>
      <c r="BT36" s="135"/>
      <c r="BU36" s="55"/>
      <c r="BV36" s="55"/>
      <c r="BW36" s="55"/>
      <c r="BX36" s="55"/>
      <c r="BY36" s="55"/>
      <c r="BZ36" s="55"/>
      <c r="CA36" s="55"/>
      <c r="CB36" s="55"/>
      <c r="CC36" s="55"/>
      <c r="CD36" s="55"/>
      <c r="CE36" s="55"/>
      <c r="CF36" s="55"/>
      <c r="CG36" s="55"/>
      <c r="CH36" s="55"/>
      <c r="CI36" s="55"/>
      <c r="CJ36" s="55"/>
      <c r="CK36" s="55"/>
      <c r="CL36" s="55"/>
      <c r="CM36" s="55"/>
      <c r="CN36" s="55"/>
      <c r="CO36" s="55"/>
      <c r="CP36" s="55"/>
      <c r="CQ36" s="55"/>
    </row>
    <row r="37" spans="1:108" s="2" customFormat="1">
      <c r="A37" s="16" t="s">
        <v>233</v>
      </c>
      <c r="B37" s="23" t="s">
        <v>24</v>
      </c>
      <c r="C37" s="15"/>
      <c r="D37" s="15"/>
      <c r="E37" s="15"/>
      <c r="F37" s="15"/>
      <c r="G37" s="58">
        <f t="shared" si="23"/>
        <v>0</v>
      </c>
      <c r="H37" s="15"/>
      <c r="I37" s="15"/>
      <c r="J37" s="15"/>
      <c r="K37" s="15"/>
      <c r="L37" s="15"/>
      <c r="M37" s="58">
        <f t="shared" si="30"/>
        <v>0</v>
      </c>
      <c r="N37" s="15"/>
      <c r="O37" s="15"/>
      <c r="P37" s="15"/>
      <c r="Q37" s="15"/>
      <c r="R37" s="15"/>
      <c r="S37" s="15"/>
      <c r="T37" s="15"/>
      <c r="U37" s="58">
        <f t="shared" si="25"/>
        <v>0</v>
      </c>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
        <f t="shared" si="4"/>
        <v>0</v>
      </c>
      <c r="BH37" s="15"/>
      <c r="BI37" s="15"/>
      <c r="BJ37" s="15"/>
      <c r="BK37" s="9"/>
      <c r="BL37" s="9"/>
      <c r="BM37" s="87"/>
      <c r="BN37" s="16"/>
      <c r="BO37" s="86"/>
      <c r="BP37" s="39"/>
      <c r="BQ37" s="39"/>
      <c r="BR37" s="425"/>
      <c r="BS37" s="135"/>
      <c r="BT37" s="135"/>
      <c r="BU37" s="55"/>
      <c r="BV37" s="55"/>
      <c r="BW37" s="55"/>
      <c r="BX37" s="55"/>
      <c r="BY37" s="55"/>
      <c r="BZ37" s="55"/>
      <c r="CA37" s="55"/>
      <c r="CB37" s="55"/>
      <c r="CC37" s="55"/>
      <c r="CD37" s="55"/>
      <c r="CE37" s="55"/>
      <c r="CF37" s="55"/>
      <c r="CG37" s="55"/>
      <c r="CH37" s="55"/>
      <c r="CI37" s="55"/>
      <c r="CJ37" s="55"/>
      <c r="CK37" s="55"/>
      <c r="CL37" s="55"/>
      <c r="CM37" s="55"/>
      <c r="CN37" s="55"/>
      <c r="CO37" s="55"/>
      <c r="CP37" s="55"/>
      <c r="CQ37" s="55"/>
    </row>
    <row r="38" spans="1:108" s="3" customFormat="1">
      <c r="A38" s="16" t="s">
        <v>234</v>
      </c>
      <c r="B38" s="23" t="s">
        <v>157</v>
      </c>
      <c r="C38" s="18">
        <f t="shared" ref="C38:C73" si="33">D38+E38</f>
        <v>73.100000000000009</v>
      </c>
      <c r="D38" s="18"/>
      <c r="E38" s="18">
        <f t="shared" ref="E38:L38" si="34">SUM(E39:E39)</f>
        <v>73.100000000000009</v>
      </c>
      <c r="F38" s="18">
        <f t="shared" si="34"/>
        <v>69.12</v>
      </c>
      <c r="G38" s="18">
        <f t="shared" si="34"/>
        <v>2.29</v>
      </c>
      <c r="H38" s="18">
        <f t="shared" si="34"/>
        <v>2.29</v>
      </c>
      <c r="I38" s="18">
        <f t="shared" si="34"/>
        <v>0</v>
      </c>
      <c r="J38" s="18">
        <f t="shared" si="34"/>
        <v>0</v>
      </c>
      <c r="K38" s="18">
        <f t="shared" si="34"/>
        <v>30.81</v>
      </c>
      <c r="L38" s="18">
        <f t="shared" si="34"/>
        <v>29.02</v>
      </c>
      <c r="M38" s="18">
        <f>SUM(M39:M40)</f>
        <v>28.63</v>
      </c>
      <c r="N38" s="18">
        <f>SUM(N39:N39)</f>
        <v>0</v>
      </c>
      <c r="O38" s="18">
        <f>SUM(O39:O40)</f>
        <v>0</v>
      </c>
      <c r="P38" s="18">
        <f t="shared" ref="P38:BJ38" si="35">SUM(P39:P39)</f>
        <v>7</v>
      </c>
      <c r="Q38" s="18">
        <f t="shared" si="35"/>
        <v>0</v>
      </c>
      <c r="R38" s="18">
        <f t="shared" si="35"/>
        <v>0</v>
      </c>
      <c r="S38" s="18">
        <f t="shared" si="35"/>
        <v>0</v>
      </c>
      <c r="T38" s="18">
        <f t="shared" si="35"/>
        <v>0</v>
      </c>
      <c r="U38" s="18">
        <f t="shared" si="35"/>
        <v>3.98</v>
      </c>
      <c r="V38" s="18">
        <f t="shared" si="35"/>
        <v>0</v>
      </c>
      <c r="W38" s="18">
        <f t="shared" si="35"/>
        <v>0</v>
      </c>
      <c r="X38" s="18">
        <f t="shared" si="35"/>
        <v>0</v>
      </c>
      <c r="Y38" s="18">
        <f t="shared" si="35"/>
        <v>0</v>
      </c>
      <c r="Z38" s="18">
        <f t="shared" si="35"/>
        <v>0</v>
      </c>
      <c r="AA38" s="18">
        <f t="shared" si="35"/>
        <v>0</v>
      </c>
      <c r="AB38" s="18">
        <f t="shared" si="35"/>
        <v>0</v>
      </c>
      <c r="AC38" s="18">
        <f t="shared" si="35"/>
        <v>0</v>
      </c>
      <c r="AD38" s="18">
        <f t="shared" si="35"/>
        <v>0.4</v>
      </c>
      <c r="AE38" s="18">
        <f t="shared" si="35"/>
        <v>0.4</v>
      </c>
      <c r="AF38" s="18">
        <f t="shared" si="35"/>
        <v>0</v>
      </c>
      <c r="AG38" s="18">
        <f t="shared" si="35"/>
        <v>0</v>
      </c>
      <c r="AH38" s="18">
        <f t="shared" si="35"/>
        <v>0</v>
      </c>
      <c r="AI38" s="18">
        <f t="shared" si="35"/>
        <v>0</v>
      </c>
      <c r="AJ38" s="18">
        <f t="shared" si="35"/>
        <v>0</v>
      </c>
      <c r="AK38" s="18">
        <f t="shared" si="35"/>
        <v>0</v>
      </c>
      <c r="AL38" s="18">
        <f t="shared" si="35"/>
        <v>0</v>
      </c>
      <c r="AM38" s="18">
        <f t="shared" si="35"/>
        <v>0</v>
      </c>
      <c r="AN38" s="18">
        <f t="shared" si="35"/>
        <v>0</v>
      </c>
      <c r="AO38" s="18">
        <f t="shared" si="35"/>
        <v>0</v>
      </c>
      <c r="AP38" s="18">
        <f t="shared" si="35"/>
        <v>0</v>
      </c>
      <c r="AQ38" s="18">
        <f t="shared" si="35"/>
        <v>0</v>
      </c>
      <c r="AR38" s="18">
        <f t="shared" si="35"/>
        <v>0</v>
      </c>
      <c r="AS38" s="18">
        <f t="shared" si="35"/>
        <v>0</v>
      </c>
      <c r="AT38" s="18">
        <f t="shared" si="35"/>
        <v>0</v>
      </c>
      <c r="AU38" s="18">
        <f t="shared" si="35"/>
        <v>0</v>
      </c>
      <c r="AV38" s="18">
        <f t="shared" si="35"/>
        <v>0</v>
      </c>
      <c r="AW38" s="18">
        <f t="shared" si="35"/>
        <v>0</v>
      </c>
      <c r="AX38" s="18">
        <f t="shared" si="35"/>
        <v>0</v>
      </c>
      <c r="AY38" s="18">
        <f t="shared" si="35"/>
        <v>0</v>
      </c>
      <c r="AZ38" s="18">
        <f t="shared" si="35"/>
        <v>0</v>
      </c>
      <c r="BA38" s="18">
        <f t="shared" si="35"/>
        <v>0</v>
      </c>
      <c r="BB38" s="18">
        <f t="shared" si="35"/>
        <v>0</v>
      </c>
      <c r="BC38" s="18">
        <f t="shared" si="35"/>
        <v>0</v>
      </c>
      <c r="BD38" s="18">
        <f t="shared" si="35"/>
        <v>3.58</v>
      </c>
      <c r="BE38" s="18">
        <f t="shared" si="35"/>
        <v>0</v>
      </c>
      <c r="BF38" s="18">
        <f t="shared" si="35"/>
        <v>0</v>
      </c>
      <c r="BG38" s="18">
        <f t="shared" si="35"/>
        <v>0</v>
      </c>
      <c r="BH38" s="18">
        <f t="shared" si="35"/>
        <v>0</v>
      </c>
      <c r="BI38" s="18">
        <f t="shared" si="35"/>
        <v>0</v>
      </c>
      <c r="BJ38" s="18">
        <f t="shared" si="35"/>
        <v>0</v>
      </c>
      <c r="BK38" s="9"/>
      <c r="BL38" s="211"/>
      <c r="BM38" s="93"/>
      <c r="BN38" s="9"/>
      <c r="BO38" s="92"/>
      <c r="BP38" s="128"/>
      <c r="BQ38" s="128"/>
      <c r="BR38" s="428"/>
      <c r="BS38" s="207"/>
      <c r="BT38" s="207"/>
      <c r="BU38" s="69"/>
      <c r="BV38" s="69"/>
      <c r="BW38" s="69"/>
      <c r="BX38" s="69"/>
      <c r="BY38" s="69"/>
      <c r="BZ38" s="69"/>
      <c r="CA38" s="69"/>
      <c r="CB38" s="69"/>
      <c r="CC38" s="69"/>
      <c r="CD38" s="69"/>
      <c r="CE38" s="69"/>
      <c r="CF38" s="69"/>
      <c r="CG38" s="69"/>
      <c r="CH38" s="69"/>
      <c r="CI38" s="69"/>
      <c r="CJ38" s="69"/>
      <c r="CK38" s="69"/>
      <c r="CL38" s="69"/>
      <c r="CM38" s="69"/>
      <c r="CN38" s="69"/>
      <c r="CO38" s="69"/>
      <c r="CP38" s="69"/>
      <c r="CQ38" s="69"/>
    </row>
    <row r="39" spans="1:108" s="72" customFormat="1" ht="63" customHeight="1">
      <c r="A39" s="61">
        <v>1</v>
      </c>
      <c r="B39" s="60" t="s">
        <v>476</v>
      </c>
      <c r="C39" s="58">
        <f>D39+E39</f>
        <v>73.100000000000009</v>
      </c>
      <c r="D39" s="63"/>
      <c r="E39" s="58">
        <f>F39+U39+BG39</f>
        <v>73.100000000000009</v>
      </c>
      <c r="F39" s="58">
        <f>G39+K39+L39+M39+R39+S39+T39</f>
        <v>69.12</v>
      </c>
      <c r="G39" s="58">
        <f>H39+I39+J39</f>
        <v>2.29</v>
      </c>
      <c r="H39" s="59">
        <v>2.29</v>
      </c>
      <c r="I39" s="58"/>
      <c r="J39" s="58"/>
      <c r="K39" s="35">
        <v>30.81</v>
      </c>
      <c r="L39" s="59">
        <v>29.02</v>
      </c>
      <c r="M39" s="58">
        <f>+N39+O39+P39</f>
        <v>7</v>
      </c>
      <c r="N39" s="58"/>
      <c r="O39" s="58"/>
      <c r="P39" s="59">
        <v>7</v>
      </c>
      <c r="Q39" s="58"/>
      <c r="R39" s="58"/>
      <c r="S39" s="58"/>
      <c r="T39" s="58"/>
      <c r="U39" s="58">
        <f>V39+W39+X39+Y39+Z39+AA39+AB39+AC39+AD39+AU39+AV39+AW39+AX39+AY39+AZ39+BA39+BB39+BC39+BD39+BE39+BF39</f>
        <v>3.98</v>
      </c>
      <c r="V39" s="58"/>
      <c r="W39" s="58"/>
      <c r="X39" s="58"/>
      <c r="Y39" s="58"/>
      <c r="Z39" s="58"/>
      <c r="AA39" s="58"/>
      <c r="AB39" s="58"/>
      <c r="AC39" s="58"/>
      <c r="AD39" s="58">
        <f>SUM(AE39:AT39)</f>
        <v>0.4</v>
      </c>
      <c r="AE39" s="58">
        <v>0.4</v>
      </c>
      <c r="AF39" s="59"/>
      <c r="AG39" s="58"/>
      <c r="AH39" s="58"/>
      <c r="AI39" s="58"/>
      <c r="AJ39" s="58"/>
      <c r="AK39" s="58"/>
      <c r="AL39" s="58"/>
      <c r="AM39" s="58"/>
      <c r="AN39" s="58"/>
      <c r="AO39" s="58"/>
      <c r="AP39" s="58"/>
      <c r="AQ39" s="58"/>
      <c r="AR39" s="58"/>
      <c r="AS39" s="58">
        <v>0</v>
      </c>
      <c r="AT39" s="58"/>
      <c r="AU39" s="58"/>
      <c r="AV39" s="58"/>
      <c r="AW39" s="58"/>
      <c r="AX39" s="58"/>
      <c r="AY39" s="58"/>
      <c r="AZ39" s="58"/>
      <c r="BA39" s="58"/>
      <c r="BB39" s="58"/>
      <c r="BC39" s="58"/>
      <c r="BD39" s="59">
        <v>3.58</v>
      </c>
      <c r="BE39" s="58"/>
      <c r="BF39" s="58"/>
      <c r="BG39" s="58">
        <f>BH39+BI39+BJ39</f>
        <v>0</v>
      </c>
      <c r="BH39" s="58"/>
      <c r="BI39" s="59"/>
      <c r="BJ39" s="58"/>
      <c r="BK39" s="61" t="s">
        <v>130</v>
      </c>
      <c r="BL39" s="61" t="s">
        <v>316</v>
      </c>
      <c r="BM39" s="61" t="s">
        <v>575</v>
      </c>
      <c r="BN39" s="61" t="s">
        <v>90</v>
      </c>
      <c r="BO39" s="61"/>
      <c r="BP39" s="79" t="s">
        <v>477</v>
      </c>
      <c r="BQ39" s="63" t="s">
        <v>576</v>
      </c>
      <c r="BR39" s="428" t="s">
        <v>577</v>
      </c>
      <c r="BS39" s="69"/>
      <c r="BT39" s="69"/>
      <c r="BU39" s="69"/>
      <c r="BV39" s="69"/>
      <c r="BX39" s="69"/>
      <c r="CA39" s="69" t="s">
        <v>622</v>
      </c>
      <c r="CB39" s="72" t="s">
        <v>478</v>
      </c>
      <c r="CC39" s="72" t="s">
        <v>479</v>
      </c>
      <c r="CR39" s="72" t="s">
        <v>578</v>
      </c>
      <c r="CS39" s="72" t="s">
        <v>579</v>
      </c>
      <c r="CU39" s="72">
        <v>40</v>
      </c>
      <c r="CW39" s="72" t="s">
        <v>580</v>
      </c>
    </row>
    <row r="40" spans="1:108" s="2" customFormat="1">
      <c r="A40" s="16" t="s">
        <v>234</v>
      </c>
      <c r="B40" s="23" t="s">
        <v>158</v>
      </c>
      <c r="C40" s="15">
        <f t="shared" si="33"/>
        <v>321.09145999999998</v>
      </c>
      <c r="D40" s="15">
        <f>D41+D70+D77+D79+D80+D84+D86+D100+D103+D104+D106+D107+D111+D112+D113</f>
        <v>14.960000000000003</v>
      </c>
      <c r="E40" s="15">
        <f>E41+E70+E77+E79+E80+E84+E86+E100+E103+E104+E106+E107+E111+E112+E113</f>
        <v>306.13146</v>
      </c>
      <c r="F40" s="15">
        <f>F41+F70+F77+F79+F80+F84+F86+F100+F103+F104+F106+F107+F111+F112+F113</f>
        <v>220.08</v>
      </c>
      <c r="G40" s="58">
        <f t="shared" ref="G40:G84" si="36">H40+I40+J40</f>
        <v>6.78</v>
      </c>
      <c r="H40" s="15">
        <f>H41+H70+H77+H79+H80+H84+H86+H100+H103+H104+H106+H107+H111+H112+H113</f>
        <v>3.7800000000000002</v>
      </c>
      <c r="I40" s="15">
        <f>I41+I70+I77+I79+I80+I84+I86+I100+I103+I104+I106+I107+I111+I112+I113</f>
        <v>3</v>
      </c>
      <c r="J40" s="15">
        <f>J41+J70+J77+J79+J80+J84+J86+J100+J103+J104+J106+J107+J111+J112+J113</f>
        <v>0</v>
      </c>
      <c r="K40" s="15">
        <f>K41+K70+K77+K79+K80+K84+K86+K100+K103+K104+K106+K107+K111+K112+K113</f>
        <v>124.15000000000002</v>
      </c>
      <c r="L40" s="15">
        <f>L41+L70+L77+L79+L80+L84+L86+L100+L103+L104+L106+L107+L111+L112+L113</f>
        <v>67.48</v>
      </c>
      <c r="M40" s="58">
        <f t="shared" ref="M40:M84" si="37">+N40+O40+P40</f>
        <v>21.63</v>
      </c>
      <c r="N40" s="15">
        <f t="shared" ref="N40:T40" si="38">N41+N70+N77+N79+N80+N84+N86+N100+N103+N104+N106+N107+N111+N112+N113</f>
        <v>4</v>
      </c>
      <c r="O40" s="15">
        <f t="shared" si="38"/>
        <v>0</v>
      </c>
      <c r="P40" s="15">
        <f t="shared" si="38"/>
        <v>17.63</v>
      </c>
      <c r="Q40" s="15">
        <f t="shared" si="38"/>
        <v>0</v>
      </c>
      <c r="R40" s="15">
        <f t="shared" si="38"/>
        <v>0.04</v>
      </c>
      <c r="S40" s="15">
        <f t="shared" si="38"/>
        <v>0</v>
      </c>
      <c r="T40" s="15">
        <f t="shared" si="38"/>
        <v>0</v>
      </c>
      <c r="U40" s="58">
        <f t="shared" ref="U40:U84" si="39">V40+W40+X40+Y40+Z40+AA40+AB40+AC40+AD40+AU40+AV40+AW40+AX40+AY40+AZ40+BA40+BB40+BC40+BD40+BE40+BF40</f>
        <v>81.781459999999996</v>
      </c>
      <c r="V40" s="15">
        <f t="shared" ref="V40:BF40" si="40">V41+V70+V77+V79+V80+V84+V86+V100+V103+V104+V106+V107+V111+V112+V113</f>
        <v>0</v>
      </c>
      <c r="W40" s="15">
        <f t="shared" si="40"/>
        <v>0</v>
      </c>
      <c r="X40" s="15">
        <f t="shared" si="40"/>
        <v>0</v>
      </c>
      <c r="Y40" s="15">
        <f t="shared" si="40"/>
        <v>0</v>
      </c>
      <c r="Z40" s="15">
        <f t="shared" si="40"/>
        <v>0</v>
      </c>
      <c r="AA40" s="15">
        <f t="shared" si="40"/>
        <v>0</v>
      </c>
      <c r="AB40" s="15">
        <f t="shared" si="40"/>
        <v>0</v>
      </c>
      <c r="AC40" s="15">
        <f t="shared" si="40"/>
        <v>0</v>
      </c>
      <c r="AD40" s="15">
        <f t="shared" si="40"/>
        <v>2.93146</v>
      </c>
      <c r="AE40" s="15">
        <f t="shared" si="40"/>
        <v>2.5099999999999998</v>
      </c>
      <c r="AF40" s="15">
        <f t="shared" si="40"/>
        <v>0.14000000000000001</v>
      </c>
      <c r="AG40" s="15">
        <f t="shared" si="40"/>
        <v>0</v>
      </c>
      <c r="AH40" s="15">
        <f t="shared" si="40"/>
        <v>0</v>
      </c>
      <c r="AI40" s="15">
        <f t="shared" si="40"/>
        <v>0</v>
      </c>
      <c r="AJ40" s="15">
        <f t="shared" si="40"/>
        <v>0</v>
      </c>
      <c r="AK40" s="15">
        <f t="shared" si="40"/>
        <v>0.28145999999999999</v>
      </c>
      <c r="AL40" s="15">
        <f t="shared" si="40"/>
        <v>0</v>
      </c>
      <c r="AM40" s="15">
        <f t="shared" si="40"/>
        <v>0</v>
      </c>
      <c r="AN40" s="15">
        <f t="shared" si="40"/>
        <v>0</v>
      </c>
      <c r="AO40" s="15">
        <f t="shared" si="40"/>
        <v>0</v>
      </c>
      <c r="AP40" s="15">
        <f t="shared" si="40"/>
        <v>0</v>
      </c>
      <c r="AQ40" s="15">
        <f t="shared" si="40"/>
        <v>0</v>
      </c>
      <c r="AR40" s="15">
        <f t="shared" si="40"/>
        <v>0</v>
      </c>
      <c r="AS40" s="15">
        <f t="shared" si="40"/>
        <v>0</v>
      </c>
      <c r="AT40" s="15">
        <f t="shared" si="40"/>
        <v>0</v>
      </c>
      <c r="AU40" s="15">
        <f t="shared" si="40"/>
        <v>0</v>
      </c>
      <c r="AV40" s="15">
        <f t="shared" si="40"/>
        <v>0</v>
      </c>
      <c r="AW40" s="15">
        <f t="shared" si="40"/>
        <v>0</v>
      </c>
      <c r="AX40" s="15">
        <f t="shared" si="40"/>
        <v>1.9300000000000002</v>
      </c>
      <c r="AY40" s="15">
        <f t="shared" si="40"/>
        <v>0</v>
      </c>
      <c r="AZ40" s="15">
        <f t="shared" si="40"/>
        <v>0</v>
      </c>
      <c r="BA40" s="15">
        <f t="shared" si="40"/>
        <v>0</v>
      </c>
      <c r="BB40" s="15">
        <f t="shared" si="40"/>
        <v>0</v>
      </c>
      <c r="BC40" s="15">
        <f t="shared" si="40"/>
        <v>0</v>
      </c>
      <c r="BD40" s="15">
        <f t="shared" si="40"/>
        <v>76.92</v>
      </c>
      <c r="BE40" s="15">
        <f t="shared" si="40"/>
        <v>0</v>
      </c>
      <c r="BF40" s="15">
        <f t="shared" si="40"/>
        <v>0</v>
      </c>
      <c r="BG40" s="1">
        <f t="shared" ref="BG40:BG84" si="41">BH40+BI40+BJ40</f>
        <v>5.51</v>
      </c>
      <c r="BH40" s="15">
        <f>BH41+BH70+BH77+BH79+BH80+BH84+BH86+BH100+BH103+BH104+BH106+BH107+BH111+BH112+BH113</f>
        <v>0</v>
      </c>
      <c r="BI40" s="15">
        <f>BI41+BI70+BI77+BI79+BI80+BI84+BI86+BI100+BI103+BI104+BI106+BI107+BI111+BI112+BI113</f>
        <v>5.51</v>
      </c>
      <c r="BJ40" s="15">
        <f>BJ41+BJ70+BJ77+BJ79+BJ80+BJ84+BJ86+BJ100+BJ103+BJ104+BJ106+BJ107+BJ111+BJ112+BJ113</f>
        <v>0</v>
      </c>
      <c r="BK40" s="9"/>
      <c r="BL40" s="9"/>
      <c r="BM40" s="87"/>
      <c r="BN40" s="16"/>
      <c r="BO40" s="129"/>
      <c r="BP40" s="39"/>
      <c r="BQ40" s="39"/>
      <c r="BR40" s="425"/>
      <c r="BS40" s="135"/>
      <c r="BT40" s="135"/>
      <c r="BU40" s="55"/>
      <c r="BV40" s="55"/>
      <c r="BW40" s="55"/>
      <c r="BX40" s="55"/>
      <c r="BY40" s="55"/>
      <c r="BZ40" s="55"/>
      <c r="CA40" s="55"/>
      <c r="CB40" s="55"/>
      <c r="CC40" s="55"/>
      <c r="CD40" s="55"/>
      <c r="CE40" s="55"/>
      <c r="CF40" s="55"/>
      <c r="CG40" s="55"/>
      <c r="CH40" s="55"/>
      <c r="CI40" s="55"/>
      <c r="CJ40" s="55"/>
      <c r="CK40" s="55"/>
      <c r="CL40" s="55"/>
      <c r="CM40" s="55"/>
      <c r="CN40" s="55"/>
      <c r="CO40" s="55"/>
      <c r="CP40" s="55"/>
      <c r="CQ40" s="55"/>
    </row>
    <row r="41" spans="1:108" s="2" customFormat="1">
      <c r="A41" s="16" t="s">
        <v>159</v>
      </c>
      <c r="B41" s="25" t="s">
        <v>52</v>
      </c>
      <c r="C41" s="15">
        <f t="shared" si="33"/>
        <v>55.360000000000007</v>
      </c>
      <c r="D41" s="15">
        <f t="shared" ref="D41:AI41" si="42">SUM(D42:D69)</f>
        <v>12.960000000000003</v>
      </c>
      <c r="E41" s="15">
        <f t="shared" si="42"/>
        <v>42.400000000000006</v>
      </c>
      <c r="F41" s="15">
        <f t="shared" si="42"/>
        <v>38.28</v>
      </c>
      <c r="G41" s="15">
        <f t="shared" si="42"/>
        <v>3</v>
      </c>
      <c r="H41" s="15">
        <f t="shared" si="42"/>
        <v>0</v>
      </c>
      <c r="I41" s="15">
        <f t="shared" si="42"/>
        <v>3</v>
      </c>
      <c r="J41" s="15">
        <f t="shared" si="42"/>
        <v>0</v>
      </c>
      <c r="K41" s="15">
        <f t="shared" si="42"/>
        <v>12.749999999999996</v>
      </c>
      <c r="L41" s="15">
        <f t="shared" si="42"/>
        <v>8.86</v>
      </c>
      <c r="M41" s="15">
        <f t="shared" si="42"/>
        <v>13.67</v>
      </c>
      <c r="N41" s="15">
        <f t="shared" si="42"/>
        <v>0</v>
      </c>
      <c r="O41" s="15">
        <f t="shared" si="42"/>
        <v>0</v>
      </c>
      <c r="P41" s="15">
        <f t="shared" si="42"/>
        <v>13.67</v>
      </c>
      <c r="Q41" s="15">
        <f t="shared" si="42"/>
        <v>0</v>
      </c>
      <c r="R41" s="15">
        <f t="shared" si="42"/>
        <v>0</v>
      </c>
      <c r="S41" s="15">
        <f t="shared" si="42"/>
        <v>0</v>
      </c>
      <c r="T41" s="15">
        <f t="shared" si="42"/>
        <v>0</v>
      </c>
      <c r="U41" s="15">
        <f t="shared" si="42"/>
        <v>2.25</v>
      </c>
      <c r="V41" s="15">
        <f t="shared" si="42"/>
        <v>0</v>
      </c>
      <c r="W41" s="15">
        <f t="shared" si="42"/>
        <v>0</v>
      </c>
      <c r="X41" s="15">
        <f t="shared" si="42"/>
        <v>0</v>
      </c>
      <c r="Y41" s="15">
        <f t="shared" si="42"/>
        <v>0</v>
      </c>
      <c r="Z41" s="15">
        <f t="shared" si="42"/>
        <v>0</v>
      </c>
      <c r="AA41" s="15">
        <f t="shared" si="42"/>
        <v>0</v>
      </c>
      <c r="AB41" s="15">
        <f t="shared" si="42"/>
        <v>0</v>
      </c>
      <c r="AC41" s="15">
        <f t="shared" si="42"/>
        <v>0</v>
      </c>
      <c r="AD41" s="15">
        <f t="shared" si="42"/>
        <v>0.14000000000000001</v>
      </c>
      <c r="AE41" s="15">
        <f t="shared" si="42"/>
        <v>0</v>
      </c>
      <c r="AF41" s="15">
        <f t="shared" si="42"/>
        <v>0.14000000000000001</v>
      </c>
      <c r="AG41" s="15">
        <f t="shared" si="42"/>
        <v>0</v>
      </c>
      <c r="AH41" s="15">
        <f t="shared" si="42"/>
        <v>0</v>
      </c>
      <c r="AI41" s="15">
        <f t="shared" si="42"/>
        <v>0</v>
      </c>
      <c r="AJ41" s="15">
        <f t="shared" ref="AJ41:BJ41" si="43">SUM(AJ42:AJ69)</f>
        <v>0</v>
      </c>
      <c r="AK41" s="15">
        <f t="shared" si="43"/>
        <v>0</v>
      </c>
      <c r="AL41" s="15">
        <f t="shared" si="43"/>
        <v>0</v>
      </c>
      <c r="AM41" s="15">
        <f t="shared" si="43"/>
        <v>0</v>
      </c>
      <c r="AN41" s="15">
        <f t="shared" si="43"/>
        <v>0</v>
      </c>
      <c r="AO41" s="15">
        <f t="shared" si="43"/>
        <v>0</v>
      </c>
      <c r="AP41" s="15">
        <f t="shared" si="43"/>
        <v>0</v>
      </c>
      <c r="AQ41" s="15">
        <f t="shared" si="43"/>
        <v>0</v>
      </c>
      <c r="AR41" s="15">
        <f t="shared" si="43"/>
        <v>0</v>
      </c>
      <c r="AS41" s="15">
        <f t="shared" si="43"/>
        <v>0</v>
      </c>
      <c r="AT41" s="15">
        <f t="shared" si="43"/>
        <v>0</v>
      </c>
      <c r="AU41" s="15">
        <f t="shared" si="43"/>
        <v>0</v>
      </c>
      <c r="AV41" s="15">
        <f t="shared" si="43"/>
        <v>0</v>
      </c>
      <c r="AW41" s="15">
        <f t="shared" si="43"/>
        <v>0</v>
      </c>
      <c r="AX41" s="15">
        <f t="shared" si="43"/>
        <v>1.6600000000000001</v>
      </c>
      <c r="AY41" s="15">
        <f t="shared" si="43"/>
        <v>0</v>
      </c>
      <c r="AZ41" s="15">
        <f t="shared" si="43"/>
        <v>0</v>
      </c>
      <c r="BA41" s="15">
        <f t="shared" si="43"/>
        <v>0</v>
      </c>
      <c r="BB41" s="15">
        <f t="shared" si="43"/>
        <v>0</v>
      </c>
      <c r="BC41" s="15">
        <f t="shared" si="43"/>
        <v>0</v>
      </c>
      <c r="BD41" s="15">
        <f t="shared" si="43"/>
        <v>0.45</v>
      </c>
      <c r="BE41" s="15">
        <f t="shared" si="43"/>
        <v>0</v>
      </c>
      <c r="BF41" s="15">
        <f t="shared" si="43"/>
        <v>0</v>
      </c>
      <c r="BG41" s="15">
        <f t="shared" si="43"/>
        <v>1.8700000000000003</v>
      </c>
      <c r="BH41" s="15">
        <f t="shared" si="43"/>
        <v>0</v>
      </c>
      <c r="BI41" s="15">
        <f t="shared" si="43"/>
        <v>1.8700000000000003</v>
      </c>
      <c r="BJ41" s="15">
        <f t="shared" si="43"/>
        <v>0</v>
      </c>
      <c r="BK41" s="9"/>
      <c r="BL41" s="9"/>
      <c r="BM41" s="87"/>
      <c r="BN41" s="16"/>
      <c r="BO41" s="86"/>
      <c r="BP41" s="39"/>
      <c r="BQ41" s="39"/>
      <c r="BR41" s="425"/>
      <c r="BS41" s="135"/>
      <c r="BT41" s="135"/>
      <c r="BU41" s="55"/>
      <c r="BV41" s="55"/>
      <c r="BW41" s="55"/>
      <c r="BX41" s="55"/>
      <c r="BY41" s="55"/>
      <c r="BZ41" s="55"/>
      <c r="CA41" s="55"/>
      <c r="CB41" s="55"/>
      <c r="CC41" s="55"/>
      <c r="CD41" s="55"/>
      <c r="CE41" s="55"/>
      <c r="CF41" s="55"/>
      <c r="CG41" s="55"/>
      <c r="CH41" s="55"/>
      <c r="CI41" s="55"/>
      <c r="CJ41" s="55"/>
      <c r="CK41" s="55"/>
      <c r="CL41" s="55"/>
      <c r="CM41" s="55"/>
      <c r="CN41" s="55"/>
      <c r="CO41" s="55"/>
      <c r="CP41" s="55"/>
      <c r="CQ41" s="55"/>
    </row>
    <row r="42" spans="1:108" s="81" customFormat="1" ht="57" customHeight="1">
      <c r="A42" s="79">
        <v>1</v>
      </c>
      <c r="B42" s="202" t="s">
        <v>246</v>
      </c>
      <c r="C42" s="58">
        <f t="shared" si="33"/>
        <v>2.5</v>
      </c>
      <c r="D42" s="61">
        <v>0.5</v>
      </c>
      <c r="E42" s="1">
        <f t="shared" ref="E42:E45" si="44">F42+U42+BG42</f>
        <v>2</v>
      </c>
      <c r="F42" s="1">
        <f t="shared" ref="F42:F45" si="45">G42+K42+L42+M42+R42+S42+T42</f>
        <v>1.95</v>
      </c>
      <c r="G42" s="58">
        <f t="shared" si="36"/>
        <v>0</v>
      </c>
      <c r="H42" s="57"/>
      <c r="I42" s="57"/>
      <c r="J42" s="57"/>
      <c r="K42" s="57">
        <v>1.8</v>
      </c>
      <c r="L42" s="57">
        <v>0.15</v>
      </c>
      <c r="M42" s="58">
        <f t="shared" si="37"/>
        <v>0</v>
      </c>
      <c r="N42" s="57"/>
      <c r="O42" s="57"/>
      <c r="P42" s="57"/>
      <c r="Q42" s="57"/>
      <c r="R42" s="57"/>
      <c r="S42" s="57"/>
      <c r="T42" s="57"/>
      <c r="U42" s="58">
        <f t="shared" si="39"/>
        <v>0</v>
      </c>
      <c r="V42" s="57"/>
      <c r="W42" s="57"/>
      <c r="X42" s="57"/>
      <c r="Y42" s="57"/>
      <c r="Z42" s="57"/>
      <c r="AA42" s="57"/>
      <c r="AB42" s="57"/>
      <c r="AC42" s="57"/>
      <c r="AD42" s="58">
        <f>SUM(AE42:AT42)</f>
        <v>0</v>
      </c>
      <c r="AE42" s="57"/>
      <c r="AF42" s="57"/>
      <c r="AG42" s="57"/>
      <c r="AH42" s="57"/>
      <c r="AI42" s="57"/>
      <c r="AJ42" s="57"/>
      <c r="AK42" s="57"/>
      <c r="AL42" s="57"/>
      <c r="AM42" s="57"/>
      <c r="AN42" s="57"/>
      <c r="AO42" s="57"/>
      <c r="AP42" s="57"/>
      <c r="AQ42" s="57"/>
      <c r="AR42" s="57"/>
      <c r="AS42" s="57">
        <f>AT42+AU42</f>
        <v>0</v>
      </c>
      <c r="AT42" s="57"/>
      <c r="AU42" s="57"/>
      <c r="AV42" s="57"/>
      <c r="AW42" s="57"/>
      <c r="AX42" s="57"/>
      <c r="AY42" s="57"/>
      <c r="AZ42" s="57"/>
      <c r="BA42" s="57"/>
      <c r="BB42" s="57"/>
      <c r="BC42" s="57"/>
      <c r="BD42" s="57"/>
      <c r="BE42" s="57"/>
      <c r="BF42" s="57"/>
      <c r="BG42" s="1">
        <f t="shared" si="41"/>
        <v>0.05</v>
      </c>
      <c r="BH42" s="57"/>
      <c r="BI42" s="57">
        <v>0.05</v>
      </c>
      <c r="BJ42" s="57"/>
      <c r="BK42" s="61" t="s">
        <v>130</v>
      </c>
      <c r="BL42" s="79" t="s">
        <v>396</v>
      </c>
      <c r="BM42" s="79" t="s">
        <v>160</v>
      </c>
      <c r="BN42" s="79" t="s">
        <v>93</v>
      </c>
      <c r="BO42" s="128" t="s">
        <v>369</v>
      </c>
      <c r="BP42" s="164" t="s">
        <v>409</v>
      </c>
      <c r="BQ42" s="63" t="s">
        <v>558</v>
      </c>
      <c r="BR42" s="427"/>
      <c r="BS42" s="136"/>
      <c r="BT42" s="136"/>
      <c r="BU42" s="81" t="s">
        <v>559</v>
      </c>
      <c r="CA42" s="69" t="s">
        <v>622</v>
      </c>
    </row>
    <row r="43" spans="1:108" s="81" customFormat="1" ht="93.75">
      <c r="A43" s="79">
        <v>2</v>
      </c>
      <c r="B43" s="192" t="s">
        <v>293</v>
      </c>
      <c r="C43" s="58">
        <f t="shared" si="33"/>
        <v>24.7</v>
      </c>
      <c r="D43" s="57">
        <v>5.7</v>
      </c>
      <c r="E43" s="58">
        <f t="shared" si="44"/>
        <v>19</v>
      </c>
      <c r="F43" s="58">
        <f t="shared" si="45"/>
        <v>16.38</v>
      </c>
      <c r="G43" s="58">
        <f t="shared" si="36"/>
        <v>0</v>
      </c>
      <c r="H43" s="57"/>
      <c r="I43" s="57"/>
      <c r="J43" s="57"/>
      <c r="K43" s="57">
        <v>0.95</v>
      </c>
      <c r="L43" s="57">
        <v>1.76</v>
      </c>
      <c r="M43" s="58">
        <f t="shared" si="37"/>
        <v>13.67</v>
      </c>
      <c r="N43" s="57"/>
      <c r="O43" s="57"/>
      <c r="P43" s="57">
        <v>13.67</v>
      </c>
      <c r="Q43" s="57"/>
      <c r="R43" s="57"/>
      <c r="S43" s="57"/>
      <c r="T43" s="57"/>
      <c r="U43" s="58">
        <f t="shared" si="39"/>
        <v>1.55</v>
      </c>
      <c r="V43" s="57"/>
      <c r="W43" s="57"/>
      <c r="X43" s="57"/>
      <c r="Y43" s="57"/>
      <c r="Z43" s="57"/>
      <c r="AA43" s="57"/>
      <c r="AB43" s="57"/>
      <c r="AC43" s="57"/>
      <c r="AD43" s="58">
        <f>SUM(AE43:AT43)</f>
        <v>0.14000000000000001</v>
      </c>
      <c r="AE43" s="57"/>
      <c r="AF43" s="57">
        <v>0.14000000000000001</v>
      </c>
      <c r="AG43" s="57"/>
      <c r="AH43" s="57"/>
      <c r="AI43" s="57"/>
      <c r="AJ43" s="57"/>
      <c r="AK43" s="57"/>
      <c r="AL43" s="57"/>
      <c r="AM43" s="57"/>
      <c r="AN43" s="57"/>
      <c r="AO43" s="57"/>
      <c r="AP43" s="57"/>
      <c r="AQ43" s="57"/>
      <c r="AR43" s="57"/>
      <c r="AS43" s="57">
        <f>AT43+AU43</f>
        <v>0</v>
      </c>
      <c r="AT43" s="57"/>
      <c r="AU43" s="57"/>
      <c r="AV43" s="57"/>
      <c r="AW43" s="57"/>
      <c r="AX43" s="57">
        <v>1.36</v>
      </c>
      <c r="AY43" s="57"/>
      <c r="AZ43" s="57"/>
      <c r="BA43" s="57"/>
      <c r="BB43" s="57"/>
      <c r="BC43" s="57"/>
      <c r="BD43" s="57">
        <v>0.05</v>
      </c>
      <c r="BE43" s="57"/>
      <c r="BF43" s="57"/>
      <c r="BG43" s="58">
        <f t="shared" si="41"/>
        <v>1.07</v>
      </c>
      <c r="BH43" s="57"/>
      <c r="BI43" s="57">
        <v>1.07</v>
      </c>
      <c r="BJ43" s="57"/>
      <c r="BK43" s="61" t="s">
        <v>130</v>
      </c>
      <c r="BL43" s="78" t="s">
        <v>398</v>
      </c>
      <c r="BM43" s="79" t="s">
        <v>163</v>
      </c>
      <c r="BN43" s="79" t="s">
        <v>93</v>
      </c>
      <c r="BO43" s="90"/>
      <c r="BP43" s="94" t="s">
        <v>341</v>
      </c>
      <c r="BQ43" s="63" t="s">
        <v>557</v>
      </c>
      <c r="BR43" s="427"/>
      <c r="BS43" s="136"/>
      <c r="BT43" s="136"/>
      <c r="CA43" s="69" t="s">
        <v>622</v>
      </c>
    </row>
    <row r="44" spans="1:108" s="81" customFormat="1" ht="34.9" customHeight="1">
      <c r="A44" s="797">
        <v>3</v>
      </c>
      <c r="B44" s="799" t="s">
        <v>494</v>
      </c>
      <c r="C44" s="58">
        <f t="shared" si="33"/>
        <v>2</v>
      </c>
      <c r="D44" s="61"/>
      <c r="E44" s="58">
        <f t="shared" si="44"/>
        <v>2</v>
      </c>
      <c r="F44" s="58">
        <f t="shared" si="45"/>
        <v>1.4</v>
      </c>
      <c r="G44" s="58">
        <f t="shared" si="36"/>
        <v>0</v>
      </c>
      <c r="H44" s="57"/>
      <c r="I44" s="57"/>
      <c r="J44" s="57"/>
      <c r="K44" s="57">
        <v>1</v>
      </c>
      <c r="L44" s="57">
        <v>0.4</v>
      </c>
      <c r="M44" s="58">
        <f t="shared" si="37"/>
        <v>0</v>
      </c>
      <c r="N44" s="57"/>
      <c r="O44" s="57"/>
      <c r="P44" s="57"/>
      <c r="Q44" s="57"/>
      <c r="R44" s="57"/>
      <c r="S44" s="57"/>
      <c r="T44" s="57"/>
      <c r="U44" s="58">
        <f t="shared" si="39"/>
        <v>0</v>
      </c>
      <c r="V44" s="57"/>
      <c r="W44" s="57"/>
      <c r="X44" s="57"/>
      <c r="Y44" s="57"/>
      <c r="Z44" s="57"/>
      <c r="AA44" s="57"/>
      <c r="AB44" s="57"/>
      <c r="AC44" s="57"/>
      <c r="AD44" s="58">
        <f>SUM(AE44:AT44)</f>
        <v>0</v>
      </c>
      <c r="AE44" s="57"/>
      <c r="AF44" s="57"/>
      <c r="AG44" s="57"/>
      <c r="AH44" s="57"/>
      <c r="AI44" s="57"/>
      <c r="AJ44" s="57"/>
      <c r="AK44" s="57"/>
      <c r="AL44" s="57"/>
      <c r="AM44" s="57"/>
      <c r="AN44" s="57"/>
      <c r="AO44" s="57"/>
      <c r="AP44" s="57"/>
      <c r="AQ44" s="57"/>
      <c r="AR44" s="57"/>
      <c r="AS44" s="57">
        <f>AT44+AU44</f>
        <v>0</v>
      </c>
      <c r="AT44" s="57"/>
      <c r="AU44" s="57"/>
      <c r="AV44" s="57"/>
      <c r="AW44" s="57"/>
      <c r="AX44" s="57"/>
      <c r="AY44" s="57"/>
      <c r="AZ44" s="57"/>
      <c r="BA44" s="57"/>
      <c r="BB44" s="57"/>
      <c r="BC44" s="57"/>
      <c r="BD44" s="57"/>
      <c r="BE44" s="57"/>
      <c r="BF44" s="57"/>
      <c r="BG44" s="58">
        <f t="shared" si="41"/>
        <v>0.6</v>
      </c>
      <c r="BH44" s="57"/>
      <c r="BI44" s="57">
        <v>0.6</v>
      </c>
      <c r="BJ44" s="57"/>
      <c r="BK44" s="61" t="s">
        <v>130</v>
      </c>
      <c r="BL44" s="78" t="s">
        <v>398</v>
      </c>
      <c r="BM44" s="79" t="s">
        <v>161</v>
      </c>
      <c r="BN44" s="79" t="s">
        <v>93</v>
      </c>
      <c r="BO44" s="90"/>
      <c r="BP44" s="841" t="s">
        <v>410</v>
      </c>
      <c r="BQ44" s="779" t="s">
        <v>557</v>
      </c>
      <c r="BR44" s="427"/>
      <c r="BS44" s="136"/>
      <c r="BT44" s="136"/>
      <c r="CA44" s="69" t="s">
        <v>622</v>
      </c>
      <c r="CM44" s="198"/>
    </row>
    <row r="45" spans="1:108" s="81" customFormat="1" ht="25.9" customHeight="1">
      <c r="A45" s="797"/>
      <c r="B45" s="799"/>
      <c r="C45" s="58">
        <f t="shared" si="33"/>
        <v>2.2000000000000002</v>
      </c>
      <c r="D45" s="61"/>
      <c r="E45" s="58">
        <f t="shared" si="44"/>
        <v>2.2000000000000002</v>
      </c>
      <c r="F45" s="58">
        <f t="shared" si="45"/>
        <v>2.2000000000000002</v>
      </c>
      <c r="G45" s="58">
        <f t="shared" si="36"/>
        <v>0</v>
      </c>
      <c r="H45" s="57"/>
      <c r="I45" s="57"/>
      <c r="J45" s="57"/>
      <c r="K45" s="57">
        <v>1</v>
      </c>
      <c r="L45" s="57">
        <v>1.2</v>
      </c>
      <c r="M45" s="58">
        <f t="shared" si="37"/>
        <v>0</v>
      </c>
      <c r="N45" s="57"/>
      <c r="O45" s="57"/>
      <c r="P45" s="57"/>
      <c r="Q45" s="57"/>
      <c r="R45" s="57"/>
      <c r="S45" s="57"/>
      <c r="T45" s="57"/>
      <c r="U45" s="58">
        <f t="shared" si="39"/>
        <v>0</v>
      </c>
      <c r="V45" s="57"/>
      <c r="W45" s="57"/>
      <c r="X45" s="57"/>
      <c r="Y45" s="57"/>
      <c r="Z45" s="57"/>
      <c r="AA45" s="57"/>
      <c r="AB45" s="57"/>
      <c r="AC45" s="57"/>
      <c r="AD45" s="58">
        <f>SUM(AE45:AT45)</f>
        <v>0</v>
      </c>
      <c r="AE45" s="57"/>
      <c r="AF45" s="57"/>
      <c r="AG45" s="57"/>
      <c r="AH45" s="57"/>
      <c r="AI45" s="57"/>
      <c r="AJ45" s="57"/>
      <c r="AK45" s="57"/>
      <c r="AL45" s="57"/>
      <c r="AM45" s="57"/>
      <c r="AN45" s="57"/>
      <c r="AO45" s="57"/>
      <c r="AP45" s="57"/>
      <c r="AQ45" s="57"/>
      <c r="AR45" s="57"/>
      <c r="AS45" s="57">
        <f>AT45+AU45</f>
        <v>0</v>
      </c>
      <c r="AT45" s="57"/>
      <c r="AU45" s="57"/>
      <c r="AV45" s="57"/>
      <c r="AW45" s="57"/>
      <c r="AX45" s="57"/>
      <c r="AY45" s="57"/>
      <c r="AZ45" s="57"/>
      <c r="BA45" s="57"/>
      <c r="BB45" s="57"/>
      <c r="BC45" s="57"/>
      <c r="BD45" s="57"/>
      <c r="BE45" s="57"/>
      <c r="BF45" s="57"/>
      <c r="BG45" s="58">
        <f t="shared" si="41"/>
        <v>0</v>
      </c>
      <c r="BH45" s="57"/>
      <c r="BI45" s="57"/>
      <c r="BJ45" s="57"/>
      <c r="BK45" s="61" t="s">
        <v>130</v>
      </c>
      <c r="BL45" s="70" t="s">
        <v>399</v>
      </c>
      <c r="BM45" s="79" t="s">
        <v>162</v>
      </c>
      <c r="BN45" s="79" t="s">
        <v>93</v>
      </c>
      <c r="BO45" s="90"/>
      <c r="BP45" s="841"/>
      <c r="BQ45" s="780"/>
      <c r="BR45" s="427"/>
      <c r="BS45" s="136"/>
      <c r="BT45" s="136"/>
      <c r="CA45" s="69" t="s">
        <v>622</v>
      </c>
    </row>
    <row r="46" spans="1:108" s="81" customFormat="1" ht="56.25">
      <c r="A46" s="61">
        <v>5</v>
      </c>
      <c r="B46" s="34" t="s">
        <v>383</v>
      </c>
      <c r="C46" s="58">
        <f t="shared" si="33"/>
        <v>1.2</v>
      </c>
      <c r="D46" s="61">
        <v>1.2</v>
      </c>
      <c r="E46" s="1"/>
      <c r="F46" s="1"/>
      <c r="G46" s="58">
        <f t="shared" si="36"/>
        <v>0</v>
      </c>
      <c r="H46" s="57"/>
      <c r="I46" s="57"/>
      <c r="J46" s="57"/>
      <c r="K46" s="35"/>
      <c r="L46" s="35"/>
      <c r="M46" s="58">
        <f t="shared" si="37"/>
        <v>0</v>
      </c>
      <c r="N46" s="57"/>
      <c r="O46" s="57"/>
      <c r="P46" s="35"/>
      <c r="Q46" s="57"/>
      <c r="R46" s="57"/>
      <c r="S46" s="57"/>
      <c r="T46" s="57"/>
      <c r="U46" s="58">
        <f t="shared" si="39"/>
        <v>0</v>
      </c>
      <c r="V46" s="57"/>
      <c r="W46" s="57"/>
      <c r="X46" s="57"/>
      <c r="Y46" s="57"/>
      <c r="Z46" s="57"/>
      <c r="AA46" s="57"/>
      <c r="AB46" s="57"/>
      <c r="AC46" s="57"/>
      <c r="AD46" s="58">
        <f>SUM(AE46:AT46)</f>
        <v>0</v>
      </c>
      <c r="AE46" s="35"/>
      <c r="AF46" s="35"/>
      <c r="AG46" s="57"/>
      <c r="AH46" s="57"/>
      <c r="AI46" s="57"/>
      <c r="AJ46" s="57"/>
      <c r="AK46" s="57"/>
      <c r="AL46" s="57"/>
      <c r="AM46" s="57"/>
      <c r="AN46" s="57"/>
      <c r="AO46" s="57"/>
      <c r="AP46" s="57"/>
      <c r="AQ46" s="57"/>
      <c r="AR46" s="57"/>
      <c r="AS46" s="57">
        <f>AT46+AU46</f>
        <v>0</v>
      </c>
      <c r="AT46" s="57"/>
      <c r="AU46" s="57"/>
      <c r="AV46" s="57"/>
      <c r="AW46" s="57"/>
      <c r="AX46" s="35"/>
      <c r="AY46" s="57"/>
      <c r="AZ46" s="57"/>
      <c r="BA46" s="57"/>
      <c r="BB46" s="57"/>
      <c r="BC46" s="57"/>
      <c r="BD46" s="57"/>
      <c r="BE46" s="57"/>
      <c r="BF46" s="57"/>
      <c r="BG46" s="1">
        <f t="shared" si="41"/>
        <v>0</v>
      </c>
      <c r="BH46" s="57"/>
      <c r="BI46" s="35"/>
      <c r="BJ46" s="57"/>
      <c r="BK46" s="61" t="s">
        <v>130</v>
      </c>
      <c r="BL46" s="103" t="s">
        <v>396</v>
      </c>
      <c r="BM46" s="79"/>
      <c r="BN46" s="79" t="s">
        <v>93</v>
      </c>
      <c r="BO46" s="128"/>
      <c r="BP46" s="79" t="s">
        <v>405</v>
      </c>
      <c r="BQ46" s="63" t="s">
        <v>557</v>
      </c>
      <c r="BR46" s="427"/>
      <c r="BS46" s="136"/>
      <c r="BT46" s="136"/>
      <c r="DD46" s="81" t="s">
        <v>655</v>
      </c>
    </row>
    <row r="47" spans="1:108" s="81" customFormat="1" ht="56.25">
      <c r="A47" s="61">
        <v>6</v>
      </c>
      <c r="B47" s="289" t="s">
        <v>514</v>
      </c>
      <c r="C47" s="58">
        <f t="shared" si="33"/>
        <v>0.26</v>
      </c>
      <c r="D47" s="63">
        <v>0.21</v>
      </c>
      <c r="E47" s="58">
        <f>F47+U47+BG47</f>
        <v>0.05</v>
      </c>
      <c r="F47" s="58">
        <f t="shared" ref="F47:F69" si="46">G47+K47+L47+M47+R47+S47+T47</f>
        <v>0.05</v>
      </c>
      <c r="G47" s="58">
        <f t="shared" si="36"/>
        <v>0</v>
      </c>
      <c r="H47" s="59"/>
      <c r="I47" s="58"/>
      <c r="J47" s="58"/>
      <c r="K47" s="59">
        <v>0.05</v>
      </c>
      <c r="L47" s="59"/>
      <c r="M47" s="58">
        <f t="shared" si="37"/>
        <v>0</v>
      </c>
      <c r="N47" s="59"/>
      <c r="O47" s="58"/>
      <c r="P47" s="59"/>
      <c r="Q47" s="58"/>
      <c r="R47" s="58"/>
      <c r="S47" s="58"/>
      <c r="T47" s="58"/>
      <c r="U47" s="58">
        <f t="shared" si="39"/>
        <v>0</v>
      </c>
      <c r="V47" s="58"/>
      <c r="W47" s="58"/>
      <c r="X47" s="58"/>
      <c r="Y47" s="58"/>
      <c r="Z47" s="58"/>
      <c r="AA47" s="58"/>
      <c r="AB47" s="58"/>
      <c r="AC47" s="58"/>
      <c r="AD47" s="58">
        <f t="shared" ref="AD47:AD57" si="47">SUM(AE47:AT47)</f>
        <v>0</v>
      </c>
      <c r="AE47" s="59"/>
      <c r="AF47" s="59"/>
      <c r="AG47" s="58"/>
      <c r="AH47" s="58"/>
      <c r="AI47" s="58"/>
      <c r="AJ47" s="58"/>
      <c r="AK47" s="58"/>
      <c r="AL47" s="58"/>
      <c r="AM47" s="58"/>
      <c r="AN47" s="58"/>
      <c r="AO47" s="58"/>
      <c r="AP47" s="58"/>
      <c r="AQ47" s="58"/>
      <c r="AR47" s="58"/>
      <c r="AS47" s="58">
        <v>0</v>
      </c>
      <c r="AT47" s="58"/>
      <c r="AU47" s="58"/>
      <c r="AV47" s="58"/>
      <c r="AW47" s="58"/>
      <c r="AX47" s="58"/>
      <c r="AY47" s="58"/>
      <c r="AZ47" s="58"/>
      <c r="BA47" s="58"/>
      <c r="BB47" s="58"/>
      <c r="BC47" s="58"/>
      <c r="BD47" s="59"/>
      <c r="BE47" s="58"/>
      <c r="BF47" s="58"/>
      <c r="BG47" s="58">
        <f t="shared" si="41"/>
        <v>0</v>
      </c>
      <c r="BH47" s="58"/>
      <c r="BI47" s="59">
        <v>0</v>
      </c>
      <c r="BJ47" s="58"/>
      <c r="BK47" s="61" t="s">
        <v>130</v>
      </c>
      <c r="BL47" s="78" t="s">
        <v>398</v>
      </c>
      <c r="BM47" s="61" t="s">
        <v>515</v>
      </c>
      <c r="BN47" s="61" t="s">
        <v>93</v>
      </c>
      <c r="BO47" s="90"/>
      <c r="BP47" s="164" t="s">
        <v>502</v>
      </c>
      <c r="BQ47" s="63" t="s">
        <v>503</v>
      </c>
      <c r="BR47" s="427" t="s">
        <v>504</v>
      </c>
    </row>
    <row r="48" spans="1:108" s="81" customFormat="1" ht="56.25">
      <c r="A48" s="61">
        <v>7</v>
      </c>
      <c r="B48" s="289" t="s">
        <v>516</v>
      </c>
      <c r="C48" s="58">
        <f t="shared" si="33"/>
        <v>0.4</v>
      </c>
      <c r="D48" s="63">
        <v>0.3</v>
      </c>
      <c r="E48" s="58">
        <f>F48+U48+BG48</f>
        <v>0.1</v>
      </c>
      <c r="F48" s="58">
        <f t="shared" si="46"/>
        <v>0.1</v>
      </c>
      <c r="G48" s="58">
        <f t="shared" si="36"/>
        <v>0</v>
      </c>
      <c r="H48" s="59"/>
      <c r="I48" s="58"/>
      <c r="J48" s="58"/>
      <c r="K48" s="59">
        <v>0.1</v>
      </c>
      <c r="L48" s="59"/>
      <c r="M48" s="58">
        <f t="shared" si="37"/>
        <v>0</v>
      </c>
      <c r="N48" s="59"/>
      <c r="O48" s="58"/>
      <c r="P48" s="59"/>
      <c r="Q48" s="58"/>
      <c r="R48" s="58"/>
      <c r="S48" s="58"/>
      <c r="T48" s="58"/>
      <c r="U48" s="58">
        <f t="shared" si="39"/>
        <v>0</v>
      </c>
      <c r="V48" s="58"/>
      <c r="W48" s="58"/>
      <c r="X48" s="58"/>
      <c r="Y48" s="58"/>
      <c r="Z48" s="58"/>
      <c r="AA48" s="58"/>
      <c r="AB48" s="58"/>
      <c r="AC48" s="58"/>
      <c r="AD48" s="58">
        <f t="shared" si="47"/>
        <v>0</v>
      </c>
      <c r="AE48" s="59"/>
      <c r="AF48" s="59"/>
      <c r="AG48" s="58"/>
      <c r="AH48" s="58"/>
      <c r="AI48" s="58"/>
      <c r="AJ48" s="58"/>
      <c r="AK48" s="58"/>
      <c r="AL48" s="58"/>
      <c r="AM48" s="58"/>
      <c r="AN48" s="58"/>
      <c r="AO48" s="58"/>
      <c r="AP48" s="58"/>
      <c r="AQ48" s="58"/>
      <c r="AR48" s="58"/>
      <c r="AS48" s="58">
        <v>0</v>
      </c>
      <c r="AT48" s="58"/>
      <c r="AU48" s="58"/>
      <c r="AV48" s="58"/>
      <c r="AW48" s="58"/>
      <c r="AX48" s="58"/>
      <c r="AY48" s="58"/>
      <c r="AZ48" s="58"/>
      <c r="BA48" s="58"/>
      <c r="BB48" s="58"/>
      <c r="BC48" s="58"/>
      <c r="BD48" s="59"/>
      <c r="BE48" s="58"/>
      <c r="BF48" s="58"/>
      <c r="BG48" s="58">
        <f t="shared" si="41"/>
        <v>0</v>
      </c>
      <c r="BH48" s="58"/>
      <c r="BI48" s="59">
        <v>0</v>
      </c>
      <c r="BJ48" s="58"/>
      <c r="BK48" s="61" t="s">
        <v>130</v>
      </c>
      <c r="BL48" s="78" t="s">
        <v>398</v>
      </c>
      <c r="BM48" s="61" t="s">
        <v>517</v>
      </c>
      <c r="BN48" s="61" t="s">
        <v>93</v>
      </c>
      <c r="BO48" s="90"/>
      <c r="BP48" s="164" t="s">
        <v>502</v>
      </c>
      <c r="BQ48" s="63" t="s">
        <v>503</v>
      </c>
      <c r="BR48" s="427" t="s">
        <v>504</v>
      </c>
    </row>
    <row r="49" spans="1:85" s="81" customFormat="1" ht="56.25">
      <c r="A49" s="61">
        <v>8</v>
      </c>
      <c r="B49" s="289" t="s">
        <v>518</v>
      </c>
      <c r="C49" s="58">
        <f t="shared" si="33"/>
        <v>1</v>
      </c>
      <c r="D49" s="63">
        <v>0.8</v>
      </c>
      <c r="E49" s="58">
        <f>F49+U49+BG49</f>
        <v>0.2</v>
      </c>
      <c r="F49" s="58">
        <f t="shared" si="46"/>
        <v>0.2</v>
      </c>
      <c r="G49" s="58">
        <f t="shared" si="36"/>
        <v>0</v>
      </c>
      <c r="H49" s="59"/>
      <c r="I49" s="58"/>
      <c r="J49" s="58"/>
      <c r="K49" s="59">
        <v>0.2</v>
      </c>
      <c r="L49" s="59"/>
      <c r="M49" s="58">
        <f t="shared" si="37"/>
        <v>0</v>
      </c>
      <c r="N49" s="59"/>
      <c r="O49" s="58"/>
      <c r="P49" s="59"/>
      <c r="Q49" s="58"/>
      <c r="R49" s="58"/>
      <c r="S49" s="58"/>
      <c r="T49" s="58"/>
      <c r="U49" s="58">
        <f t="shared" si="39"/>
        <v>0</v>
      </c>
      <c r="V49" s="58"/>
      <c r="W49" s="58"/>
      <c r="X49" s="58"/>
      <c r="Y49" s="58"/>
      <c r="Z49" s="58"/>
      <c r="AA49" s="58"/>
      <c r="AB49" s="58"/>
      <c r="AC49" s="58"/>
      <c r="AD49" s="58">
        <f t="shared" si="47"/>
        <v>0</v>
      </c>
      <c r="AE49" s="59"/>
      <c r="AF49" s="59"/>
      <c r="AG49" s="58"/>
      <c r="AH49" s="58"/>
      <c r="AI49" s="58"/>
      <c r="AJ49" s="58"/>
      <c r="AK49" s="58"/>
      <c r="AL49" s="58"/>
      <c r="AM49" s="58"/>
      <c r="AN49" s="58"/>
      <c r="AO49" s="58"/>
      <c r="AP49" s="58"/>
      <c r="AQ49" s="58"/>
      <c r="AR49" s="58"/>
      <c r="AS49" s="58">
        <v>0</v>
      </c>
      <c r="AT49" s="58"/>
      <c r="AU49" s="58"/>
      <c r="AV49" s="58"/>
      <c r="AW49" s="58"/>
      <c r="AX49" s="58"/>
      <c r="AY49" s="58"/>
      <c r="AZ49" s="58"/>
      <c r="BA49" s="58"/>
      <c r="BB49" s="58"/>
      <c r="BC49" s="58"/>
      <c r="BD49" s="59"/>
      <c r="BE49" s="58"/>
      <c r="BF49" s="58"/>
      <c r="BG49" s="58">
        <f t="shared" si="41"/>
        <v>0</v>
      </c>
      <c r="BH49" s="58"/>
      <c r="BI49" s="59">
        <v>0</v>
      </c>
      <c r="BJ49" s="58"/>
      <c r="BK49" s="61" t="s">
        <v>130</v>
      </c>
      <c r="BL49" s="78" t="s">
        <v>398</v>
      </c>
      <c r="BM49" s="61" t="s">
        <v>519</v>
      </c>
      <c r="BN49" s="61" t="s">
        <v>93</v>
      </c>
      <c r="BO49" s="90"/>
      <c r="BP49" s="164" t="s">
        <v>502</v>
      </c>
      <c r="BQ49" s="63" t="s">
        <v>503</v>
      </c>
      <c r="BR49" s="427" t="s">
        <v>504</v>
      </c>
    </row>
    <row r="50" spans="1:85" s="81" customFormat="1">
      <c r="A50" s="775">
        <v>9</v>
      </c>
      <c r="B50" s="829" t="s">
        <v>520</v>
      </c>
      <c r="C50" s="58">
        <f t="shared" si="33"/>
        <v>0.5</v>
      </c>
      <c r="D50" s="63"/>
      <c r="E50" s="58">
        <f t="shared" ref="E50:E54" si="48">F50+U50+BG50</f>
        <v>0.5</v>
      </c>
      <c r="F50" s="58">
        <f t="shared" si="46"/>
        <v>0.5</v>
      </c>
      <c r="G50" s="58">
        <f t="shared" si="36"/>
        <v>0</v>
      </c>
      <c r="H50" s="59"/>
      <c r="I50" s="58"/>
      <c r="J50" s="58"/>
      <c r="K50" s="59">
        <v>0.3</v>
      </c>
      <c r="L50" s="59">
        <v>0.2</v>
      </c>
      <c r="M50" s="58">
        <f t="shared" si="37"/>
        <v>0</v>
      </c>
      <c r="N50" s="59"/>
      <c r="O50" s="58"/>
      <c r="P50" s="59"/>
      <c r="Q50" s="58"/>
      <c r="R50" s="58"/>
      <c r="S50" s="58"/>
      <c r="T50" s="58"/>
      <c r="U50" s="58">
        <f t="shared" si="39"/>
        <v>0</v>
      </c>
      <c r="V50" s="58"/>
      <c r="W50" s="58"/>
      <c r="X50" s="58"/>
      <c r="Y50" s="58"/>
      <c r="Z50" s="58"/>
      <c r="AA50" s="58"/>
      <c r="AB50" s="58"/>
      <c r="AC50" s="58"/>
      <c r="AD50" s="58">
        <f t="shared" si="47"/>
        <v>0</v>
      </c>
      <c r="AE50" s="59"/>
      <c r="AF50" s="59"/>
      <c r="AG50" s="58"/>
      <c r="AH50" s="58"/>
      <c r="AI50" s="58"/>
      <c r="AJ50" s="58"/>
      <c r="AK50" s="58"/>
      <c r="AL50" s="58"/>
      <c r="AM50" s="58"/>
      <c r="AN50" s="58"/>
      <c r="AO50" s="58"/>
      <c r="AP50" s="58"/>
      <c r="AQ50" s="58"/>
      <c r="AR50" s="58"/>
      <c r="AS50" s="58">
        <v>0</v>
      </c>
      <c r="AT50" s="58"/>
      <c r="AU50" s="58"/>
      <c r="AV50" s="58"/>
      <c r="AW50" s="58"/>
      <c r="AX50" s="58"/>
      <c r="AY50" s="58"/>
      <c r="AZ50" s="58"/>
      <c r="BA50" s="58"/>
      <c r="BB50" s="58"/>
      <c r="BC50" s="58"/>
      <c r="BD50" s="59"/>
      <c r="BE50" s="58"/>
      <c r="BF50" s="58"/>
      <c r="BG50" s="58">
        <f t="shared" si="41"/>
        <v>0</v>
      </c>
      <c r="BH50" s="58"/>
      <c r="BI50" s="59">
        <v>0</v>
      </c>
      <c r="BJ50" s="58"/>
      <c r="BK50" s="61" t="s">
        <v>130</v>
      </c>
      <c r="BL50" s="78" t="s">
        <v>131</v>
      </c>
      <c r="BM50" s="61" t="s">
        <v>521</v>
      </c>
      <c r="BN50" s="61" t="s">
        <v>93</v>
      </c>
      <c r="BO50" s="90"/>
      <c r="BP50" s="797" t="s">
        <v>522</v>
      </c>
      <c r="BQ50" s="781" t="s">
        <v>503</v>
      </c>
      <c r="BR50" s="427" t="s">
        <v>504</v>
      </c>
    </row>
    <row r="51" spans="1:85" s="81" customFormat="1">
      <c r="A51" s="775"/>
      <c r="B51" s="829"/>
      <c r="C51" s="58">
        <f t="shared" si="33"/>
        <v>0.48</v>
      </c>
      <c r="D51" s="63"/>
      <c r="E51" s="58">
        <f t="shared" si="48"/>
        <v>0.48</v>
      </c>
      <c r="F51" s="58">
        <f t="shared" si="46"/>
        <v>0.48</v>
      </c>
      <c r="G51" s="58">
        <f t="shared" si="36"/>
        <v>0</v>
      </c>
      <c r="H51" s="59"/>
      <c r="I51" s="58"/>
      <c r="J51" s="58"/>
      <c r="K51" s="59">
        <v>0.13</v>
      </c>
      <c r="L51" s="59">
        <v>0.35</v>
      </c>
      <c r="M51" s="58">
        <f t="shared" si="37"/>
        <v>0</v>
      </c>
      <c r="N51" s="59"/>
      <c r="O51" s="58"/>
      <c r="P51" s="59"/>
      <c r="Q51" s="58"/>
      <c r="R51" s="58"/>
      <c r="S51" s="58"/>
      <c r="T51" s="58"/>
      <c r="U51" s="58">
        <f t="shared" si="39"/>
        <v>0</v>
      </c>
      <c r="V51" s="58"/>
      <c r="W51" s="58"/>
      <c r="X51" s="58"/>
      <c r="Y51" s="58"/>
      <c r="Z51" s="58"/>
      <c r="AA51" s="58"/>
      <c r="AB51" s="58"/>
      <c r="AC51" s="58"/>
      <c r="AD51" s="58">
        <f t="shared" si="47"/>
        <v>0</v>
      </c>
      <c r="AE51" s="59"/>
      <c r="AF51" s="59"/>
      <c r="AG51" s="58"/>
      <c r="AH51" s="58"/>
      <c r="AI51" s="58"/>
      <c r="AJ51" s="58"/>
      <c r="AK51" s="58"/>
      <c r="AL51" s="58"/>
      <c r="AM51" s="58"/>
      <c r="AN51" s="58"/>
      <c r="AO51" s="58"/>
      <c r="AP51" s="58"/>
      <c r="AQ51" s="58"/>
      <c r="AR51" s="58"/>
      <c r="AS51" s="58">
        <v>0</v>
      </c>
      <c r="AT51" s="58"/>
      <c r="AU51" s="58"/>
      <c r="AV51" s="58"/>
      <c r="AW51" s="58"/>
      <c r="AX51" s="58"/>
      <c r="AY51" s="58"/>
      <c r="AZ51" s="58"/>
      <c r="BA51" s="58"/>
      <c r="BB51" s="58"/>
      <c r="BC51" s="58"/>
      <c r="BD51" s="59"/>
      <c r="BE51" s="58"/>
      <c r="BF51" s="58"/>
      <c r="BG51" s="58">
        <f t="shared" si="41"/>
        <v>0</v>
      </c>
      <c r="BH51" s="58"/>
      <c r="BI51" s="59">
        <v>0</v>
      </c>
      <c r="BJ51" s="58"/>
      <c r="BK51" s="61" t="s">
        <v>130</v>
      </c>
      <c r="BL51" s="70" t="s">
        <v>399</v>
      </c>
      <c r="BM51" s="61" t="s">
        <v>523</v>
      </c>
      <c r="BN51" s="61" t="s">
        <v>93</v>
      </c>
      <c r="BO51" s="90"/>
      <c r="BP51" s="797"/>
      <c r="BQ51" s="781"/>
      <c r="BR51" s="427" t="s">
        <v>504</v>
      </c>
    </row>
    <row r="52" spans="1:85" s="165" customFormat="1">
      <c r="A52" s="775"/>
      <c r="B52" s="829"/>
      <c r="C52" s="62">
        <f t="shared" si="33"/>
        <v>2.8</v>
      </c>
      <c r="D52" s="61"/>
      <c r="E52" s="58">
        <f t="shared" si="48"/>
        <v>2.8</v>
      </c>
      <c r="F52" s="58">
        <f t="shared" si="46"/>
        <v>2.8</v>
      </c>
      <c r="G52" s="58">
        <f t="shared" si="36"/>
        <v>0</v>
      </c>
      <c r="H52" s="57"/>
      <c r="I52" s="57"/>
      <c r="J52" s="57"/>
      <c r="K52" s="58">
        <v>1.5</v>
      </c>
      <c r="L52" s="58">
        <v>1.3</v>
      </c>
      <c r="M52" s="58">
        <f t="shared" si="37"/>
        <v>0</v>
      </c>
      <c r="N52" s="57"/>
      <c r="O52" s="57"/>
      <c r="P52" s="57"/>
      <c r="Q52" s="57"/>
      <c r="R52" s="57"/>
      <c r="S52" s="57"/>
      <c r="T52" s="57"/>
      <c r="U52" s="58">
        <f t="shared" si="39"/>
        <v>0</v>
      </c>
      <c r="V52" s="57"/>
      <c r="W52" s="57"/>
      <c r="X52" s="57"/>
      <c r="Y52" s="57"/>
      <c r="Z52" s="57"/>
      <c r="AA52" s="57"/>
      <c r="AB52" s="57"/>
      <c r="AC52" s="57"/>
      <c r="AD52" s="58">
        <f t="shared" si="47"/>
        <v>0</v>
      </c>
      <c r="AE52" s="57"/>
      <c r="AF52" s="57"/>
      <c r="AG52" s="57"/>
      <c r="AH52" s="57"/>
      <c r="AI52" s="57"/>
      <c r="AJ52" s="57"/>
      <c r="AK52" s="57"/>
      <c r="AL52" s="57"/>
      <c r="AM52" s="57"/>
      <c r="AN52" s="57"/>
      <c r="AO52" s="57"/>
      <c r="AP52" s="57"/>
      <c r="AQ52" s="57"/>
      <c r="AR52" s="57"/>
      <c r="AS52" s="57">
        <f t="shared" ref="AS52" si="49">AT52+AU52</f>
        <v>0</v>
      </c>
      <c r="AT52" s="57"/>
      <c r="AU52" s="57"/>
      <c r="AV52" s="57"/>
      <c r="AW52" s="57"/>
      <c r="AX52" s="57"/>
      <c r="AY52" s="57"/>
      <c r="AZ52" s="57"/>
      <c r="BA52" s="57"/>
      <c r="BB52" s="57"/>
      <c r="BC52" s="57"/>
      <c r="BD52" s="57"/>
      <c r="BE52" s="57"/>
      <c r="BF52" s="57"/>
      <c r="BG52" s="58">
        <f t="shared" si="41"/>
        <v>0</v>
      </c>
      <c r="BH52" s="57"/>
      <c r="BI52" s="57"/>
      <c r="BJ52" s="57"/>
      <c r="BK52" s="61" t="s">
        <v>130</v>
      </c>
      <c r="BL52" s="58" t="s">
        <v>396</v>
      </c>
      <c r="BM52" s="79" t="s">
        <v>524</v>
      </c>
      <c r="BN52" s="79" t="s">
        <v>93</v>
      </c>
      <c r="BO52" s="79"/>
      <c r="BP52" s="797"/>
      <c r="BQ52" s="781"/>
      <c r="BR52" s="427" t="s">
        <v>504</v>
      </c>
      <c r="BS52" s="55"/>
      <c r="BT52" s="55"/>
    </row>
    <row r="53" spans="1:85" s="81" customFormat="1" ht="37.5">
      <c r="A53" s="61">
        <v>10</v>
      </c>
      <c r="B53" s="289" t="s">
        <v>525</v>
      </c>
      <c r="C53" s="58">
        <f t="shared" si="33"/>
        <v>0.2</v>
      </c>
      <c r="D53" s="63"/>
      <c r="E53" s="58">
        <f t="shared" si="48"/>
        <v>0.2</v>
      </c>
      <c r="F53" s="58">
        <f t="shared" si="46"/>
        <v>0.2</v>
      </c>
      <c r="G53" s="58">
        <f t="shared" si="36"/>
        <v>0</v>
      </c>
      <c r="H53" s="59"/>
      <c r="I53" s="58"/>
      <c r="J53" s="58"/>
      <c r="K53" s="59">
        <v>0</v>
      </c>
      <c r="L53" s="59">
        <v>0.2</v>
      </c>
      <c r="M53" s="58">
        <f t="shared" si="37"/>
        <v>0</v>
      </c>
      <c r="N53" s="59"/>
      <c r="O53" s="58"/>
      <c r="P53" s="59"/>
      <c r="Q53" s="58"/>
      <c r="R53" s="58"/>
      <c r="S53" s="58"/>
      <c r="T53" s="58"/>
      <c r="U53" s="58">
        <f t="shared" si="39"/>
        <v>0</v>
      </c>
      <c r="V53" s="58"/>
      <c r="W53" s="58"/>
      <c r="X53" s="58"/>
      <c r="Y53" s="58"/>
      <c r="Z53" s="58"/>
      <c r="AA53" s="58"/>
      <c r="AB53" s="58"/>
      <c r="AC53" s="58"/>
      <c r="AD53" s="58">
        <f t="shared" si="47"/>
        <v>0</v>
      </c>
      <c r="AE53" s="59"/>
      <c r="AF53" s="59"/>
      <c r="AG53" s="58"/>
      <c r="AH53" s="58"/>
      <c r="AI53" s="58"/>
      <c r="AJ53" s="58"/>
      <c r="AK53" s="58"/>
      <c r="AL53" s="58"/>
      <c r="AM53" s="58"/>
      <c r="AN53" s="58"/>
      <c r="AO53" s="58"/>
      <c r="AP53" s="58"/>
      <c r="AQ53" s="58"/>
      <c r="AR53" s="58"/>
      <c r="AS53" s="58">
        <v>0</v>
      </c>
      <c r="AT53" s="58"/>
      <c r="AU53" s="58"/>
      <c r="AV53" s="58"/>
      <c r="AW53" s="58"/>
      <c r="AX53" s="58"/>
      <c r="AY53" s="58"/>
      <c r="AZ53" s="58"/>
      <c r="BA53" s="58"/>
      <c r="BB53" s="58"/>
      <c r="BC53" s="58"/>
      <c r="BD53" s="59"/>
      <c r="BE53" s="58"/>
      <c r="BF53" s="58"/>
      <c r="BG53" s="58">
        <f t="shared" si="41"/>
        <v>0</v>
      </c>
      <c r="BH53" s="58"/>
      <c r="BI53" s="59">
        <v>0</v>
      </c>
      <c r="BJ53" s="58"/>
      <c r="BK53" s="61" t="s">
        <v>130</v>
      </c>
      <c r="BL53" s="70" t="s">
        <v>399</v>
      </c>
      <c r="BM53" s="61" t="s">
        <v>526</v>
      </c>
      <c r="BN53" s="61" t="s">
        <v>93</v>
      </c>
      <c r="BO53" s="90"/>
      <c r="BP53" s="79"/>
      <c r="BQ53" s="63" t="s">
        <v>503</v>
      </c>
      <c r="BR53" s="427" t="s">
        <v>504</v>
      </c>
    </row>
    <row r="54" spans="1:85" s="81" customFormat="1">
      <c r="A54" s="61">
        <v>11</v>
      </c>
      <c r="B54" s="289" t="s">
        <v>529</v>
      </c>
      <c r="C54" s="58">
        <f t="shared" si="33"/>
        <v>0.8</v>
      </c>
      <c r="D54" s="63">
        <v>0.8</v>
      </c>
      <c r="E54" s="58">
        <f t="shared" si="48"/>
        <v>0</v>
      </c>
      <c r="F54" s="58">
        <f t="shared" si="46"/>
        <v>0</v>
      </c>
      <c r="G54" s="58">
        <f t="shared" si="36"/>
        <v>0</v>
      </c>
      <c r="H54" s="59"/>
      <c r="I54" s="58"/>
      <c r="J54" s="58"/>
      <c r="K54" s="59">
        <v>0</v>
      </c>
      <c r="L54" s="59"/>
      <c r="M54" s="58">
        <f t="shared" si="37"/>
        <v>0</v>
      </c>
      <c r="N54" s="59"/>
      <c r="O54" s="58"/>
      <c r="P54" s="59"/>
      <c r="Q54" s="58"/>
      <c r="R54" s="58"/>
      <c r="S54" s="58"/>
      <c r="T54" s="58"/>
      <c r="U54" s="58">
        <f t="shared" si="39"/>
        <v>0</v>
      </c>
      <c r="V54" s="58"/>
      <c r="W54" s="58"/>
      <c r="X54" s="58"/>
      <c r="Y54" s="58"/>
      <c r="Z54" s="58"/>
      <c r="AA54" s="58"/>
      <c r="AB54" s="58"/>
      <c r="AC54" s="58"/>
      <c r="AD54" s="58">
        <f t="shared" si="47"/>
        <v>0</v>
      </c>
      <c r="AE54" s="59"/>
      <c r="AF54" s="59"/>
      <c r="AG54" s="58"/>
      <c r="AH54" s="58"/>
      <c r="AI54" s="58"/>
      <c r="AJ54" s="58"/>
      <c r="AK54" s="58"/>
      <c r="AL54" s="58"/>
      <c r="AM54" s="58"/>
      <c r="AN54" s="58"/>
      <c r="AO54" s="58"/>
      <c r="AP54" s="58"/>
      <c r="AQ54" s="58"/>
      <c r="AR54" s="58"/>
      <c r="AS54" s="58">
        <v>0</v>
      </c>
      <c r="AT54" s="58"/>
      <c r="AU54" s="58"/>
      <c r="AV54" s="58"/>
      <c r="AW54" s="58"/>
      <c r="AX54" s="58"/>
      <c r="AY54" s="58"/>
      <c r="AZ54" s="58"/>
      <c r="BA54" s="58"/>
      <c r="BB54" s="58"/>
      <c r="BC54" s="58"/>
      <c r="BD54" s="59"/>
      <c r="BE54" s="58"/>
      <c r="BF54" s="58"/>
      <c r="BG54" s="58">
        <f t="shared" si="41"/>
        <v>0</v>
      </c>
      <c r="BH54" s="58"/>
      <c r="BI54" s="59">
        <v>0</v>
      </c>
      <c r="BJ54" s="58"/>
      <c r="BK54" s="61" t="s">
        <v>130</v>
      </c>
      <c r="BL54" s="70" t="s">
        <v>399</v>
      </c>
      <c r="BM54" s="61"/>
      <c r="BN54" s="61" t="s">
        <v>93</v>
      </c>
      <c r="BO54" s="90"/>
      <c r="BP54" s="79"/>
      <c r="BQ54" s="63" t="s">
        <v>503</v>
      </c>
      <c r="BR54" s="427" t="s">
        <v>504</v>
      </c>
    </row>
    <row r="55" spans="1:85" s="81" customFormat="1">
      <c r="A55" s="61">
        <f t="shared" ref="A55:A69" si="50">A54+1</f>
        <v>12</v>
      </c>
      <c r="B55" s="289" t="s">
        <v>530</v>
      </c>
      <c r="C55" s="58">
        <f t="shared" si="33"/>
        <v>0.66</v>
      </c>
      <c r="D55" s="63"/>
      <c r="E55" s="58">
        <f>F55+U55+BG55</f>
        <v>0.66</v>
      </c>
      <c r="F55" s="58">
        <f t="shared" si="46"/>
        <v>0.66</v>
      </c>
      <c r="G55" s="58">
        <f t="shared" si="36"/>
        <v>0</v>
      </c>
      <c r="H55" s="59"/>
      <c r="I55" s="58"/>
      <c r="J55" s="58"/>
      <c r="K55" s="59">
        <v>0.66</v>
      </c>
      <c r="L55" s="59"/>
      <c r="M55" s="58">
        <f t="shared" si="37"/>
        <v>0</v>
      </c>
      <c r="N55" s="59"/>
      <c r="O55" s="58"/>
      <c r="P55" s="59"/>
      <c r="Q55" s="58"/>
      <c r="R55" s="58"/>
      <c r="S55" s="58"/>
      <c r="T55" s="58"/>
      <c r="U55" s="58">
        <f t="shared" si="39"/>
        <v>0</v>
      </c>
      <c r="V55" s="58"/>
      <c r="W55" s="58"/>
      <c r="X55" s="58"/>
      <c r="Y55" s="58"/>
      <c r="Z55" s="58"/>
      <c r="AA55" s="58"/>
      <c r="AB55" s="58"/>
      <c r="AC55" s="58"/>
      <c r="AD55" s="58">
        <f t="shared" si="47"/>
        <v>0</v>
      </c>
      <c r="AE55" s="59"/>
      <c r="AF55" s="59"/>
      <c r="AG55" s="58"/>
      <c r="AH55" s="58"/>
      <c r="AI55" s="58"/>
      <c r="AJ55" s="58"/>
      <c r="AK55" s="58"/>
      <c r="AL55" s="58"/>
      <c r="AM55" s="58"/>
      <c r="AN55" s="58"/>
      <c r="AO55" s="58"/>
      <c r="AP55" s="58"/>
      <c r="AQ55" s="58"/>
      <c r="AR55" s="58"/>
      <c r="AS55" s="58">
        <v>0</v>
      </c>
      <c r="AT55" s="58"/>
      <c r="AU55" s="58"/>
      <c r="AV55" s="58"/>
      <c r="AW55" s="58"/>
      <c r="AX55" s="58"/>
      <c r="AY55" s="58"/>
      <c r="AZ55" s="58"/>
      <c r="BA55" s="58"/>
      <c r="BB55" s="58"/>
      <c r="BC55" s="58"/>
      <c r="BD55" s="59"/>
      <c r="BE55" s="58"/>
      <c r="BF55" s="58"/>
      <c r="BG55" s="58">
        <f t="shared" si="41"/>
        <v>0</v>
      </c>
      <c r="BH55" s="58"/>
      <c r="BI55" s="59">
        <v>0</v>
      </c>
      <c r="BJ55" s="58"/>
      <c r="BK55" s="61" t="s">
        <v>130</v>
      </c>
      <c r="BL55" s="70" t="s">
        <v>399</v>
      </c>
      <c r="BM55" s="61" t="s">
        <v>531</v>
      </c>
      <c r="BN55" s="61" t="s">
        <v>93</v>
      </c>
      <c r="BO55" s="90"/>
      <c r="BP55" s="79"/>
      <c r="BQ55" s="63" t="s">
        <v>503</v>
      </c>
      <c r="BR55" s="427" t="s">
        <v>504</v>
      </c>
      <c r="BU55" s="81" t="s">
        <v>559</v>
      </c>
    </row>
    <row r="56" spans="1:85" s="81" customFormat="1">
      <c r="A56" s="61">
        <f t="shared" si="50"/>
        <v>13</v>
      </c>
      <c r="B56" s="289" t="s">
        <v>532</v>
      </c>
      <c r="C56" s="58">
        <f t="shared" si="33"/>
        <v>0.7</v>
      </c>
      <c r="D56" s="63">
        <v>0.6</v>
      </c>
      <c r="E56" s="58">
        <f t="shared" ref="E56:E69" si="51">F56+U56+BG56</f>
        <v>0.1</v>
      </c>
      <c r="F56" s="58">
        <f t="shared" si="46"/>
        <v>0.1</v>
      </c>
      <c r="G56" s="58">
        <f t="shared" si="36"/>
        <v>0</v>
      </c>
      <c r="H56" s="59"/>
      <c r="I56" s="58"/>
      <c r="J56" s="58"/>
      <c r="K56" s="59">
        <v>0.1</v>
      </c>
      <c r="L56" s="59"/>
      <c r="M56" s="58">
        <f t="shared" si="37"/>
        <v>0</v>
      </c>
      <c r="N56" s="59"/>
      <c r="O56" s="58"/>
      <c r="P56" s="59"/>
      <c r="Q56" s="58"/>
      <c r="R56" s="58"/>
      <c r="S56" s="58"/>
      <c r="T56" s="58"/>
      <c r="U56" s="58">
        <f t="shared" si="39"/>
        <v>0</v>
      </c>
      <c r="V56" s="58"/>
      <c r="W56" s="58"/>
      <c r="X56" s="58"/>
      <c r="Y56" s="58"/>
      <c r="Z56" s="58"/>
      <c r="AA56" s="58"/>
      <c r="AB56" s="58"/>
      <c r="AC56" s="58"/>
      <c r="AD56" s="58">
        <f t="shared" si="47"/>
        <v>0</v>
      </c>
      <c r="AE56" s="59"/>
      <c r="AF56" s="59"/>
      <c r="AG56" s="58"/>
      <c r="AH56" s="58"/>
      <c r="AI56" s="58"/>
      <c r="AJ56" s="58"/>
      <c r="AK56" s="58"/>
      <c r="AL56" s="58"/>
      <c r="AM56" s="58"/>
      <c r="AN56" s="58"/>
      <c r="AO56" s="58"/>
      <c r="AP56" s="58"/>
      <c r="AQ56" s="58"/>
      <c r="AR56" s="58"/>
      <c r="AS56" s="58">
        <v>0</v>
      </c>
      <c r="AT56" s="58"/>
      <c r="AU56" s="58"/>
      <c r="AV56" s="58"/>
      <c r="AW56" s="58"/>
      <c r="AX56" s="58"/>
      <c r="AY56" s="58"/>
      <c r="AZ56" s="58"/>
      <c r="BA56" s="58"/>
      <c r="BB56" s="58"/>
      <c r="BC56" s="58"/>
      <c r="BD56" s="59"/>
      <c r="BE56" s="58"/>
      <c r="BF56" s="58"/>
      <c r="BG56" s="58">
        <f t="shared" si="41"/>
        <v>0</v>
      </c>
      <c r="BH56" s="58"/>
      <c r="BI56" s="59">
        <v>0</v>
      </c>
      <c r="BJ56" s="58"/>
      <c r="BK56" s="61" t="s">
        <v>130</v>
      </c>
      <c r="BL56" s="70" t="s">
        <v>399</v>
      </c>
      <c r="BM56" s="61"/>
      <c r="BN56" s="61" t="s">
        <v>93</v>
      </c>
      <c r="BO56" s="90"/>
      <c r="BP56" s="79"/>
      <c r="BQ56" s="63" t="s">
        <v>503</v>
      </c>
      <c r="BR56" s="427" t="s">
        <v>504</v>
      </c>
    </row>
    <row r="57" spans="1:85" s="81" customFormat="1">
      <c r="A57" s="61">
        <v>14</v>
      </c>
      <c r="B57" s="289" t="s">
        <v>535</v>
      </c>
      <c r="C57" s="58">
        <f t="shared" si="33"/>
        <v>0.06</v>
      </c>
      <c r="D57" s="63"/>
      <c r="E57" s="58">
        <f t="shared" si="51"/>
        <v>0.06</v>
      </c>
      <c r="F57" s="58">
        <f t="shared" si="46"/>
        <v>0.06</v>
      </c>
      <c r="G57" s="58">
        <f t="shared" si="36"/>
        <v>0</v>
      </c>
      <c r="H57" s="59"/>
      <c r="I57" s="58"/>
      <c r="J57" s="58"/>
      <c r="K57" s="59">
        <v>0.06</v>
      </c>
      <c r="L57" s="59"/>
      <c r="M57" s="58">
        <f t="shared" si="37"/>
        <v>0</v>
      </c>
      <c r="N57" s="59"/>
      <c r="O57" s="58"/>
      <c r="P57" s="59"/>
      <c r="Q57" s="58"/>
      <c r="R57" s="58"/>
      <c r="S57" s="58"/>
      <c r="T57" s="58"/>
      <c r="U57" s="58">
        <f t="shared" si="39"/>
        <v>0</v>
      </c>
      <c r="V57" s="58"/>
      <c r="W57" s="58"/>
      <c r="X57" s="58"/>
      <c r="Y57" s="58"/>
      <c r="Z57" s="58"/>
      <c r="AA57" s="58"/>
      <c r="AB57" s="58"/>
      <c r="AC57" s="58"/>
      <c r="AD57" s="58">
        <f t="shared" si="47"/>
        <v>0</v>
      </c>
      <c r="AE57" s="59"/>
      <c r="AF57" s="59"/>
      <c r="AG57" s="58"/>
      <c r="AH57" s="58"/>
      <c r="AI57" s="58"/>
      <c r="AJ57" s="58"/>
      <c r="AK57" s="58"/>
      <c r="AL57" s="58"/>
      <c r="AM57" s="58"/>
      <c r="AN57" s="58"/>
      <c r="AO57" s="58"/>
      <c r="AP57" s="58"/>
      <c r="AQ57" s="58"/>
      <c r="AR57" s="58"/>
      <c r="AS57" s="58">
        <v>0</v>
      </c>
      <c r="AT57" s="58"/>
      <c r="AU57" s="58"/>
      <c r="AV57" s="58"/>
      <c r="AW57" s="58"/>
      <c r="AX57" s="58"/>
      <c r="AY57" s="58"/>
      <c r="AZ57" s="58"/>
      <c r="BA57" s="58"/>
      <c r="BB57" s="58"/>
      <c r="BC57" s="58"/>
      <c r="BD57" s="59"/>
      <c r="BE57" s="58"/>
      <c r="BF57" s="58"/>
      <c r="BG57" s="58">
        <f t="shared" si="41"/>
        <v>0</v>
      </c>
      <c r="BH57" s="58"/>
      <c r="BI57" s="59">
        <v>0</v>
      </c>
      <c r="BJ57" s="58"/>
      <c r="BK57" s="61" t="s">
        <v>130</v>
      </c>
      <c r="BL57" s="70" t="s">
        <v>399</v>
      </c>
      <c r="BM57" s="61"/>
      <c r="BN57" s="61" t="s">
        <v>93</v>
      </c>
      <c r="BO57" s="90"/>
      <c r="BP57" s="79"/>
      <c r="BQ57" s="63" t="s">
        <v>503</v>
      </c>
      <c r="BR57" s="427" t="s">
        <v>504</v>
      </c>
    </row>
    <row r="58" spans="1:85" s="81" customFormat="1" ht="56.25">
      <c r="A58" s="61">
        <f t="shared" si="50"/>
        <v>15</v>
      </c>
      <c r="B58" s="202" t="s">
        <v>536</v>
      </c>
      <c r="C58" s="58">
        <f t="shared" si="33"/>
        <v>0.55000000000000004</v>
      </c>
      <c r="D58" s="61">
        <v>0.3</v>
      </c>
      <c r="E58" s="1">
        <f t="shared" si="51"/>
        <v>0.25</v>
      </c>
      <c r="F58" s="1">
        <f t="shared" si="46"/>
        <v>0.2</v>
      </c>
      <c r="G58" s="58">
        <f t="shared" si="36"/>
        <v>0</v>
      </c>
      <c r="H58" s="57"/>
      <c r="I58" s="57"/>
      <c r="J58" s="57"/>
      <c r="K58" s="57">
        <v>0.1</v>
      </c>
      <c r="L58" s="57">
        <v>0.1</v>
      </c>
      <c r="M58" s="58">
        <f t="shared" si="37"/>
        <v>0</v>
      </c>
      <c r="N58" s="57"/>
      <c r="O58" s="57"/>
      <c r="P58" s="57"/>
      <c r="Q58" s="57"/>
      <c r="R58" s="57"/>
      <c r="S58" s="57"/>
      <c r="T58" s="57"/>
      <c r="U58" s="58">
        <f t="shared" si="39"/>
        <v>0</v>
      </c>
      <c r="V58" s="57"/>
      <c r="W58" s="57"/>
      <c r="X58" s="57"/>
      <c r="Y58" s="57"/>
      <c r="Z58" s="57"/>
      <c r="AA58" s="57"/>
      <c r="AB58" s="57"/>
      <c r="AC58" s="57"/>
      <c r="AD58" s="58">
        <f>SUM(AE58:AT58)</f>
        <v>0</v>
      </c>
      <c r="AE58" s="57"/>
      <c r="AF58" s="57"/>
      <c r="AG58" s="57"/>
      <c r="AH58" s="57"/>
      <c r="AI58" s="57"/>
      <c r="AJ58" s="57"/>
      <c r="AK58" s="57"/>
      <c r="AL58" s="57"/>
      <c r="AM58" s="57"/>
      <c r="AN58" s="57"/>
      <c r="AO58" s="57"/>
      <c r="AP58" s="57"/>
      <c r="AQ58" s="57"/>
      <c r="AR58" s="57"/>
      <c r="AS58" s="57">
        <f>AT58+AU58</f>
        <v>0</v>
      </c>
      <c r="AT58" s="57"/>
      <c r="AU58" s="57"/>
      <c r="AV58" s="57"/>
      <c r="AW58" s="57"/>
      <c r="AX58" s="57"/>
      <c r="AY58" s="57"/>
      <c r="AZ58" s="57"/>
      <c r="BA58" s="57"/>
      <c r="BB58" s="57"/>
      <c r="BC58" s="57"/>
      <c r="BD58" s="57"/>
      <c r="BE58" s="57"/>
      <c r="BF58" s="57"/>
      <c r="BG58" s="1">
        <f t="shared" si="41"/>
        <v>0.05</v>
      </c>
      <c r="BH58" s="57"/>
      <c r="BI58" s="57">
        <v>0.05</v>
      </c>
      <c r="BJ58" s="57"/>
      <c r="BK58" s="61" t="s">
        <v>130</v>
      </c>
      <c r="BL58" s="79" t="s">
        <v>396</v>
      </c>
      <c r="BM58" s="79"/>
      <c r="BN58" s="79" t="s">
        <v>93</v>
      </c>
      <c r="BO58" s="128"/>
      <c r="BP58" s="164" t="s">
        <v>537</v>
      </c>
      <c r="BQ58" s="63" t="s">
        <v>503</v>
      </c>
      <c r="BR58" s="427" t="s">
        <v>504</v>
      </c>
    </row>
    <row r="59" spans="1:85" s="81" customFormat="1" ht="56.25">
      <c r="A59" s="61">
        <f t="shared" si="50"/>
        <v>16</v>
      </c>
      <c r="B59" s="202" t="s">
        <v>538</v>
      </c>
      <c r="C59" s="58">
        <f t="shared" si="33"/>
        <v>0.45</v>
      </c>
      <c r="D59" s="61">
        <v>0.2</v>
      </c>
      <c r="E59" s="1">
        <f t="shared" si="51"/>
        <v>0.25</v>
      </c>
      <c r="F59" s="1">
        <f t="shared" si="46"/>
        <v>0.2</v>
      </c>
      <c r="G59" s="58">
        <f t="shared" si="36"/>
        <v>0</v>
      </c>
      <c r="H59" s="57"/>
      <c r="I59" s="57"/>
      <c r="J59" s="57"/>
      <c r="K59" s="57">
        <v>0.2</v>
      </c>
      <c r="L59" s="57">
        <v>0</v>
      </c>
      <c r="M59" s="58">
        <f t="shared" si="37"/>
        <v>0</v>
      </c>
      <c r="N59" s="57"/>
      <c r="O59" s="57"/>
      <c r="P59" s="57"/>
      <c r="Q59" s="57"/>
      <c r="R59" s="57"/>
      <c r="S59" s="57"/>
      <c r="T59" s="57"/>
      <c r="U59" s="58">
        <f t="shared" si="39"/>
        <v>0</v>
      </c>
      <c r="V59" s="57"/>
      <c r="W59" s="57"/>
      <c r="X59" s="57"/>
      <c r="Y59" s="57"/>
      <c r="Z59" s="57"/>
      <c r="AA59" s="57"/>
      <c r="AB59" s="57"/>
      <c r="AC59" s="57"/>
      <c r="AD59" s="58">
        <f>SUM(AE59:AT59)</f>
        <v>0</v>
      </c>
      <c r="AE59" s="57"/>
      <c r="AF59" s="57"/>
      <c r="AG59" s="57"/>
      <c r="AH59" s="57"/>
      <c r="AI59" s="57"/>
      <c r="AJ59" s="57"/>
      <c r="AK59" s="57"/>
      <c r="AL59" s="57"/>
      <c r="AM59" s="57"/>
      <c r="AN59" s="57"/>
      <c r="AO59" s="57"/>
      <c r="AP59" s="57"/>
      <c r="AQ59" s="57"/>
      <c r="AR59" s="57"/>
      <c r="AS59" s="57">
        <f>AT59+AU59</f>
        <v>0</v>
      </c>
      <c r="AT59" s="57"/>
      <c r="AU59" s="57"/>
      <c r="AV59" s="57"/>
      <c r="AW59" s="57"/>
      <c r="AX59" s="57"/>
      <c r="AY59" s="57"/>
      <c r="AZ59" s="57"/>
      <c r="BA59" s="57"/>
      <c r="BB59" s="57"/>
      <c r="BC59" s="57"/>
      <c r="BD59" s="57"/>
      <c r="BE59" s="57"/>
      <c r="BF59" s="57"/>
      <c r="BG59" s="1">
        <f t="shared" si="41"/>
        <v>0.05</v>
      </c>
      <c r="BH59" s="57"/>
      <c r="BI59" s="57">
        <v>0.05</v>
      </c>
      <c r="BJ59" s="57"/>
      <c r="BK59" s="61" t="s">
        <v>130</v>
      </c>
      <c r="BL59" s="79" t="s">
        <v>396</v>
      </c>
      <c r="BM59" s="79"/>
      <c r="BN59" s="79" t="s">
        <v>93</v>
      </c>
      <c r="BO59" s="128"/>
      <c r="BP59" s="164" t="s">
        <v>537</v>
      </c>
      <c r="BQ59" s="63" t="s">
        <v>503</v>
      </c>
      <c r="BR59" s="427" t="s">
        <v>504</v>
      </c>
    </row>
    <row r="60" spans="1:85" s="81" customFormat="1" ht="56.25">
      <c r="A60" s="61">
        <f t="shared" si="50"/>
        <v>17</v>
      </c>
      <c r="B60" s="202" t="s">
        <v>539</v>
      </c>
      <c r="C60" s="58">
        <f t="shared" si="33"/>
        <v>0.35000000000000003</v>
      </c>
      <c r="D60" s="61">
        <v>0.2</v>
      </c>
      <c r="E60" s="1">
        <f t="shared" si="51"/>
        <v>0.15000000000000002</v>
      </c>
      <c r="F60" s="1">
        <f t="shared" si="46"/>
        <v>0.1</v>
      </c>
      <c r="G60" s="58">
        <f t="shared" si="36"/>
        <v>0</v>
      </c>
      <c r="H60" s="57"/>
      <c r="I60" s="57"/>
      <c r="J60" s="57"/>
      <c r="K60" s="57">
        <v>0.1</v>
      </c>
      <c r="L60" s="57">
        <v>0</v>
      </c>
      <c r="M60" s="58">
        <f t="shared" si="37"/>
        <v>0</v>
      </c>
      <c r="N60" s="57"/>
      <c r="O60" s="57"/>
      <c r="P60" s="57"/>
      <c r="Q60" s="57"/>
      <c r="R60" s="57"/>
      <c r="S60" s="57"/>
      <c r="T60" s="57"/>
      <c r="U60" s="58">
        <f t="shared" si="39"/>
        <v>0</v>
      </c>
      <c r="V60" s="57"/>
      <c r="W60" s="57"/>
      <c r="X60" s="57"/>
      <c r="Y60" s="57"/>
      <c r="Z60" s="57"/>
      <c r="AA60" s="57"/>
      <c r="AB60" s="57"/>
      <c r="AC60" s="57"/>
      <c r="AD60" s="58">
        <f>SUM(AE60:AT60)</f>
        <v>0</v>
      </c>
      <c r="AE60" s="57"/>
      <c r="AF60" s="57"/>
      <c r="AG60" s="57"/>
      <c r="AH60" s="57"/>
      <c r="AI60" s="57"/>
      <c r="AJ60" s="57"/>
      <c r="AK60" s="57"/>
      <c r="AL60" s="57"/>
      <c r="AM60" s="57"/>
      <c r="AN60" s="57"/>
      <c r="AO60" s="57"/>
      <c r="AP60" s="57"/>
      <c r="AQ60" s="57"/>
      <c r="AR60" s="57"/>
      <c r="AS60" s="57">
        <f>AT60+AU60</f>
        <v>0</v>
      </c>
      <c r="AT60" s="57"/>
      <c r="AU60" s="57"/>
      <c r="AV60" s="57"/>
      <c r="AW60" s="57"/>
      <c r="AX60" s="57"/>
      <c r="AY60" s="57"/>
      <c r="AZ60" s="57"/>
      <c r="BA60" s="57"/>
      <c r="BB60" s="57"/>
      <c r="BC60" s="57"/>
      <c r="BD60" s="57"/>
      <c r="BE60" s="57"/>
      <c r="BF60" s="57"/>
      <c r="BG60" s="1">
        <f t="shared" si="41"/>
        <v>0.05</v>
      </c>
      <c r="BH60" s="57"/>
      <c r="BI60" s="57">
        <v>0.05</v>
      </c>
      <c r="BJ60" s="57"/>
      <c r="BK60" s="61" t="s">
        <v>130</v>
      </c>
      <c r="BL60" s="79" t="s">
        <v>396</v>
      </c>
      <c r="BM60" s="79"/>
      <c r="BN60" s="79" t="s">
        <v>93</v>
      </c>
      <c r="BO60" s="128"/>
      <c r="BP60" s="164" t="s">
        <v>537</v>
      </c>
      <c r="BQ60" s="63" t="s">
        <v>503</v>
      </c>
      <c r="BR60" s="427" t="s">
        <v>504</v>
      </c>
    </row>
    <row r="61" spans="1:85" s="81" customFormat="1" ht="54.6" customHeight="1">
      <c r="A61" s="61">
        <f t="shared" si="50"/>
        <v>18</v>
      </c>
      <c r="B61" s="202" t="s">
        <v>581</v>
      </c>
      <c r="C61" s="58">
        <f t="shared" si="33"/>
        <v>0.35</v>
      </c>
      <c r="D61" s="61">
        <v>0.25</v>
      </c>
      <c r="E61" s="58">
        <f t="shared" si="51"/>
        <v>0.1</v>
      </c>
      <c r="F61" s="58">
        <f t="shared" si="46"/>
        <v>0.1</v>
      </c>
      <c r="G61" s="58">
        <f t="shared" si="36"/>
        <v>0</v>
      </c>
      <c r="H61" s="57"/>
      <c r="I61" s="57"/>
      <c r="J61" s="57"/>
      <c r="K61" s="57">
        <v>0.1</v>
      </c>
      <c r="L61" s="57">
        <v>0</v>
      </c>
      <c r="M61" s="58">
        <f t="shared" si="37"/>
        <v>0</v>
      </c>
      <c r="N61" s="57"/>
      <c r="O61" s="57"/>
      <c r="P61" s="57"/>
      <c r="Q61" s="57"/>
      <c r="R61" s="57"/>
      <c r="S61" s="57"/>
      <c r="T61" s="57"/>
      <c r="U61" s="58">
        <f t="shared" si="39"/>
        <v>0</v>
      </c>
      <c r="V61" s="57"/>
      <c r="W61" s="57"/>
      <c r="X61" s="57"/>
      <c r="Y61" s="57"/>
      <c r="Z61" s="57"/>
      <c r="AA61" s="57"/>
      <c r="AB61" s="57"/>
      <c r="AC61" s="57"/>
      <c r="AD61" s="58">
        <f>SUM(AE61:AT61)</f>
        <v>0</v>
      </c>
      <c r="AE61" s="57"/>
      <c r="AF61" s="57"/>
      <c r="AG61" s="57"/>
      <c r="AH61" s="57"/>
      <c r="AI61" s="57"/>
      <c r="AJ61" s="57"/>
      <c r="AK61" s="57"/>
      <c r="AL61" s="57"/>
      <c r="AM61" s="57"/>
      <c r="AN61" s="57"/>
      <c r="AO61" s="57"/>
      <c r="AP61" s="57"/>
      <c r="AQ61" s="57"/>
      <c r="AR61" s="57"/>
      <c r="AS61" s="57">
        <f>AT61+AU61</f>
        <v>0</v>
      </c>
      <c r="AT61" s="57"/>
      <c r="AU61" s="57"/>
      <c r="AV61" s="57"/>
      <c r="AW61" s="57"/>
      <c r="AX61" s="57"/>
      <c r="AY61" s="57"/>
      <c r="AZ61" s="57"/>
      <c r="BA61" s="57"/>
      <c r="BB61" s="57"/>
      <c r="BC61" s="57"/>
      <c r="BD61" s="57"/>
      <c r="BE61" s="57"/>
      <c r="BF61" s="57"/>
      <c r="BG61" s="58">
        <f t="shared" si="41"/>
        <v>0</v>
      </c>
      <c r="BH61" s="57"/>
      <c r="BI61" s="57">
        <v>0</v>
      </c>
      <c r="BJ61" s="57"/>
      <c r="BK61" s="61" t="s">
        <v>130</v>
      </c>
      <c r="BL61" s="79" t="s">
        <v>396</v>
      </c>
      <c r="BM61" s="79" t="s">
        <v>160</v>
      </c>
      <c r="BN61" s="79" t="s">
        <v>93</v>
      </c>
      <c r="BO61" s="128" t="s">
        <v>369</v>
      </c>
      <c r="BP61" s="164" t="s">
        <v>502</v>
      </c>
      <c r="BQ61" s="63" t="s">
        <v>503</v>
      </c>
      <c r="BS61" s="136"/>
      <c r="CG61" s="81" t="s">
        <v>565</v>
      </c>
    </row>
    <row r="62" spans="1:85" s="81" customFormat="1" ht="87" customHeight="1">
      <c r="A62" s="61">
        <f t="shared" si="50"/>
        <v>19</v>
      </c>
      <c r="B62" s="202" t="s">
        <v>609</v>
      </c>
      <c r="C62" s="58">
        <f t="shared" si="33"/>
        <v>0.25</v>
      </c>
      <c r="D62" s="61"/>
      <c r="E62" s="58">
        <f t="shared" si="51"/>
        <v>0.25</v>
      </c>
      <c r="F62" s="58">
        <f t="shared" si="46"/>
        <v>0.25</v>
      </c>
      <c r="G62" s="58">
        <f t="shared" si="36"/>
        <v>0</v>
      </c>
      <c r="H62" s="57"/>
      <c r="I62" s="57"/>
      <c r="J62" s="57"/>
      <c r="K62" s="57">
        <v>0.25</v>
      </c>
      <c r="L62" s="57">
        <v>0</v>
      </c>
      <c r="M62" s="58">
        <f t="shared" si="37"/>
        <v>0</v>
      </c>
      <c r="N62" s="57"/>
      <c r="O62" s="57"/>
      <c r="P62" s="57"/>
      <c r="Q62" s="57"/>
      <c r="R62" s="57"/>
      <c r="S62" s="57"/>
      <c r="T62" s="57"/>
      <c r="U62" s="58">
        <f t="shared" si="39"/>
        <v>0</v>
      </c>
      <c r="V62" s="57"/>
      <c r="W62" s="57"/>
      <c r="X62" s="57"/>
      <c r="Y62" s="57"/>
      <c r="Z62" s="57"/>
      <c r="AA62" s="57"/>
      <c r="AB62" s="57"/>
      <c r="AC62" s="57"/>
      <c r="AD62" s="58">
        <f>SUM(AE62:AT62)</f>
        <v>0</v>
      </c>
      <c r="AE62" s="57"/>
      <c r="AF62" s="57"/>
      <c r="AG62" s="57"/>
      <c r="AH62" s="57"/>
      <c r="AI62" s="57"/>
      <c r="AJ62" s="57"/>
      <c r="AK62" s="57"/>
      <c r="AL62" s="57"/>
      <c r="AM62" s="57"/>
      <c r="AN62" s="57"/>
      <c r="AO62" s="57"/>
      <c r="AP62" s="57"/>
      <c r="AQ62" s="57"/>
      <c r="AR62" s="57"/>
      <c r="AS62" s="57">
        <f>AT62+AU62</f>
        <v>0</v>
      </c>
      <c r="AT62" s="57"/>
      <c r="AU62" s="57"/>
      <c r="AV62" s="57"/>
      <c r="AW62" s="57"/>
      <c r="AX62" s="57"/>
      <c r="AY62" s="57"/>
      <c r="AZ62" s="57"/>
      <c r="BA62" s="57"/>
      <c r="BB62" s="57"/>
      <c r="BC62" s="57"/>
      <c r="BD62" s="57"/>
      <c r="BE62" s="57"/>
      <c r="BF62" s="57"/>
      <c r="BG62" s="58">
        <f t="shared" si="41"/>
        <v>0</v>
      </c>
      <c r="BH62" s="57"/>
      <c r="BI62" s="57">
        <v>0</v>
      </c>
      <c r="BJ62" s="57"/>
      <c r="BK62" s="61" t="s">
        <v>130</v>
      </c>
      <c r="BL62" s="79" t="s">
        <v>396</v>
      </c>
      <c r="BM62" s="79"/>
      <c r="BN62" s="79" t="s">
        <v>93</v>
      </c>
      <c r="BO62" s="128"/>
      <c r="BP62" s="164" t="s">
        <v>608</v>
      </c>
      <c r="BQ62" s="63" t="s">
        <v>503</v>
      </c>
      <c r="BS62" s="136"/>
      <c r="CA62" s="164" t="s">
        <v>614</v>
      </c>
      <c r="CG62" s="81" t="s">
        <v>565</v>
      </c>
    </row>
    <row r="63" spans="1:85" s="81" customFormat="1" ht="96" customHeight="1">
      <c r="A63" s="61">
        <f t="shared" si="50"/>
        <v>20</v>
      </c>
      <c r="B63" s="202" t="s">
        <v>610</v>
      </c>
      <c r="C63" s="58">
        <f t="shared" si="33"/>
        <v>0.25</v>
      </c>
      <c r="D63" s="61"/>
      <c r="E63" s="58">
        <f t="shared" si="51"/>
        <v>0.25</v>
      </c>
      <c r="F63" s="58">
        <f t="shared" si="46"/>
        <v>0.25</v>
      </c>
      <c r="G63" s="58">
        <f t="shared" si="36"/>
        <v>0</v>
      </c>
      <c r="H63" s="57"/>
      <c r="I63" s="57"/>
      <c r="J63" s="57"/>
      <c r="K63" s="57">
        <v>0.25</v>
      </c>
      <c r="L63" s="57">
        <v>0</v>
      </c>
      <c r="M63" s="58">
        <f t="shared" si="37"/>
        <v>0</v>
      </c>
      <c r="N63" s="57"/>
      <c r="O63" s="57"/>
      <c r="P63" s="57"/>
      <c r="Q63" s="57"/>
      <c r="R63" s="57"/>
      <c r="S63" s="57"/>
      <c r="T63" s="57"/>
      <c r="U63" s="58">
        <f t="shared" si="39"/>
        <v>0</v>
      </c>
      <c r="V63" s="57"/>
      <c r="W63" s="57"/>
      <c r="X63" s="57"/>
      <c r="Y63" s="57"/>
      <c r="Z63" s="57"/>
      <c r="AA63" s="57"/>
      <c r="AB63" s="57"/>
      <c r="AC63" s="57"/>
      <c r="AD63" s="58">
        <f t="shared" ref="AD63:AD64" si="52">SUM(AE63:AT63)</f>
        <v>0</v>
      </c>
      <c r="AE63" s="57"/>
      <c r="AF63" s="57"/>
      <c r="AG63" s="57"/>
      <c r="AH63" s="57"/>
      <c r="AI63" s="57"/>
      <c r="AJ63" s="57"/>
      <c r="AK63" s="57"/>
      <c r="AL63" s="57"/>
      <c r="AM63" s="57"/>
      <c r="AN63" s="57"/>
      <c r="AO63" s="57"/>
      <c r="AP63" s="57"/>
      <c r="AQ63" s="57"/>
      <c r="AR63" s="57"/>
      <c r="AS63" s="57">
        <f t="shared" ref="AS63:AS64" si="53">AT63+AU63</f>
        <v>0</v>
      </c>
      <c r="AT63" s="57"/>
      <c r="AU63" s="57"/>
      <c r="AV63" s="57"/>
      <c r="AW63" s="57"/>
      <c r="AX63" s="57"/>
      <c r="AY63" s="57"/>
      <c r="AZ63" s="57"/>
      <c r="BA63" s="57"/>
      <c r="BB63" s="57"/>
      <c r="BC63" s="57"/>
      <c r="BD63" s="57"/>
      <c r="BE63" s="57"/>
      <c r="BF63" s="57"/>
      <c r="BG63" s="58">
        <f t="shared" si="41"/>
        <v>0</v>
      </c>
      <c r="BH63" s="57"/>
      <c r="BI63" s="57">
        <v>0</v>
      </c>
      <c r="BJ63" s="57"/>
      <c r="BK63" s="61" t="s">
        <v>130</v>
      </c>
      <c r="BL63" s="79" t="s">
        <v>396</v>
      </c>
      <c r="BM63" s="79"/>
      <c r="BN63" s="79" t="s">
        <v>93</v>
      </c>
      <c r="BO63" s="128"/>
      <c r="BP63" s="164" t="s">
        <v>608</v>
      </c>
      <c r="BQ63" s="63" t="s">
        <v>503</v>
      </c>
      <c r="BS63" s="136"/>
      <c r="CA63" s="164" t="s">
        <v>614</v>
      </c>
      <c r="CG63" s="81" t="s">
        <v>565</v>
      </c>
    </row>
    <row r="64" spans="1:85" s="81" customFormat="1" ht="90.6" customHeight="1">
      <c r="A64" s="61">
        <f t="shared" si="50"/>
        <v>21</v>
      </c>
      <c r="B64" s="202" t="s">
        <v>611</v>
      </c>
      <c r="C64" s="58">
        <f t="shared" si="33"/>
        <v>0.2</v>
      </c>
      <c r="D64" s="61"/>
      <c r="E64" s="58">
        <f t="shared" si="51"/>
        <v>0.2</v>
      </c>
      <c r="F64" s="58">
        <f t="shared" si="46"/>
        <v>0.2</v>
      </c>
      <c r="G64" s="58">
        <f t="shared" si="36"/>
        <v>0</v>
      </c>
      <c r="H64" s="57"/>
      <c r="I64" s="57"/>
      <c r="J64" s="57"/>
      <c r="K64" s="57">
        <v>0.2</v>
      </c>
      <c r="L64" s="57">
        <v>0</v>
      </c>
      <c r="M64" s="58">
        <f t="shared" si="37"/>
        <v>0</v>
      </c>
      <c r="N64" s="57"/>
      <c r="O64" s="57"/>
      <c r="P64" s="57"/>
      <c r="Q64" s="57"/>
      <c r="R64" s="57"/>
      <c r="S64" s="57"/>
      <c r="T64" s="57"/>
      <c r="U64" s="58">
        <f t="shared" si="39"/>
        <v>0</v>
      </c>
      <c r="V64" s="57"/>
      <c r="W64" s="57"/>
      <c r="X64" s="57"/>
      <c r="Y64" s="57"/>
      <c r="Z64" s="57"/>
      <c r="AA64" s="57"/>
      <c r="AB64" s="57"/>
      <c r="AC64" s="57"/>
      <c r="AD64" s="58">
        <f t="shared" si="52"/>
        <v>0</v>
      </c>
      <c r="AE64" s="57"/>
      <c r="AF64" s="57"/>
      <c r="AG64" s="57"/>
      <c r="AH64" s="57"/>
      <c r="AI64" s="57"/>
      <c r="AJ64" s="57"/>
      <c r="AK64" s="57"/>
      <c r="AL64" s="57"/>
      <c r="AM64" s="57"/>
      <c r="AN64" s="57"/>
      <c r="AO64" s="57"/>
      <c r="AP64" s="57"/>
      <c r="AQ64" s="57"/>
      <c r="AR64" s="57"/>
      <c r="AS64" s="57">
        <f t="shared" si="53"/>
        <v>0</v>
      </c>
      <c r="AT64" s="57"/>
      <c r="AU64" s="57"/>
      <c r="AV64" s="57"/>
      <c r="AW64" s="57"/>
      <c r="AX64" s="57"/>
      <c r="AY64" s="57"/>
      <c r="AZ64" s="57"/>
      <c r="BA64" s="57"/>
      <c r="BB64" s="57"/>
      <c r="BC64" s="57"/>
      <c r="BD64" s="57"/>
      <c r="BE64" s="57"/>
      <c r="BF64" s="57"/>
      <c r="BG64" s="58">
        <f t="shared" si="41"/>
        <v>0</v>
      </c>
      <c r="BH64" s="57"/>
      <c r="BI64" s="57">
        <v>0</v>
      </c>
      <c r="BJ64" s="57"/>
      <c r="BK64" s="61" t="s">
        <v>130</v>
      </c>
      <c r="BL64" s="79" t="s">
        <v>396</v>
      </c>
      <c r="BM64" s="79"/>
      <c r="BN64" s="79" t="s">
        <v>93</v>
      </c>
      <c r="BO64" s="128"/>
      <c r="BP64" s="164" t="s">
        <v>608</v>
      </c>
      <c r="BQ64" s="63" t="s">
        <v>503</v>
      </c>
      <c r="BS64" s="136"/>
      <c r="CA64" s="164" t="s">
        <v>614</v>
      </c>
      <c r="CG64" s="81" t="s">
        <v>565</v>
      </c>
    </row>
    <row r="65" spans="1:108" s="81" customFormat="1" ht="54.6" customHeight="1">
      <c r="A65" s="61">
        <v>22</v>
      </c>
      <c r="B65" s="202" t="s">
        <v>582</v>
      </c>
      <c r="C65" s="58">
        <f t="shared" si="33"/>
        <v>0.4</v>
      </c>
      <c r="D65" s="61">
        <v>0.3</v>
      </c>
      <c r="E65" s="58">
        <f t="shared" si="51"/>
        <v>0.1</v>
      </c>
      <c r="F65" s="58">
        <f t="shared" si="46"/>
        <v>0.1</v>
      </c>
      <c r="G65" s="58">
        <f t="shared" si="36"/>
        <v>0</v>
      </c>
      <c r="H65" s="57"/>
      <c r="I65" s="57"/>
      <c r="J65" s="57"/>
      <c r="K65" s="57">
        <v>0.1</v>
      </c>
      <c r="L65" s="57">
        <v>0</v>
      </c>
      <c r="M65" s="58">
        <f t="shared" si="37"/>
        <v>0</v>
      </c>
      <c r="N65" s="57"/>
      <c r="O65" s="57"/>
      <c r="P65" s="57"/>
      <c r="Q65" s="57"/>
      <c r="R65" s="57"/>
      <c r="S65" s="57"/>
      <c r="T65" s="57"/>
      <c r="U65" s="58">
        <f t="shared" si="39"/>
        <v>0</v>
      </c>
      <c r="V65" s="57"/>
      <c r="W65" s="57"/>
      <c r="X65" s="57"/>
      <c r="Y65" s="57"/>
      <c r="Z65" s="57"/>
      <c r="AA65" s="57"/>
      <c r="AB65" s="57"/>
      <c r="AC65" s="57"/>
      <c r="AD65" s="58">
        <f>SUM(AE65:AT65)</f>
        <v>0</v>
      </c>
      <c r="AE65" s="57"/>
      <c r="AF65" s="57"/>
      <c r="AG65" s="57"/>
      <c r="AH65" s="57"/>
      <c r="AI65" s="57"/>
      <c r="AJ65" s="57"/>
      <c r="AK65" s="57"/>
      <c r="AL65" s="57"/>
      <c r="AM65" s="57"/>
      <c r="AN65" s="57"/>
      <c r="AO65" s="57"/>
      <c r="AP65" s="57"/>
      <c r="AQ65" s="57"/>
      <c r="AR65" s="57"/>
      <c r="AS65" s="57">
        <f>AT65+AU65</f>
        <v>0</v>
      </c>
      <c r="AT65" s="57"/>
      <c r="AU65" s="57"/>
      <c r="AV65" s="57"/>
      <c r="AW65" s="57"/>
      <c r="AX65" s="57"/>
      <c r="AY65" s="57"/>
      <c r="AZ65" s="57"/>
      <c r="BA65" s="57"/>
      <c r="BB65" s="57"/>
      <c r="BC65" s="57"/>
      <c r="BD65" s="57"/>
      <c r="BE65" s="57"/>
      <c r="BF65" s="57"/>
      <c r="BG65" s="58">
        <f t="shared" si="41"/>
        <v>0</v>
      </c>
      <c r="BH65" s="57"/>
      <c r="BI65" s="57">
        <v>0</v>
      </c>
      <c r="BJ65" s="57"/>
      <c r="BK65" s="61" t="s">
        <v>130</v>
      </c>
      <c r="BL65" s="79" t="s">
        <v>396</v>
      </c>
      <c r="BM65" s="79"/>
      <c r="BN65" s="79" t="s">
        <v>93</v>
      </c>
      <c r="BO65" s="128" t="s">
        <v>369</v>
      </c>
      <c r="BP65" s="164" t="s">
        <v>502</v>
      </c>
      <c r="BQ65" s="63" t="s">
        <v>503</v>
      </c>
      <c r="BS65" s="136"/>
      <c r="CG65" s="81" t="s">
        <v>565</v>
      </c>
    </row>
    <row r="66" spans="1:108" s="165" customFormat="1" ht="37.5">
      <c r="A66" s="61">
        <f t="shared" si="50"/>
        <v>23</v>
      </c>
      <c r="B66" s="34" t="s">
        <v>540</v>
      </c>
      <c r="C66" s="62">
        <f t="shared" si="33"/>
        <v>0.8</v>
      </c>
      <c r="D66" s="79">
        <v>0.8</v>
      </c>
      <c r="E66" s="58">
        <f t="shared" si="51"/>
        <v>0</v>
      </c>
      <c r="F66" s="58">
        <f t="shared" si="46"/>
        <v>0</v>
      </c>
      <c r="G66" s="58">
        <f t="shared" si="36"/>
        <v>0</v>
      </c>
      <c r="H66" s="79"/>
      <c r="I66" s="57"/>
      <c r="J66" s="57"/>
      <c r="K66" s="79"/>
      <c r="L66" s="79"/>
      <c r="M66" s="58">
        <f t="shared" si="37"/>
        <v>0</v>
      </c>
      <c r="N66" s="57"/>
      <c r="O66" s="57"/>
      <c r="P66" s="79"/>
      <c r="Q66" s="57"/>
      <c r="R66" s="57"/>
      <c r="S66" s="57"/>
      <c r="T66" s="57"/>
      <c r="U66" s="58">
        <f t="shared" si="39"/>
        <v>0</v>
      </c>
      <c r="V66" s="57"/>
      <c r="W66" s="57"/>
      <c r="X66" s="57"/>
      <c r="Y66" s="57"/>
      <c r="Z66" s="57"/>
      <c r="AA66" s="57"/>
      <c r="AB66" s="57"/>
      <c r="AC66" s="57"/>
      <c r="AD66" s="58">
        <f t="shared" ref="AD66:AD69" si="54">SUM(AE66:AT66)</f>
        <v>0</v>
      </c>
      <c r="AE66" s="79"/>
      <c r="AF66" s="57"/>
      <c r="AG66" s="57"/>
      <c r="AH66" s="57"/>
      <c r="AI66" s="57"/>
      <c r="AJ66" s="57"/>
      <c r="AK66" s="57"/>
      <c r="AL66" s="57"/>
      <c r="AM66" s="57"/>
      <c r="AN66" s="57"/>
      <c r="AO66" s="57"/>
      <c r="AP66" s="57"/>
      <c r="AQ66" s="57"/>
      <c r="AR66" s="57"/>
      <c r="AS66" s="57">
        <f t="shared" ref="AS66:AS69" si="55">AT66+AU66</f>
        <v>0</v>
      </c>
      <c r="AT66" s="57"/>
      <c r="AU66" s="57"/>
      <c r="AV66" s="57"/>
      <c r="AW66" s="57"/>
      <c r="AX66" s="57"/>
      <c r="AY66" s="57"/>
      <c r="AZ66" s="57"/>
      <c r="BA66" s="57"/>
      <c r="BB66" s="57"/>
      <c r="BC66" s="57"/>
      <c r="BD66" s="79"/>
      <c r="BE66" s="57"/>
      <c r="BF66" s="57"/>
      <c r="BG66" s="58">
        <f t="shared" si="41"/>
        <v>0</v>
      </c>
      <c r="BH66" s="57"/>
      <c r="BI66" s="79"/>
      <c r="BJ66" s="57"/>
      <c r="BK66" s="61" t="s">
        <v>130</v>
      </c>
      <c r="BL66" s="27" t="s">
        <v>506</v>
      </c>
      <c r="BM66" s="79"/>
      <c r="BN66" s="79" t="s">
        <v>93</v>
      </c>
      <c r="BO66" s="79" t="s">
        <v>542</v>
      </c>
      <c r="BP66" s="166"/>
      <c r="BQ66" s="63" t="s">
        <v>503</v>
      </c>
      <c r="BR66" s="427" t="s">
        <v>504</v>
      </c>
    </row>
    <row r="67" spans="1:108" s="165" customFormat="1" ht="56.25">
      <c r="A67" s="61">
        <f t="shared" si="50"/>
        <v>24</v>
      </c>
      <c r="B67" s="60" t="s">
        <v>547</v>
      </c>
      <c r="C67" s="62">
        <f t="shared" si="33"/>
        <v>0.5</v>
      </c>
      <c r="D67" s="63"/>
      <c r="E67" s="58">
        <f t="shared" si="51"/>
        <v>0.5</v>
      </c>
      <c r="F67" s="58">
        <f t="shared" si="46"/>
        <v>0.5</v>
      </c>
      <c r="G67" s="58">
        <f t="shared" si="36"/>
        <v>0</v>
      </c>
      <c r="H67" s="58"/>
      <c r="I67" s="58"/>
      <c r="J67" s="58"/>
      <c r="K67" s="59">
        <v>0.3</v>
      </c>
      <c r="L67" s="59">
        <v>0.2</v>
      </c>
      <c r="M67" s="58">
        <f t="shared" si="37"/>
        <v>0</v>
      </c>
      <c r="N67" s="59"/>
      <c r="O67" s="58"/>
      <c r="P67" s="59"/>
      <c r="Q67" s="58"/>
      <c r="R67" s="58"/>
      <c r="S67" s="58"/>
      <c r="T67" s="58"/>
      <c r="U67" s="58">
        <f t="shared" si="39"/>
        <v>0</v>
      </c>
      <c r="V67" s="58"/>
      <c r="W67" s="58"/>
      <c r="X67" s="58"/>
      <c r="Y67" s="58"/>
      <c r="Z67" s="58"/>
      <c r="AA67" s="58"/>
      <c r="AB67" s="58"/>
      <c r="AC67" s="58"/>
      <c r="AD67" s="58">
        <f t="shared" si="54"/>
        <v>0</v>
      </c>
      <c r="AE67" s="59"/>
      <c r="AF67" s="58"/>
      <c r="AG67" s="58"/>
      <c r="AH67" s="58"/>
      <c r="AI67" s="59"/>
      <c r="AJ67" s="58"/>
      <c r="AK67" s="58"/>
      <c r="AL67" s="58"/>
      <c r="AM67" s="58"/>
      <c r="AN67" s="58"/>
      <c r="AO67" s="58"/>
      <c r="AP67" s="58"/>
      <c r="AQ67" s="58"/>
      <c r="AR67" s="58"/>
      <c r="AS67" s="58">
        <v>0</v>
      </c>
      <c r="AT67" s="58"/>
      <c r="AU67" s="58"/>
      <c r="AV67" s="58"/>
      <c r="AW67" s="58"/>
      <c r="AX67" s="59"/>
      <c r="AY67" s="58"/>
      <c r="AZ67" s="58"/>
      <c r="BA67" s="58"/>
      <c r="BB67" s="58"/>
      <c r="BC67" s="58"/>
      <c r="BD67" s="59">
        <v>0</v>
      </c>
      <c r="BE67" s="58"/>
      <c r="BF67" s="58"/>
      <c r="BG67" s="58"/>
      <c r="BH67" s="58"/>
      <c r="BI67" s="58"/>
      <c r="BJ67" s="58"/>
      <c r="BK67" s="61" t="s">
        <v>130</v>
      </c>
      <c r="BL67" s="58" t="s">
        <v>400</v>
      </c>
      <c r="BM67" s="61"/>
      <c r="BN67" s="79" t="s">
        <v>93</v>
      </c>
      <c r="BO67" s="290"/>
      <c r="BP67" s="61" t="s">
        <v>502</v>
      </c>
      <c r="BQ67" s="166" t="s">
        <v>503</v>
      </c>
      <c r="BR67" s="427" t="s">
        <v>504</v>
      </c>
      <c r="BS67" s="55"/>
      <c r="BT67" s="55"/>
      <c r="BU67" s="55"/>
      <c r="BV67" s="55"/>
      <c r="BX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row>
    <row r="68" spans="1:108" s="72" customFormat="1" ht="75">
      <c r="A68" s="61">
        <f t="shared" si="50"/>
        <v>25</v>
      </c>
      <c r="B68" s="202" t="s">
        <v>615</v>
      </c>
      <c r="C68" s="58">
        <f t="shared" si="33"/>
        <v>10</v>
      </c>
      <c r="D68" s="61"/>
      <c r="E68" s="58">
        <f t="shared" si="51"/>
        <v>10</v>
      </c>
      <c r="F68" s="58">
        <f t="shared" si="46"/>
        <v>9.3000000000000007</v>
      </c>
      <c r="G68" s="58">
        <f t="shared" si="36"/>
        <v>3</v>
      </c>
      <c r="H68" s="57"/>
      <c r="I68" s="57">
        <v>3</v>
      </c>
      <c r="J68" s="57"/>
      <c r="K68" s="57">
        <v>3.3</v>
      </c>
      <c r="L68" s="57">
        <v>3</v>
      </c>
      <c r="M68" s="58">
        <f t="shared" si="37"/>
        <v>0</v>
      </c>
      <c r="N68" s="57"/>
      <c r="O68" s="57"/>
      <c r="P68" s="57"/>
      <c r="Q68" s="57"/>
      <c r="R68" s="57"/>
      <c r="S68" s="57"/>
      <c r="T68" s="57"/>
      <c r="U68" s="58">
        <f t="shared" si="39"/>
        <v>0.7</v>
      </c>
      <c r="V68" s="57"/>
      <c r="W68" s="57"/>
      <c r="X68" s="57"/>
      <c r="Y68" s="57"/>
      <c r="Z68" s="57"/>
      <c r="AA68" s="57"/>
      <c r="AB68" s="57"/>
      <c r="AC68" s="57"/>
      <c r="AD68" s="58">
        <f t="shared" si="54"/>
        <v>0</v>
      </c>
      <c r="AE68" s="57"/>
      <c r="AF68" s="57"/>
      <c r="AG68" s="57"/>
      <c r="AH68" s="57"/>
      <c r="AI68" s="57"/>
      <c r="AJ68" s="57"/>
      <c r="AK68" s="57"/>
      <c r="AL68" s="57"/>
      <c r="AM68" s="57"/>
      <c r="AN68" s="57"/>
      <c r="AO68" s="57"/>
      <c r="AP68" s="57"/>
      <c r="AQ68" s="57"/>
      <c r="AR68" s="57"/>
      <c r="AS68" s="57">
        <f t="shared" ref="AS68" si="56">AT68+AU68</f>
        <v>0</v>
      </c>
      <c r="AT68" s="57"/>
      <c r="AU68" s="57"/>
      <c r="AV68" s="57"/>
      <c r="AW68" s="57"/>
      <c r="AX68" s="57">
        <v>0.3</v>
      </c>
      <c r="AY68" s="57"/>
      <c r="AZ68" s="57"/>
      <c r="BA68" s="57"/>
      <c r="BB68" s="57"/>
      <c r="BC68" s="57"/>
      <c r="BD68" s="57">
        <v>0.4</v>
      </c>
      <c r="BE68" s="57"/>
      <c r="BF68" s="57"/>
      <c r="BG68" s="58">
        <f t="shared" ref="BG68" si="57">BH68+BI68+BJ68</f>
        <v>0</v>
      </c>
      <c r="BH68" s="57"/>
      <c r="BI68" s="57"/>
      <c r="BJ68" s="57"/>
      <c r="BK68" s="61" t="s">
        <v>130</v>
      </c>
      <c r="BL68" s="57" t="s">
        <v>396</v>
      </c>
      <c r="BM68" s="79" t="s">
        <v>616</v>
      </c>
      <c r="BN68" s="79" t="s">
        <v>93</v>
      </c>
      <c r="BO68" s="79"/>
      <c r="BP68" s="61" t="s">
        <v>502</v>
      </c>
      <c r="BQ68" s="63" t="s">
        <v>503</v>
      </c>
      <c r="BR68" s="69"/>
      <c r="BS68" s="69"/>
      <c r="BT68" s="69"/>
      <c r="BU68" s="69"/>
      <c r="BV68" s="69"/>
      <c r="BX68" s="69"/>
      <c r="CA68" s="69" t="s">
        <v>622</v>
      </c>
      <c r="CZ68" s="72" t="s">
        <v>623</v>
      </c>
    </row>
    <row r="69" spans="1:108" s="165" customFormat="1" ht="56.25">
      <c r="A69" s="61">
        <f t="shared" si="50"/>
        <v>26</v>
      </c>
      <c r="B69" s="34" t="s">
        <v>543</v>
      </c>
      <c r="C69" s="62">
        <f t="shared" si="33"/>
        <v>0.8</v>
      </c>
      <c r="D69" s="79">
        <v>0.8</v>
      </c>
      <c r="E69" s="58">
        <f t="shared" si="51"/>
        <v>0</v>
      </c>
      <c r="F69" s="58">
        <f t="shared" si="46"/>
        <v>0</v>
      </c>
      <c r="G69" s="58">
        <f t="shared" si="36"/>
        <v>0</v>
      </c>
      <c r="H69" s="79"/>
      <c r="I69" s="57"/>
      <c r="J69" s="57"/>
      <c r="K69" s="79"/>
      <c r="L69" s="79"/>
      <c r="M69" s="58">
        <f t="shared" si="37"/>
        <v>0</v>
      </c>
      <c r="N69" s="57"/>
      <c r="O69" s="57"/>
      <c r="P69" s="79"/>
      <c r="Q69" s="57"/>
      <c r="R69" s="57"/>
      <c r="S69" s="57"/>
      <c r="T69" s="57"/>
      <c r="U69" s="58">
        <f t="shared" si="39"/>
        <v>0</v>
      </c>
      <c r="V69" s="57"/>
      <c r="W69" s="57"/>
      <c r="X69" s="57"/>
      <c r="Y69" s="57"/>
      <c r="Z69" s="57"/>
      <c r="AA69" s="57"/>
      <c r="AB69" s="57"/>
      <c r="AC69" s="57"/>
      <c r="AD69" s="58">
        <f t="shared" si="54"/>
        <v>0</v>
      </c>
      <c r="AE69" s="79"/>
      <c r="AF69" s="57"/>
      <c r="AG69" s="57"/>
      <c r="AH69" s="57"/>
      <c r="AI69" s="57"/>
      <c r="AJ69" s="57"/>
      <c r="AK69" s="57"/>
      <c r="AL69" s="57"/>
      <c r="AM69" s="57"/>
      <c r="AN69" s="57"/>
      <c r="AO69" s="57"/>
      <c r="AP69" s="57"/>
      <c r="AQ69" s="57"/>
      <c r="AR69" s="57"/>
      <c r="AS69" s="57">
        <f t="shared" si="55"/>
        <v>0</v>
      </c>
      <c r="AT69" s="57"/>
      <c r="AU69" s="57"/>
      <c r="AV69" s="57"/>
      <c r="AW69" s="57"/>
      <c r="AX69" s="57"/>
      <c r="AY69" s="57"/>
      <c r="AZ69" s="57"/>
      <c r="BA69" s="57"/>
      <c r="BB69" s="57"/>
      <c r="BC69" s="57"/>
      <c r="BD69" s="79"/>
      <c r="BE69" s="57"/>
      <c r="BF69" s="57"/>
      <c r="BG69" s="58">
        <f t="shared" si="41"/>
        <v>0</v>
      </c>
      <c r="BH69" s="57"/>
      <c r="BI69" s="79"/>
      <c r="BJ69" s="57"/>
      <c r="BK69" s="61" t="s">
        <v>130</v>
      </c>
      <c r="BL69" s="27" t="s">
        <v>506</v>
      </c>
      <c r="BM69" s="79"/>
      <c r="BN69" s="79" t="s">
        <v>93</v>
      </c>
      <c r="BO69" s="79" t="s">
        <v>542</v>
      </c>
      <c r="BP69" s="61" t="s">
        <v>502</v>
      </c>
      <c r="BQ69" s="63" t="s">
        <v>503</v>
      </c>
      <c r="BR69" s="427" t="s">
        <v>504</v>
      </c>
    </row>
    <row r="70" spans="1:108" s="2" customFormat="1">
      <c r="A70" s="24" t="s">
        <v>164</v>
      </c>
      <c r="B70" s="25" t="s">
        <v>53</v>
      </c>
      <c r="C70" s="15">
        <f t="shared" si="33"/>
        <v>92.47999999999999</v>
      </c>
      <c r="D70" s="15">
        <f t="shared" ref="D70:BJ70" si="58">SUM(D71:D76)</f>
        <v>2</v>
      </c>
      <c r="E70" s="15">
        <f t="shared" si="58"/>
        <v>90.47999999999999</v>
      </c>
      <c r="F70" s="15">
        <f t="shared" si="58"/>
        <v>82.399999999999991</v>
      </c>
      <c r="G70" s="15">
        <f t="shared" si="58"/>
        <v>3.06</v>
      </c>
      <c r="H70" s="15">
        <f t="shared" si="58"/>
        <v>3.06</v>
      </c>
      <c r="I70" s="15">
        <f t="shared" si="58"/>
        <v>0</v>
      </c>
      <c r="J70" s="15">
        <f t="shared" si="58"/>
        <v>0</v>
      </c>
      <c r="K70" s="15">
        <f t="shared" si="58"/>
        <v>64.7</v>
      </c>
      <c r="L70" s="15">
        <f t="shared" si="58"/>
        <v>14.21</v>
      </c>
      <c r="M70" s="15">
        <f t="shared" si="58"/>
        <v>0.39</v>
      </c>
      <c r="N70" s="15">
        <f t="shared" si="58"/>
        <v>0</v>
      </c>
      <c r="O70" s="15">
        <f t="shared" si="58"/>
        <v>0</v>
      </c>
      <c r="P70" s="15">
        <f t="shared" si="58"/>
        <v>0.39</v>
      </c>
      <c r="Q70" s="15">
        <f t="shared" si="58"/>
        <v>0</v>
      </c>
      <c r="R70" s="15">
        <f t="shared" si="58"/>
        <v>0.04</v>
      </c>
      <c r="S70" s="15">
        <f t="shared" si="58"/>
        <v>0</v>
      </c>
      <c r="T70" s="15">
        <f t="shared" si="58"/>
        <v>0</v>
      </c>
      <c r="U70" s="15">
        <f t="shared" si="58"/>
        <v>7.51</v>
      </c>
      <c r="V70" s="15">
        <f t="shared" si="58"/>
        <v>0</v>
      </c>
      <c r="W70" s="15">
        <f t="shared" si="58"/>
        <v>0</v>
      </c>
      <c r="X70" s="15">
        <f t="shared" si="58"/>
        <v>0</v>
      </c>
      <c r="Y70" s="15">
        <f t="shared" si="58"/>
        <v>0</v>
      </c>
      <c r="Z70" s="15">
        <f t="shared" si="58"/>
        <v>0</v>
      </c>
      <c r="AA70" s="15">
        <f t="shared" si="58"/>
        <v>0</v>
      </c>
      <c r="AB70" s="15">
        <f t="shared" si="58"/>
        <v>0</v>
      </c>
      <c r="AC70" s="15">
        <f t="shared" si="58"/>
        <v>0</v>
      </c>
      <c r="AD70" s="15">
        <f t="shared" si="58"/>
        <v>2.5099999999999998</v>
      </c>
      <c r="AE70" s="15">
        <f t="shared" si="58"/>
        <v>2.5099999999999998</v>
      </c>
      <c r="AF70" s="15">
        <f t="shared" si="58"/>
        <v>0</v>
      </c>
      <c r="AG70" s="15">
        <f t="shared" si="58"/>
        <v>0</v>
      </c>
      <c r="AH70" s="15">
        <f t="shared" si="58"/>
        <v>0</v>
      </c>
      <c r="AI70" s="15">
        <f t="shared" si="58"/>
        <v>0</v>
      </c>
      <c r="AJ70" s="15">
        <f t="shared" si="58"/>
        <v>0</v>
      </c>
      <c r="AK70" s="15">
        <f t="shared" si="58"/>
        <v>0</v>
      </c>
      <c r="AL70" s="15">
        <f t="shared" si="58"/>
        <v>0</v>
      </c>
      <c r="AM70" s="15">
        <f t="shared" si="58"/>
        <v>0</v>
      </c>
      <c r="AN70" s="15">
        <f t="shared" si="58"/>
        <v>0</v>
      </c>
      <c r="AO70" s="15">
        <f t="shared" si="58"/>
        <v>0</v>
      </c>
      <c r="AP70" s="15">
        <f t="shared" si="58"/>
        <v>0</v>
      </c>
      <c r="AQ70" s="15">
        <f t="shared" si="58"/>
        <v>0</v>
      </c>
      <c r="AR70" s="15">
        <f t="shared" si="58"/>
        <v>0</v>
      </c>
      <c r="AS70" s="15">
        <f t="shared" si="58"/>
        <v>0</v>
      </c>
      <c r="AT70" s="15">
        <f t="shared" si="58"/>
        <v>0</v>
      </c>
      <c r="AU70" s="15">
        <f t="shared" si="58"/>
        <v>0</v>
      </c>
      <c r="AV70" s="15">
        <f t="shared" si="58"/>
        <v>0</v>
      </c>
      <c r="AW70" s="15">
        <f t="shared" si="58"/>
        <v>0</v>
      </c>
      <c r="AX70" s="15">
        <f t="shared" si="58"/>
        <v>0.27</v>
      </c>
      <c r="AY70" s="15">
        <f t="shared" si="58"/>
        <v>0</v>
      </c>
      <c r="AZ70" s="15">
        <f t="shared" si="58"/>
        <v>0</v>
      </c>
      <c r="BA70" s="15">
        <f t="shared" si="58"/>
        <v>0</v>
      </c>
      <c r="BB70" s="15">
        <f t="shared" si="58"/>
        <v>0</v>
      </c>
      <c r="BC70" s="15">
        <f t="shared" si="58"/>
        <v>0</v>
      </c>
      <c r="BD70" s="15">
        <f t="shared" si="58"/>
        <v>4.7300000000000004</v>
      </c>
      <c r="BE70" s="15">
        <f t="shared" si="58"/>
        <v>0</v>
      </c>
      <c r="BF70" s="15">
        <f t="shared" si="58"/>
        <v>0</v>
      </c>
      <c r="BG70" s="15">
        <f t="shared" si="58"/>
        <v>0.57000000000000006</v>
      </c>
      <c r="BH70" s="15">
        <f t="shared" si="58"/>
        <v>0</v>
      </c>
      <c r="BI70" s="15">
        <f t="shared" si="58"/>
        <v>0.57000000000000006</v>
      </c>
      <c r="BJ70" s="15">
        <f t="shared" si="58"/>
        <v>0</v>
      </c>
      <c r="BK70" s="9"/>
      <c r="BL70" s="9"/>
      <c r="BM70" s="87"/>
      <c r="BN70" s="24"/>
      <c r="BO70" s="86"/>
      <c r="BP70" s="39"/>
      <c r="BQ70" s="39"/>
      <c r="BR70" s="425"/>
      <c r="BS70" s="135"/>
      <c r="BT70" s="135"/>
      <c r="BU70" s="55"/>
      <c r="BV70" s="55"/>
      <c r="BW70" s="55"/>
      <c r="BX70" s="55"/>
      <c r="BY70" s="55"/>
      <c r="BZ70" s="55"/>
      <c r="CA70" s="55"/>
      <c r="CB70" s="55"/>
      <c r="CC70" s="55"/>
      <c r="CD70" s="55"/>
      <c r="CE70" s="55"/>
      <c r="CF70" s="55"/>
      <c r="CG70" s="55"/>
      <c r="CH70" s="55"/>
      <c r="CI70" s="55"/>
      <c r="CJ70" s="55"/>
      <c r="CK70" s="55"/>
      <c r="CL70" s="55"/>
      <c r="CM70" s="55"/>
      <c r="CN70" s="55"/>
      <c r="CO70" s="55"/>
      <c r="CP70" s="55"/>
      <c r="CQ70" s="55"/>
    </row>
    <row r="71" spans="1:108" s="81" customFormat="1" ht="80.25" customHeight="1">
      <c r="A71" s="441">
        <v>1</v>
      </c>
      <c r="B71" s="442" t="s">
        <v>165</v>
      </c>
      <c r="C71" s="62">
        <f t="shared" si="33"/>
        <v>4.95</v>
      </c>
      <c r="D71" s="58"/>
      <c r="E71" s="1">
        <f t="shared" ref="E71:E76" si="59">F71+U71+BG71</f>
        <v>4.95</v>
      </c>
      <c r="F71" s="1">
        <f t="shared" ref="F71:F76" si="60">G71+K71+L71+M71+R71+S71+T71</f>
        <v>4.95</v>
      </c>
      <c r="G71" s="58">
        <f t="shared" ref="G71" si="61">H71+I71+J71</f>
        <v>0.06</v>
      </c>
      <c r="H71" s="58">
        <v>0.06</v>
      </c>
      <c r="I71" s="58"/>
      <c r="J71" s="58"/>
      <c r="K71" s="58">
        <v>2.81</v>
      </c>
      <c r="L71" s="58">
        <v>2.08</v>
      </c>
      <c r="M71" s="58">
        <f t="shared" si="37"/>
        <v>0</v>
      </c>
      <c r="N71" s="58"/>
      <c r="O71" s="58"/>
      <c r="P71" s="58"/>
      <c r="Q71" s="58"/>
      <c r="R71" s="58"/>
      <c r="S71" s="58"/>
      <c r="T71" s="58"/>
      <c r="U71" s="58">
        <f t="shared" si="39"/>
        <v>0</v>
      </c>
      <c r="V71" s="58"/>
      <c r="W71" s="58"/>
      <c r="X71" s="58"/>
      <c r="Y71" s="58"/>
      <c r="Z71" s="58"/>
      <c r="AA71" s="58"/>
      <c r="AB71" s="58"/>
      <c r="AC71" s="58"/>
      <c r="AD71" s="58">
        <f t="shared" ref="AD71:AD76" si="62">SUM(AE71:AT71)</f>
        <v>0</v>
      </c>
      <c r="AE71" s="58"/>
      <c r="AF71" s="58"/>
      <c r="AG71" s="58"/>
      <c r="AH71" s="58"/>
      <c r="AI71" s="58"/>
      <c r="AJ71" s="58"/>
      <c r="AK71" s="58"/>
      <c r="AL71" s="58"/>
      <c r="AM71" s="58"/>
      <c r="AN71" s="58"/>
      <c r="AO71" s="58"/>
      <c r="AP71" s="58"/>
      <c r="AQ71" s="58"/>
      <c r="AR71" s="58"/>
      <c r="AS71" s="58">
        <v>0</v>
      </c>
      <c r="AT71" s="58"/>
      <c r="AU71" s="58"/>
      <c r="AV71" s="58"/>
      <c r="AW71" s="58"/>
      <c r="AX71" s="58"/>
      <c r="AY71" s="58"/>
      <c r="AZ71" s="58"/>
      <c r="BA71" s="58"/>
      <c r="BB71" s="58"/>
      <c r="BC71" s="58"/>
      <c r="BD71" s="58"/>
      <c r="BE71" s="58"/>
      <c r="BF71" s="58"/>
      <c r="BG71" s="1">
        <f t="shared" si="41"/>
        <v>0</v>
      </c>
      <c r="BH71" s="58"/>
      <c r="BI71" s="58"/>
      <c r="BJ71" s="58"/>
      <c r="BK71" s="61" t="s">
        <v>130</v>
      </c>
      <c r="BL71" s="79" t="s">
        <v>131</v>
      </c>
      <c r="BM71" s="27" t="s">
        <v>625</v>
      </c>
      <c r="BN71" s="61" t="s">
        <v>94</v>
      </c>
      <c r="BO71" s="90"/>
      <c r="BP71" s="437" t="s">
        <v>627</v>
      </c>
      <c r="BQ71" s="63" t="s">
        <v>557</v>
      </c>
      <c r="CY71" s="81" t="s">
        <v>624</v>
      </c>
      <c r="DD71" s="81" t="s">
        <v>667</v>
      </c>
    </row>
    <row r="72" spans="1:108" s="165" customFormat="1" ht="75">
      <c r="A72" s="27">
        <v>2</v>
      </c>
      <c r="B72" s="126" t="s">
        <v>665</v>
      </c>
      <c r="C72" s="62">
        <f t="shared" si="33"/>
        <v>1.46</v>
      </c>
      <c r="D72" s="63"/>
      <c r="E72" s="58">
        <f t="shared" si="59"/>
        <v>1.46</v>
      </c>
      <c r="F72" s="58">
        <f t="shared" si="60"/>
        <v>0.76</v>
      </c>
      <c r="G72" s="58">
        <f t="shared" si="36"/>
        <v>0</v>
      </c>
      <c r="H72" s="58"/>
      <c r="I72" s="58"/>
      <c r="J72" s="58"/>
      <c r="K72" s="59">
        <v>0.46</v>
      </c>
      <c r="L72" s="59">
        <v>0.3</v>
      </c>
      <c r="M72" s="58">
        <f t="shared" si="37"/>
        <v>0</v>
      </c>
      <c r="N72" s="59"/>
      <c r="O72" s="58"/>
      <c r="P72" s="59"/>
      <c r="Q72" s="58"/>
      <c r="R72" s="58"/>
      <c r="S72" s="58"/>
      <c r="T72" s="58"/>
      <c r="U72" s="58">
        <f t="shared" si="39"/>
        <v>0.7</v>
      </c>
      <c r="V72" s="58"/>
      <c r="W72" s="58"/>
      <c r="X72" s="58"/>
      <c r="Y72" s="58"/>
      <c r="Z72" s="58"/>
      <c r="AA72" s="58"/>
      <c r="AB72" s="58"/>
      <c r="AC72" s="58"/>
      <c r="AD72" s="58">
        <f t="shared" si="62"/>
        <v>0</v>
      </c>
      <c r="AE72" s="59"/>
      <c r="AF72" s="58"/>
      <c r="AG72" s="58"/>
      <c r="AH72" s="58"/>
      <c r="AI72" s="59"/>
      <c r="AJ72" s="58"/>
      <c r="AK72" s="58"/>
      <c r="AL72" s="58"/>
      <c r="AM72" s="58"/>
      <c r="AN72" s="58"/>
      <c r="AO72" s="58"/>
      <c r="AP72" s="58"/>
      <c r="AQ72" s="58"/>
      <c r="AR72" s="58"/>
      <c r="AS72" s="58">
        <v>0</v>
      </c>
      <c r="AT72" s="58"/>
      <c r="AU72" s="58"/>
      <c r="AV72" s="58"/>
      <c r="AW72" s="58"/>
      <c r="AX72" s="59"/>
      <c r="AY72" s="58"/>
      <c r="AZ72" s="58"/>
      <c r="BA72" s="58"/>
      <c r="BB72" s="58"/>
      <c r="BC72" s="58"/>
      <c r="BD72" s="59">
        <v>0.7</v>
      </c>
      <c r="BE72" s="58"/>
      <c r="BF72" s="58"/>
      <c r="BG72" s="58"/>
      <c r="BH72" s="58"/>
      <c r="BI72" s="58"/>
      <c r="BJ72" s="58"/>
      <c r="BK72" s="61" t="s">
        <v>130</v>
      </c>
      <c r="BL72" s="58" t="s">
        <v>400</v>
      </c>
      <c r="BM72" s="61" t="s">
        <v>545</v>
      </c>
      <c r="BN72" s="61" t="s">
        <v>94</v>
      </c>
      <c r="BO72" s="61"/>
      <c r="BP72" s="61" t="s">
        <v>502</v>
      </c>
      <c r="BQ72" s="166" t="s">
        <v>503</v>
      </c>
      <c r="BR72" s="427" t="s">
        <v>504</v>
      </c>
      <c r="BS72" s="55"/>
      <c r="BT72" s="55"/>
      <c r="DD72" s="165" t="s">
        <v>666</v>
      </c>
    </row>
    <row r="73" spans="1:108" s="165" customFormat="1" ht="56.25">
      <c r="A73" s="264">
        <v>3</v>
      </c>
      <c r="B73" s="60" t="s">
        <v>546</v>
      </c>
      <c r="C73" s="62">
        <f t="shared" si="33"/>
        <v>0.30000000000000004</v>
      </c>
      <c r="D73" s="63"/>
      <c r="E73" s="58">
        <f t="shared" si="59"/>
        <v>0.30000000000000004</v>
      </c>
      <c r="F73" s="58">
        <f t="shared" si="60"/>
        <v>0.2</v>
      </c>
      <c r="G73" s="58">
        <f t="shared" si="36"/>
        <v>0</v>
      </c>
      <c r="H73" s="58"/>
      <c r="I73" s="58"/>
      <c r="J73" s="58"/>
      <c r="K73" s="59">
        <v>0.2</v>
      </c>
      <c r="L73" s="59">
        <v>0</v>
      </c>
      <c r="M73" s="58">
        <f t="shared" si="37"/>
        <v>0</v>
      </c>
      <c r="N73" s="59"/>
      <c r="O73" s="58"/>
      <c r="P73" s="59"/>
      <c r="Q73" s="58"/>
      <c r="R73" s="58"/>
      <c r="S73" s="58"/>
      <c r="T73" s="58"/>
      <c r="U73" s="58">
        <f t="shared" si="39"/>
        <v>0.1</v>
      </c>
      <c r="V73" s="58"/>
      <c r="W73" s="58"/>
      <c r="X73" s="58"/>
      <c r="Y73" s="58"/>
      <c r="Z73" s="58"/>
      <c r="AA73" s="58"/>
      <c r="AB73" s="58"/>
      <c r="AC73" s="58"/>
      <c r="AD73" s="58">
        <f t="shared" si="62"/>
        <v>0</v>
      </c>
      <c r="AE73" s="59"/>
      <c r="AF73" s="58"/>
      <c r="AG73" s="58"/>
      <c r="AH73" s="58"/>
      <c r="AI73" s="59"/>
      <c r="AJ73" s="58"/>
      <c r="AK73" s="58"/>
      <c r="AL73" s="58"/>
      <c r="AM73" s="58"/>
      <c r="AN73" s="58"/>
      <c r="AO73" s="58"/>
      <c r="AP73" s="58"/>
      <c r="AQ73" s="58"/>
      <c r="AR73" s="58"/>
      <c r="AS73" s="58">
        <v>0</v>
      </c>
      <c r="AT73" s="58"/>
      <c r="AU73" s="58"/>
      <c r="AV73" s="58"/>
      <c r="AW73" s="58"/>
      <c r="AX73" s="59"/>
      <c r="AY73" s="58"/>
      <c r="AZ73" s="58"/>
      <c r="BA73" s="58"/>
      <c r="BB73" s="58"/>
      <c r="BC73" s="58"/>
      <c r="BD73" s="59">
        <v>0.1</v>
      </c>
      <c r="BE73" s="58"/>
      <c r="BF73" s="58"/>
      <c r="BG73" s="58"/>
      <c r="BH73" s="58"/>
      <c r="BI73" s="58"/>
      <c r="BJ73" s="58"/>
      <c r="BK73" s="61" t="s">
        <v>130</v>
      </c>
      <c r="BL73" s="58" t="s">
        <v>400</v>
      </c>
      <c r="BM73" s="61"/>
      <c r="BN73" s="61" t="s">
        <v>94</v>
      </c>
      <c r="BO73" s="290"/>
      <c r="BP73" s="61" t="s">
        <v>502</v>
      </c>
      <c r="BQ73" s="166" t="s">
        <v>503</v>
      </c>
      <c r="BR73" s="427" t="s">
        <v>504</v>
      </c>
      <c r="BS73" s="55"/>
      <c r="BT73" s="55"/>
      <c r="BU73" s="55"/>
      <c r="BV73" s="55"/>
      <c r="BX73" s="55"/>
      <c r="CA73" s="55"/>
      <c r="CB73" s="55"/>
      <c r="CC73" s="55"/>
      <c r="CD73" s="55"/>
      <c r="CE73" s="55"/>
      <c r="CF73" s="55"/>
      <c r="CG73" s="55"/>
      <c r="CH73" s="55"/>
      <c r="CI73" s="55"/>
      <c r="CJ73" s="55"/>
      <c r="CK73" s="55"/>
      <c r="CL73" s="55"/>
      <c r="CM73" s="55"/>
      <c r="CN73" s="55"/>
      <c r="CO73" s="55"/>
      <c r="CP73" s="55"/>
      <c r="CQ73" s="55"/>
      <c r="CR73" s="55"/>
      <c r="CS73" s="55"/>
      <c r="CT73" s="55"/>
      <c r="CU73" s="55"/>
      <c r="CV73" s="55"/>
      <c r="CW73" s="55"/>
      <c r="CX73" s="55"/>
      <c r="CY73" s="55"/>
      <c r="CZ73" s="55"/>
      <c r="DA73" s="55"/>
      <c r="DB73" s="55"/>
      <c r="DC73" s="55"/>
    </row>
    <row r="74" spans="1:108" s="146" customFormat="1" ht="32.450000000000003" customHeight="1">
      <c r="A74" s="761">
        <v>4</v>
      </c>
      <c r="B74" s="782" t="s">
        <v>390</v>
      </c>
      <c r="C74" s="1">
        <v>11.3</v>
      </c>
      <c r="D74" s="58">
        <v>0.03</v>
      </c>
      <c r="E74" s="1">
        <f t="shared" si="59"/>
        <v>11.270000000000001</v>
      </c>
      <c r="F74" s="1">
        <f t="shared" si="60"/>
        <v>10.49</v>
      </c>
      <c r="G74" s="58">
        <f t="shared" si="36"/>
        <v>1</v>
      </c>
      <c r="H74" s="58">
        <v>1</v>
      </c>
      <c r="I74" s="58"/>
      <c r="J74" s="58"/>
      <c r="K74" s="58">
        <v>7.55</v>
      </c>
      <c r="L74" s="58">
        <v>1.94</v>
      </c>
      <c r="M74" s="58">
        <f t="shared" si="37"/>
        <v>0</v>
      </c>
      <c r="N74" s="58"/>
      <c r="O74" s="58"/>
      <c r="P74" s="58"/>
      <c r="Q74" s="58"/>
      <c r="R74" s="58"/>
      <c r="S74" s="58"/>
      <c r="T74" s="58"/>
      <c r="U74" s="58">
        <f t="shared" si="39"/>
        <v>0.64</v>
      </c>
      <c r="V74" s="58"/>
      <c r="W74" s="58"/>
      <c r="X74" s="58"/>
      <c r="Y74" s="58"/>
      <c r="Z74" s="58"/>
      <c r="AA74" s="58"/>
      <c r="AB74" s="58"/>
      <c r="AC74" s="58"/>
      <c r="AD74" s="58">
        <f t="shared" si="62"/>
        <v>0.06</v>
      </c>
      <c r="AE74" s="58">
        <v>0.06</v>
      </c>
      <c r="AF74" s="58"/>
      <c r="AG74" s="58"/>
      <c r="AH74" s="58"/>
      <c r="AI74" s="58"/>
      <c r="AJ74" s="58"/>
      <c r="AK74" s="58"/>
      <c r="AL74" s="58"/>
      <c r="AM74" s="58"/>
      <c r="AN74" s="58"/>
      <c r="AO74" s="58"/>
      <c r="AP74" s="58"/>
      <c r="AQ74" s="58"/>
      <c r="AR74" s="58"/>
      <c r="AS74" s="58"/>
      <c r="AT74" s="58"/>
      <c r="AU74" s="58"/>
      <c r="AV74" s="58"/>
      <c r="AW74" s="58"/>
      <c r="AX74" s="58">
        <v>0.27</v>
      </c>
      <c r="AY74" s="58"/>
      <c r="AZ74" s="58"/>
      <c r="BA74" s="58"/>
      <c r="BB74" s="58"/>
      <c r="BC74" s="58"/>
      <c r="BD74" s="58">
        <v>0.31</v>
      </c>
      <c r="BE74" s="58"/>
      <c r="BF74" s="58"/>
      <c r="BG74" s="58">
        <f t="shared" si="41"/>
        <v>0.14000000000000001</v>
      </c>
      <c r="BH74" s="58"/>
      <c r="BI74" s="58">
        <v>0.14000000000000001</v>
      </c>
      <c r="BJ74" s="58"/>
      <c r="BK74" s="61" t="s">
        <v>130</v>
      </c>
      <c r="BL74" s="70" t="s">
        <v>396</v>
      </c>
      <c r="BM74" s="27" t="s">
        <v>317</v>
      </c>
      <c r="BN74" s="27" t="s">
        <v>94</v>
      </c>
      <c r="BO74" s="128" t="s">
        <v>370</v>
      </c>
      <c r="BP74" s="830" t="s">
        <v>344</v>
      </c>
      <c r="BQ74" s="781" t="s">
        <v>558</v>
      </c>
      <c r="BR74" s="427"/>
      <c r="BS74" s="136"/>
      <c r="BT74" s="136"/>
      <c r="BU74" s="81" t="s">
        <v>559</v>
      </c>
      <c r="BV74" s="81"/>
      <c r="BW74" s="81"/>
      <c r="BX74" s="81"/>
      <c r="BY74" s="81"/>
      <c r="BZ74" s="81"/>
      <c r="CA74" s="69" t="s">
        <v>622</v>
      </c>
      <c r="CB74" s="81"/>
      <c r="CC74" s="81"/>
      <c r="CD74" s="81"/>
      <c r="CE74" s="81"/>
      <c r="CF74" s="81"/>
      <c r="CG74" s="81"/>
      <c r="CH74" s="81"/>
      <c r="CI74" s="81"/>
      <c r="CJ74" s="81"/>
    </row>
    <row r="75" spans="1:108" s="81" customFormat="1" ht="30" customHeight="1">
      <c r="A75" s="761"/>
      <c r="B75" s="783"/>
      <c r="C75" s="62">
        <v>53.19</v>
      </c>
      <c r="D75" s="58">
        <v>0.1</v>
      </c>
      <c r="E75" s="1">
        <f t="shared" si="59"/>
        <v>53.089999999999989</v>
      </c>
      <c r="F75" s="1">
        <f t="shared" si="60"/>
        <v>48.779999999999994</v>
      </c>
      <c r="G75" s="58">
        <f t="shared" si="36"/>
        <v>1</v>
      </c>
      <c r="H75" s="58">
        <v>1</v>
      </c>
      <c r="I75" s="58"/>
      <c r="J75" s="58"/>
      <c r="K75" s="58">
        <v>45.48</v>
      </c>
      <c r="L75" s="58">
        <v>2.2599999999999998</v>
      </c>
      <c r="M75" s="58">
        <f t="shared" si="37"/>
        <v>0</v>
      </c>
      <c r="N75" s="58"/>
      <c r="O75" s="58"/>
      <c r="P75" s="58"/>
      <c r="Q75" s="58"/>
      <c r="R75" s="58">
        <v>0.04</v>
      </c>
      <c r="S75" s="58"/>
      <c r="T75" s="58"/>
      <c r="U75" s="58">
        <f t="shared" si="39"/>
        <v>3.9000000000000004</v>
      </c>
      <c r="V75" s="58"/>
      <c r="W75" s="58"/>
      <c r="X75" s="58"/>
      <c r="Y75" s="58"/>
      <c r="Z75" s="58"/>
      <c r="AA75" s="58"/>
      <c r="AB75" s="58"/>
      <c r="AC75" s="58"/>
      <c r="AD75" s="58">
        <f t="shared" si="62"/>
        <v>0.45</v>
      </c>
      <c r="AE75" s="58">
        <v>0.45</v>
      </c>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v>3.45</v>
      </c>
      <c r="BE75" s="58"/>
      <c r="BF75" s="58"/>
      <c r="BG75" s="58">
        <f t="shared" si="41"/>
        <v>0.41</v>
      </c>
      <c r="BH75" s="58"/>
      <c r="BI75" s="58">
        <v>0.41</v>
      </c>
      <c r="BJ75" s="58"/>
      <c r="BK75" s="61" t="s">
        <v>130</v>
      </c>
      <c r="BL75" s="79" t="s">
        <v>316</v>
      </c>
      <c r="BM75" s="27" t="s">
        <v>318</v>
      </c>
      <c r="BN75" s="61" t="s">
        <v>94</v>
      </c>
      <c r="BO75" s="128" t="s">
        <v>370</v>
      </c>
      <c r="BP75" s="830"/>
      <c r="BQ75" s="781"/>
      <c r="BR75" s="427"/>
      <c r="BS75" s="136"/>
      <c r="BT75" s="136"/>
      <c r="BU75" s="81" t="s">
        <v>559</v>
      </c>
      <c r="CA75" s="69" t="s">
        <v>622</v>
      </c>
    </row>
    <row r="76" spans="1:108" s="146" customFormat="1" ht="27.6" customHeight="1">
      <c r="A76" s="761"/>
      <c r="B76" s="782"/>
      <c r="C76" s="1">
        <v>21.28</v>
      </c>
      <c r="D76" s="58">
        <v>1.87</v>
      </c>
      <c r="E76" s="1">
        <f t="shared" si="59"/>
        <v>19.41</v>
      </c>
      <c r="F76" s="1">
        <f t="shared" si="60"/>
        <v>17.22</v>
      </c>
      <c r="G76" s="58">
        <f t="shared" si="36"/>
        <v>1</v>
      </c>
      <c r="H76" s="58">
        <v>1</v>
      </c>
      <c r="I76" s="58"/>
      <c r="J76" s="58"/>
      <c r="K76" s="58">
        <v>8.1999999999999993</v>
      </c>
      <c r="L76" s="58">
        <v>7.63</v>
      </c>
      <c r="M76" s="58">
        <f t="shared" si="37"/>
        <v>0.39</v>
      </c>
      <c r="N76" s="58"/>
      <c r="O76" s="58"/>
      <c r="P76" s="58">
        <v>0.39</v>
      </c>
      <c r="Q76" s="58"/>
      <c r="R76" s="58"/>
      <c r="S76" s="58"/>
      <c r="T76" s="58"/>
      <c r="U76" s="58">
        <f t="shared" si="39"/>
        <v>2.17</v>
      </c>
      <c r="V76" s="58"/>
      <c r="W76" s="58"/>
      <c r="X76" s="58"/>
      <c r="Y76" s="58"/>
      <c r="Z76" s="58"/>
      <c r="AA76" s="58"/>
      <c r="AB76" s="58"/>
      <c r="AC76" s="58"/>
      <c r="AD76" s="58">
        <f t="shared" si="62"/>
        <v>2</v>
      </c>
      <c r="AE76" s="58">
        <v>2</v>
      </c>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v>0.17</v>
      </c>
      <c r="BE76" s="58"/>
      <c r="BF76" s="58"/>
      <c r="BG76" s="58">
        <f t="shared" si="41"/>
        <v>0.02</v>
      </c>
      <c r="BH76" s="58"/>
      <c r="BI76" s="58">
        <v>0.02</v>
      </c>
      <c r="BJ76" s="58"/>
      <c r="BK76" s="61" t="s">
        <v>130</v>
      </c>
      <c r="BL76" s="70" t="s">
        <v>397</v>
      </c>
      <c r="BM76" s="27" t="s">
        <v>319</v>
      </c>
      <c r="BN76" s="27" t="s">
        <v>94</v>
      </c>
      <c r="BO76" s="128" t="s">
        <v>370</v>
      </c>
      <c r="BP76" s="830"/>
      <c r="BQ76" s="781"/>
      <c r="BR76" s="427"/>
      <c r="BS76" s="136"/>
      <c r="BT76" s="136"/>
      <c r="BU76" s="81" t="s">
        <v>559</v>
      </c>
      <c r="BV76" s="81"/>
      <c r="BW76" s="81"/>
      <c r="BX76" s="81"/>
      <c r="BY76" s="81"/>
      <c r="BZ76" s="81"/>
      <c r="CA76" s="69" t="s">
        <v>622</v>
      </c>
      <c r="CB76" s="81"/>
      <c r="CC76" s="81"/>
      <c r="CD76" s="81"/>
      <c r="CE76" s="81"/>
      <c r="CF76" s="81"/>
      <c r="CG76" s="81"/>
      <c r="CH76" s="81"/>
      <c r="CI76" s="81"/>
      <c r="CJ76" s="81"/>
    </row>
    <row r="77" spans="1:108" s="2" customFormat="1">
      <c r="A77" s="24" t="s">
        <v>166</v>
      </c>
      <c r="B77" s="25" t="s">
        <v>54</v>
      </c>
      <c r="C77" s="15">
        <f>C78</f>
        <v>0.12</v>
      </c>
      <c r="D77" s="15">
        <f>D78</f>
        <v>0</v>
      </c>
      <c r="E77" s="15">
        <f>E78</f>
        <v>0.12</v>
      </c>
      <c r="F77" s="15">
        <f>F78</f>
        <v>0.11</v>
      </c>
      <c r="G77" s="58">
        <f t="shared" si="36"/>
        <v>0</v>
      </c>
      <c r="H77" s="15">
        <f>H78</f>
        <v>0</v>
      </c>
      <c r="I77" s="15">
        <f>I78</f>
        <v>0</v>
      </c>
      <c r="J77" s="15">
        <f>J78</f>
        <v>0</v>
      </c>
      <c r="K77" s="15">
        <f>K78</f>
        <v>0</v>
      </c>
      <c r="L77" s="15">
        <f>L78</f>
        <v>0.11</v>
      </c>
      <c r="M77" s="58">
        <f t="shared" si="37"/>
        <v>0</v>
      </c>
      <c r="N77" s="15">
        <f t="shared" ref="N77:T77" si="63">N78</f>
        <v>0</v>
      </c>
      <c r="O77" s="15">
        <f t="shared" si="63"/>
        <v>0</v>
      </c>
      <c r="P77" s="15">
        <f t="shared" si="63"/>
        <v>0</v>
      </c>
      <c r="Q77" s="15">
        <f t="shared" si="63"/>
        <v>0</v>
      </c>
      <c r="R77" s="15">
        <f t="shared" si="63"/>
        <v>0</v>
      </c>
      <c r="S77" s="15">
        <f t="shared" si="63"/>
        <v>0</v>
      </c>
      <c r="T77" s="15">
        <f t="shared" si="63"/>
        <v>0</v>
      </c>
      <c r="U77" s="58">
        <f t="shared" si="39"/>
        <v>0</v>
      </c>
      <c r="V77" s="15">
        <f t="shared" ref="V77:BF77" si="64">V78</f>
        <v>0</v>
      </c>
      <c r="W77" s="15">
        <f t="shared" si="64"/>
        <v>0</v>
      </c>
      <c r="X77" s="15">
        <f t="shared" si="64"/>
        <v>0</v>
      </c>
      <c r="Y77" s="15">
        <f t="shared" si="64"/>
        <v>0</v>
      </c>
      <c r="Z77" s="15">
        <f t="shared" si="64"/>
        <v>0</v>
      </c>
      <c r="AA77" s="15">
        <f t="shared" si="64"/>
        <v>0</v>
      </c>
      <c r="AB77" s="15">
        <f t="shared" si="64"/>
        <v>0</v>
      </c>
      <c r="AC77" s="15">
        <f t="shared" si="64"/>
        <v>0</v>
      </c>
      <c r="AD77" s="15">
        <f t="shared" si="64"/>
        <v>0</v>
      </c>
      <c r="AE77" s="15">
        <f t="shared" si="64"/>
        <v>0</v>
      </c>
      <c r="AF77" s="15">
        <f t="shared" si="64"/>
        <v>0</v>
      </c>
      <c r="AG77" s="15">
        <f t="shared" si="64"/>
        <v>0</v>
      </c>
      <c r="AH77" s="15">
        <f t="shared" si="64"/>
        <v>0</v>
      </c>
      <c r="AI77" s="15">
        <f t="shared" si="64"/>
        <v>0</v>
      </c>
      <c r="AJ77" s="15">
        <f t="shared" si="64"/>
        <v>0</v>
      </c>
      <c r="AK77" s="15">
        <f t="shared" si="64"/>
        <v>0</v>
      </c>
      <c r="AL77" s="15">
        <f t="shared" si="64"/>
        <v>0</v>
      </c>
      <c r="AM77" s="15">
        <f t="shared" si="64"/>
        <v>0</v>
      </c>
      <c r="AN77" s="15">
        <f t="shared" si="64"/>
        <v>0</v>
      </c>
      <c r="AO77" s="15">
        <f t="shared" si="64"/>
        <v>0</v>
      </c>
      <c r="AP77" s="15">
        <f t="shared" si="64"/>
        <v>0</v>
      </c>
      <c r="AQ77" s="15">
        <f t="shared" si="64"/>
        <v>0</v>
      </c>
      <c r="AR77" s="15">
        <f t="shared" si="64"/>
        <v>0</v>
      </c>
      <c r="AS77" s="15">
        <f t="shared" si="64"/>
        <v>0</v>
      </c>
      <c r="AT77" s="15">
        <f t="shared" si="64"/>
        <v>0</v>
      </c>
      <c r="AU77" s="15">
        <f t="shared" si="64"/>
        <v>0</v>
      </c>
      <c r="AV77" s="15">
        <f t="shared" si="64"/>
        <v>0</v>
      </c>
      <c r="AW77" s="15">
        <f t="shared" si="64"/>
        <v>0</v>
      </c>
      <c r="AX77" s="15">
        <f t="shared" si="64"/>
        <v>0</v>
      </c>
      <c r="AY77" s="15">
        <f t="shared" si="64"/>
        <v>0</v>
      </c>
      <c r="AZ77" s="15">
        <f t="shared" si="64"/>
        <v>0</v>
      </c>
      <c r="BA77" s="15">
        <f t="shared" si="64"/>
        <v>0</v>
      </c>
      <c r="BB77" s="15">
        <f t="shared" si="64"/>
        <v>0</v>
      </c>
      <c r="BC77" s="15">
        <f t="shared" si="64"/>
        <v>0</v>
      </c>
      <c r="BD77" s="15">
        <f t="shared" si="64"/>
        <v>0</v>
      </c>
      <c r="BE77" s="15">
        <f t="shared" si="64"/>
        <v>0</v>
      </c>
      <c r="BF77" s="15">
        <f t="shared" si="64"/>
        <v>0</v>
      </c>
      <c r="BG77" s="1">
        <f t="shared" si="41"/>
        <v>0.01</v>
      </c>
      <c r="BH77" s="15">
        <f>BH78</f>
        <v>0</v>
      </c>
      <c r="BI77" s="15">
        <f>BI78</f>
        <v>0.01</v>
      </c>
      <c r="BJ77" s="15">
        <f>BJ78</f>
        <v>0</v>
      </c>
      <c r="BK77" s="9"/>
      <c r="BL77" s="9"/>
      <c r="BM77" s="87"/>
      <c r="BN77" s="24"/>
      <c r="BO77" s="86"/>
      <c r="BP77" s="39"/>
      <c r="BQ77" s="39"/>
      <c r="BR77" s="425"/>
      <c r="BS77" s="135"/>
      <c r="BT77" s="135"/>
      <c r="BU77" s="55"/>
      <c r="BV77" s="55"/>
      <c r="BW77" s="55"/>
      <c r="BX77" s="55"/>
      <c r="BY77" s="55"/>
      <c r="BZ77" s="55"/>
      <c r="CA77" s="55"/>
      <c r="CB77" s="55"/>
      <c r="CC77" s="55"/>
      <c r="CD77" s="55"/>
      <c r="CE77" s="55"/>
      <c r="CF77" s="55"/>
      <c r="CG77" s="55"/>
      <c r="CH77" s="55"/>
      <c r="CI77" s="55"/>
      <c r="CJ77" s="55"/>
      <c r="CK77" s="55"/>
      <c r="CL77" s="55"/>
      <c r="CM77" s="55"/>
      <c r="CN77" s="55"/>
      <c r="CO77" s="55"/>
      <c r="CP77" s="55"/>
      <c r="CQ77" s="55"/>
    </row>
    <row r="78" spans="1:108" s="72" customFormat="1" ht="56.25">
      <c r="A78" s="61">
        <v>1</v>
      </c>
      <c r="B78" s="66" t="s">
        <v>299</v>
      </c>
      <c r="C78" s="58">
        <v>0.12</v>
      </c>
      <c r="D78" s="58"/>
      <c r="E78" s="1">
        <f>F78+U78+BG78</f>
        <v>0.12</v>
      </c>
      <c r="F78" s="1">
        <f>G78+K78+L78+M78+R78+S78+T78</f>
        <v>0.11</v>
      </c>
      <c r="G78" s="58">
        <f t="shared" si="36"/>
        <v>0</v>
      </c>
      <c r="H78" s="5"/>
      <c r="I78" s="5"/>
      <c r="J78" s="5"/>
      <c r="K78" s="58"/>
      <c r="L78" s="58">
        <v>0.11</v>
      </c>
      <c r="M78" s="58">
        <f t="shared" si="37"/>
        <v>0</v>
      </c>
      <c r="N78" s="58"/>
      <c r="O78" s="5"/>
      <c r="P78" s="58"/>
      <c r="Q78" s="5"/>
      <c r="R78" s="58"/>
      <c r="S78" s="5"/>
      <c r="T78" s="5"/>
      <c r="U78" s="58">
        <f t="shared" si="39"/>
        <v>0</v>
      </c>
      <c r="V78" s="5"/>
      <c r="W78" s="5"/>
      <c r="X78" s="5"/>
      <c r="Y78" s="5"/>
      <c r="Z78" s="5"/>
      <c r="AA78" s="5"/>
      <c r="AB78" s="5"/>
      <c r="AC78" s="5"/>
      <c r="AD78" s="58"/>
      <c r="AE78" s="5"/>
      <c r="AF78" s="5"/>
      <c r="AG78" s="5"/>
      <c r="AH78" s="5"/>
      <c r="AI78" s="5"/>
      <c r="AJ78" s="5"/>
      <c r="AK78" s="5"/>
      <c r="AL78" s="5"/>
      <c r="AM78" s="5"/>
      <c r="AN78" s="5"/>
      <c r="AO78" s="5"/>
      <c r="AP78" s="5"/>
      <c r="AQ78" s="5"/>
      <c r="AR78" s="5"/>
      <c r="AS78" s="5"/>
      <c r="AT78" s="5"/>
      <c r="AU78" s="5"/>
      <c r="AV78" s="5"/>
      <c r="AW78" s="5"/>
      <c r="AX78" s="58"/>
      <c r="AY78" s="5"/>
      <c r="AZ78" s="58"/>
      <c r="BA78" s="58"/>
      <c r="BB78" s="5"/>
      <c r="BC78" s="5"/>
      <c r="BD78" s="58"/>
      <c r="BE78" s="58"/>
      <c r="BF78" s="5"/>
      <c r="BG78" s="1">
        <f t="shared" si="41"/>
        <v>0.01</v>
      </c>
      <c r="BH78" s="5"/>
      <c r="BI78" s="5">
        <v>0.01</v>
      </c>
      <c r="BJ78" s="5"/>
      <c r="BK78" s="61" t="s">
        <v>130</v>
      </c>
      <c r="BL78" s="61" t="s">
        <v>400</v>
      </c>
      <c r="BM78" s="79" t="s">
        <v>320</v>
      </c>
      <c r="BN78" s="61" t="s">
        <v>95</v>
      </c>
      <c r="BO78" s="92"/>
      <c r="BP78" s="94" t="s">
        <v>367</v>
      </c>
      <c r="BQ78" s="63" t="s">
        <v>557</v>
      </c>
      <c r="BR78" s="430"/>
      <c r="BS78" s="71"/>
      <c r="BT78" s="71"/>
    </row>
    <row r="79" spans="1:108" s="2" customFormat="1">
      <c r="A79" s="24" t="s">
        <v>167</v>
      </c>
      <c r="B79" s="25" t="s">
        <v>55</v>
      </c>
      <c r="C79" s="15"/>
      <c r="D79" s="15"/>
      <c r="E79" s="15"/>
      <c r="F79" s="15"/>
      <c r="G79" s="58">
        <f t="shared" si="36"/>
        <v>0</v>
      </c>
      <c r="H79" s="15"/>
      <c r="I79" s="15"/>
      <c r="J79" s="15"/>
      <c r="K79" s="15"/>
      <c r="L79" s="15"/>
      <c r="M79" s="58">
        <f t="shared" si="37"/>
        <v>0</v>
      </c>
      <c r="N79" s="15"/>
      <c r="O79" s="15"/>
      <c r="P79" s="15"/>
      <c r="Q79" s="15"/>
      <c r="R79" s="15"/>
      <c r="S79" s="15"/>
      <c r="T79" s="15"/>
      <c r="U79" s="58">
        <f t="shared" si="39"/>
        <v>0</v>
      </c>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
        <f t="shared" si="41"/>
        <v>0</v>
      </c>
      <c r="BH79" s="15"/>
      <c r="BI79" s="15"/>
      <c r="BJ79" s="15"/>
      <c r="BK79" s="9"/>
      <c r="BL79" s="9"/>
      <c r="BM79" s="87"/>
      <c r="BN79" s="24"/>
      <c r="BO79" s="86"/>
      <c r="BP79" s="39"/>
      <c r="BQ79" s="39"/>
      <c r="BR79" s="425"/>
      <c r="BS79" s="135"/>
      <c r="BT79" s="135"/>
      <c r="BU79" s="55"/>
      <c r="BV79" s="55"/>
      <c r="BW79" s="55"/>
      <c r="BX79" s="55"/>
      <c r="BY79" s="55"/>
      <c r="BZ79" s="55"/>
      <c r="CA79" s="55"/>
      <c r="CB79" s="55"/>
      <c r="CC79" s="55"/>
      <c r="CD79" s="55"/>
      <c r="CE79" s="55"/>
      <c r="CF79" s="55"/>
      <c r="CG79" s="55"/>
      <c r="CH79" s="55"/>
      <c r="CI79" s="55"/>
      <c r="CJ79" s="55"/>
      <c r="CK79" s="55"/>
      <c r="CL79" s="55"/>
      <c r="CM79" s="55"/>
      <c r="CN79" s="55"/>
      <c r="CO79" s="55"/>
      <c r="CP79" s="55"/>
      <c r="CQ79" s="55"/>
    </row>
    <row r="80" spans="1:108" s="2" customFormat="1">
      <c r="A80" s="24" t="s">
        <v>168</v>
      </c>
      <c r="B80" s="25" t="s">
        <v>56</v>
      </c>
      <c r="C80" s="15">
        <f t="shared" ref="C80:AH80" si="65">SUM(C81:C83)</f>
        <v>0.30000000000000004</v>
      </c>
      <c r="D80" s="15">
        <f t="shared" si="65"/>
        <v>0</v>
      </c>
      <c r="E80" s="15">
        <f t="shared" si="65"/>
        <v>0.30000000000000004</v>
      </c>
      <c r="F80" s="15">
        <f t="shared" si="65"/>
        <v>0.30000000000000004</v>
      </c>
      <c r="G80" s="15">
        <f t="shared" si="65"/>
        <v>0</v>
      </c>
      <c r="H80" s="15">
        <f t="shared" si="65"/>
        <v>0</v>
      </c>
      <c r="I80" s="15">
        <f t="shared" si="65"/>
        <v>0</v>
      </c>
      <c r="J80" s="15">
        <f t="shared" si="65"/>
        <v>0</v>
      </c>
      <c r="K80" s="15">
        <f t="shared" si="65"/>
        <v>0.30000000000000004</v>
      </c>
      <c r="L80" s="15">
        <f t="shared" si="65"/>
        <v>0</v>
      </c>
      <c r="M80" s="15">
        <f t="shared" si="65"/>
        <v>0</v>
      </c>
      <c r="N80" s="15">
        <f t="shared" si="65"/>
        <v>0</v>
      </c>
      <c r="O80" s="15">
        <f t="shared" si="65"/>
        <v>0</v>
      </c>
      <c r="P80" s="15">
        <f t="shared" si="65"/>
        <v>0</v>
      </c>
      <c r="Q80" s="15">
        <f t="shared" si="65"/>
        <v>0</v>
      </c>
      <c r="R80" s="15">
        <f t="shared" si="65"/>
        <v>0</v>
      </c>
      <c r="S80" s="15">
        <f t="shared" si="65"/>
        <v>0</v>
      </c>
      <c r="T80" s="15">
        <f t="shared" si="65"/>
        <v>0</v>
      </c>
      <c r="U80" s="15">
        <f t="shared" si="65"/>
        <v>0</v>
      </c>
      <c r="V80" s="15">
        <f t="shared" si="65"/>
        <v>0</v>
      </c>
      <c r="W80" s="15">
        <f t="shared" si="65"/>
        <v>0</v>
      </c>
      <c r="X80" s="15">
        <f t="shared" si="65"/>
        <v>0</v>
      </c>
      <c r="Y80" s="15">
        <f t="shared" si="65"/>
        <v>0</v>
      </c>
      <c r="Z80" s="15">
        <f t="shared" si="65"/>
        <v>0</v>
      </c>
      <c r="AA80" s="15">
        <f t="shared" si="65"/>
        <v>0</v>
      </c>
      <c r="AB80" s="15">
        <f t="shared" si="65"/>
        <v>0</v>
      </c>
      <c r="AC80" s="15">
        <f t="shared" si="65"/>
        <v>0</v>
      </c>
      <c r="AD80" s="15">
        <f t="shared" si="65"/>
        <v>0</v>
      </c>
      <c r="AE80" s="15">
        <f t="shared" si="65"/>
        <v>0</v>
      </c>
      <c r="AF80" s="15">
        <f t="shared" si="65"/>
        <v>0</v>
      </c>
      <c r="AG80" s="15">
        <f t="shared" si="65"/>
        <v>0</v>
      </c>
      <c r="AH80" s="15">
        <f t="shared" si="65"/>
        <v>0</v>
      </c>
      <c r="AI80" s="15">
        <f t="shared" ref="AI80:BJ80" si="66">SUM(AI81:AI83)</f>
        <v>0</v>
      </c>
      <c r="AJ80" s="15">
        <f t="shared" si="66"/>
        <v>0</v>
      </c>
      <c r="AK80" s="15">
        <f t="shared" si="66"/>
        <v>0</v>
      </c>
      <c r="AL80" s="15">
        <f t="shared" si="66"/>
        <v>0</v>
      </c>
      <c r="AM80" s="15">
        <f t="shared" si="66"/>
        <v>0</v>
      </c>
      <c r="AN80" s="15">
        <f t="shared" si="66"/>
        <v>0</v>
      </c>
      <c r="AO80" s="15">
        <f t="shared" si="66"/>
        <v>0</v>
      </c>
      <c r="AP80" s="15">
        <f t="shared" si="66"/>
        <v>0</v>
      </c>
      <c r="AQ80" s="15">
        <f t="shared" si="66"/>
        <v>0</v>
      </c>
      <c r="AR80" s="15">
        <f t="shared" si="66"/>
        <v>0</v>
      </c>
      <c r="AS80" s="15">
        <f t="shared" si="66"/>
        <v>0</v>
      </c>
      <c r="AT80" s="15">
        <f t="shared" si="66"/>
        <v>0</v>
      </c>
      <c r="AU80" s="15">
        <f t="shared" si="66"/>
        <v>0</v>
      </c>
      <c r="AV80" s="15">
        <f t="shared" si="66"/>
        <v>0</v>
      </c>
      <c r="AW80" s="15">
        <f t="shared" si="66"/>
        <v>0</v>
      </c>
      <c r="AX80" s="15">
        <f t="shared" si="66"/>
        <v>0</v>
      </c>
      <c r="AY80" s="15">
        <f t="shared" si="66"/>
        <v>0</v>
      </c>
      <c r="AZ80" s="15">
        <f t="shared" si="66"/>
        <v>0</v>
      </c>
      <c r="BA80" s="15">
        <f t="shared" si="66"/>
        <v>0</v>
      </c>
      <c r="BB80" s="15">
        <f t="shared" si="66"/>
        <v>0</v>
      </c>
      <c r="BC80" s="15">
        <f t="shared" si="66"/>
        <v>0</v>
      </c>
      <c r="BD80" s="15">
        <f t="shared" si="66"/>
        <v>0</v>
      </c>
      <c r="BE80" s="15">
        <f t="shared" si="66"/>
        <v>0</v>
      </c>
      <c r="BF80" s="15">
        <f t="shared" si="66"/>
        <v>0</v>
      </c>
      <c r="BG80" s="15">
        <f t="shared" si="66"/>
        <v>0</v>
      </c>
      <c r="BH80" s="15">
        <f t="shared" si="66"/>
        <v>0</v>
      </c>
      <c r="BI80" s="15">
        <f t="shared" si="66"/>
        <v>0</v>
      </c>
      <c r="BJ80" s="15">
        <f t="shared" si="66"/>
        <v>0</v>
      </c>
      <c r="BK80" s="9"/>
      <c r="BL80" s="9"/>
      <c r="BM80" s="87"/>
      <c r="BN80" s="24"/>
      <c r="BO80" s="86"/>
      <c r="BP80" s="39"/>
      <c r="BQ80" s="39"/>
      <c r="BR80" s="425"/>
      <c r="BS80" s="135"/>
      <c r="BT80" s="135"/>
      <c r="BU80" s="55"/>
      <c r="BV80" s="55"/>
      <c r="BW80" s="55"/>
      <c r="BX80" s="55"/>
      <c r="BY80" s="55"/>
      <c r="BZ80" s="55"/>
      <c r="CA80" s="55"/>
      <c r="CB80" s="55"/>
      <c r="CC80" s="55"/>
      <c r="CD80" s="55"/>
      <c r="CE80" s="55"/>
      <c r="CF80" s="55"/>
      <c r="CG80" s="55"/>
      <c r="CH80" s="55"/>
      <c r="CI80" s="55"/>
      <c r="CJ80" s="55"/>
      <c r="CK80" s="55"/>
      <c r="CL80" s="55"/>
      <c r="CM80" s="55"/>
      <c r="CN80" s="55"/>
      <c r="CO80" s="55"/>
      <c r="CP80" s="55"/>
      <c r="CQ80" s="55"/>
    </row>
    <row r="81" spans="1:108" s="72" customFormat="1" ht="37.5">
      <c r="A81" s="61">
        <v>1</v>
      </c>
      <c r="B81" s="60" t="s">
        <v>549</v>
      </c>
      <c r="C81" s="58">
        <f t="shared" ref="C81:C84" si="67">D81+E81</f>
        <v>0.1</v>
      </c>
      <c r="D81" s="58"/>
      <c r="E81" s="1">
        <f>F81+U81+BG81</f>
        <v>0.1</v>
      </c>
      <c r="F81" s="1">
        <f>G81+K81+L81+M81+R81+S81+T81</f>
        <v>0.1</v>
      </c>
      <c r="G81" s="207"/>
      <c r="H81" s="207"/>
      <c r="I81" s="207"/>
      <c r="J81" s="207"/>
      <c r="K81" s="207">
        <v>0.1</v>
      </c>
      <c r="L81" s="207"/>
      <c r="M81" s="207"/>
      <c r="N81" s="207"/>
      <c r="O81" s="207"/>
      <c r="P81" s="207"/>
      <c r="Q81" s="207"/>
      <c r="R81" s="207"/>
      <c r="S81" s="207"/>
      <c r="T81" s="207"/>
      <c r="U81" s="71"/>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7"/>
      <c r="AY81" s="207"/>
      <c r="AZ81" s="207"/>
      <c r="BA81" s="207"/>
      <c r="BB81" s="207"/>
      <c r="BC81" s="207"/>
      <c r="BD81" s="207"/>
      <c r="BE81" s="207"/>
      <c r="BF81" s="207"/>
      <c r="BG81" s="71"/>
      <c r="BH81" s="207"/>
      <c r="BI81" s="207"/>
      <c r="BJ81" s="207"/>
      <c r="BK81" s="61" t="s">
        <v>130</v>
      </c>
      <c r="BL81" s="61" t="s">
        <v>131</v>
      </c>
      <c r="BM81" s="207"/>
      <c r="BN81" s="61" t="s">
        <v>97</v>
      </c>
      <c r="BO81" s="306"/>
      <c r="BP81" s="304"/>
      <c r="BQ81" s="63" t="s">
        <v>503</v>
      </c>
      <c r="BR81" s="427" t="s">
        <v>504</v>
      </c>
      <c r="BS81" s="69"/>
      <c r="BT81" s="69"/>
      <c r="BU81" s="69"/>
      <c r="BV81" s="69"/>
      <c r="BX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row>
    <row r="82" spans="1:108" s="72" customFormat="1" ht="37.5">
      <c r="A82" s="61">
        <v>2</v>
      </c>
      <c r="B82" s="60" t="s">
        <v>550</v>
      </c>
      <c r="C82" s="58">
        <f t="shared" si="67"/>
        <v>0.1</v>
      </c>
      <c r="D82" s="58"/>
      <c r="E82" s="1">
        <f t="shared" ref="E82:E83" si="68">F82+U82+BG82</f>
        <v>0.1</v>
      </c>
      <c r="F82" s="1">
        <f t="shared" ref="F82:F83" si="69">G82+K82+L82+M82+R82+S82+T82</f>
        <v>0.1</v>
      </c>
      <c r="G82" s="207"/>
      <c r="H82" s="207"/>
      <c r="I82" s="207"/>
      <c r="J82" s="207"/>
      <c r="K82" s="207">
        <v>0.1</v>
      </c>
      <c r="L82" s="207"/>
      <c r="M82" s="207"/>
      <c r="N82" s="207"/>
      <c r="O82" s="207"/>
      <c r="P82" s="207"/>
      <c r="Q82" s="207"/>
      <c r="R82" s="207"/>
      <c r="S82" s="207"/>
      <c r="T82" s="207"/>
      <c r="U82" s="71"/>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07"/>
      <c r="AY82" s="207"/>
      <c r="AZ82" s="207"/>
      <c r="BA82" s="207"/>
      <c r="BB82" s="207"/>
      <c r="BC82" s="207"/>
      <c r="BD82" s="207"/>
      <c r="BE82" s="207"/>
      <c r="BF82" s="207"/>
      <c r="BG82" s="71"/>
      <c r="BH82" s="207"/>
      <c r="BI82" s="207"/>
      <c r="BJ82" s="207"/>
      <c r="BK82" s="61" t="s">
        <v>130</v>
      </c>
      <c r="BL82" s="61" t="s">
        <v>131</v>
      </c>
      <c r="BM82" s="207"/>
      <c r="BN82" s="61" t="s">
        <v>97</v>
      </c>
      <c r="BO82" s="306"/>
      <c r="BP82" s="304"/>
      <c r="BQ82" s="63" t="s">
        <v>503</v>
      </c>
      <c r="BR82" s="427" t="s">
        <v>504</v>
      </c>
      <c r="BS82" s="69"/>
      <c r="BT82" s="69"/>
      <c r="BU82" s="69"/>
      <c r="BV82" s="69"/>
      <c r="BX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row>
    <row r="83" spans="1:108" s="72" customFormat="1" ht="37.5">
      <c r="A83" s="61">
        <v>3</v>
      </c>
      <c r="B83" s="60" t="s">
        <v>551</v>
      </c>
      <c r="C83" s="58">
        <f t="shared" si="67"/>
        <v>0.1</v>
      </c>
      <c r="D83" s="58"/>
      <c r="E83" s="1">
        <f t="shared" si="68"/>
        <v>0.1</v>
      </c>
      <c r="F83" s="1">
        <f t="shared" si="69"/>
        <v>0.1</v>
      </c>
      <c r="G83" s="207"/>
      <c r="H83" s="207"/>
      <c r="I83" s="207"/>
      <c r="J83" s="207"/>
      <c r="K83" s="207">
        <v>0.1</v>
      </c>
      <c r="L83" s="207"/>
      <c r="M83" s="207"/>
      <c r="N83" s="207"/>
      <c r="O83" s="207"/>
      <c r="P83" s="207"/>
      <c r="Q83" s="207"/>
      <c r="R83" s="207"/>
      <c r="S83" s="207"/>
      <c r="T83" s="207"/>
      <c r="U83" s="71"/>
      <c r="V83" s="207"/>
      <c r="W83" s="207"/>
      <c r="X83" s="207"/>
      <c r="Y83" s="207"/>
      <c r="Z83" s="207"/>
      <c r="AA83" s="207"/>
      <c r="AB83" s="207"/>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07"/>
      <c r="AY83" s="207"/>
      <c r="AZ83" s="207"/>
      <c r="BA83" s="207"/>
      <c r="BB83" s="207"/>
      <c r="BC83" s="207"/>
      <c r="BD83" s="207"/>
      <c r="BE83" s="207"/>
      <c r="BF83" s="207"/>
      <c r="BG83" s="71"/>
      <c r="BH83" s="207"/>
      <c r="BI83" s="207"/>
      <c r="BJ83" s="207"/>
      <c r="BK83" s="61" t="s">
        <v>130</v>
      </c>
      <c r="BL83" s="61" t="s">
        <v>131</v>
      </c>
      <c r="BM83" s="207"/>
      <c r="BN83" s="61" t="s">
        <v>97</v>
      </c>
      <c r="BO83" s="306"/>
      <c r="BP83" s="304"/>
      <c r="BQ83" s="63" t="s">
        <v>503</v>
      </c>
      <c r="BR83" s="427" t="s">
        <v>504</v>
      </c>
      <c r="BS83" s="69"/>
      <c r="BT83" s="69"/>
      <c r="BU83" s="69"/>
      <c r="BV83" s="69"/>
      <c r="BX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row>
    <row r="84" spans="1:108" s="2" customFormat="1">
      <c r="A84" s="24" t="s">
        <v>169</v>
      </c>
      <c r="B84" s="25" t="s">
        <v>57</v>
      </c>
      <c r="C84" s="15">
        <f t="shared" si="67"/>
        <v>0.28145999999999999</v>
      </c>
      <c r="D84" s="15">
        <f>SUM(D85:D85)</f>
        <v>0</v>
      </c>
      <c r="E84" s="15">
        <f>SUM(E85:E85)</f>
        <v>0.28145999999999999</v>
      </c>
      <c r="F84" s="15">
        <f>SUM(F85:F85)</f>
        <v>0</v>
      </c>
      <c r="G84" s="58">
        <f t="shared" si="36"/>
        <v>0</v>
      </c>
      <c r="H84" s="15">
        <f>SUM(H85:H85)</f>
        <v>0</v>
      </c>
      <c r="I84" s="15">
        <f>SUM(I85:I85)</f>
        <v>0</v>
      </c>
      <c r="J84" s="15">
        <f>SUM(J85:J85)</f>
        <v>0</v>
      </c>
      <c r="K84" s="15">
        <f>SUM(K85:K85)</f>
        <v>0</v>
      </c>
      <c r="L84" s="15">
        <f>SUM(L85:L85)</f>
        <v>0</v>
      </c>
      <c r="M84" s="58">
        <f t="shared" si="37"/>
        <v>0</v>
      </c>
      <c r="N84" s="15">
        <f t="shared" ref="N84:T84" si="70">SUM(N85:N85)</f>
        <v>0</v>
      </c>
      <c r="O84" s="15">
        <f t="shared" si="70"/>
        <v>0</v>
      </c>
      <c r="P84" s="15">
        <f t="shared" si="70"/>
        <v>0</v>
      </c>
      <c r="Q84" s="15">
        <f t="shared" si="70"/>
        <v>0</v>
      </c>
      <c r="R84" s="15">
        <f t="shared" si="70"/>
        <v>0</v>
      </c>
      <c r="S84" s="15">
        <f t="shared" si="70"/>
        <v>0</v>
      </c>
      <c r="T84" s="15">
        <f t="shared" si="70"/>
        <v>0</v>
      </c>
      <c r="U84" s="58">
        <f t="shared" si="39"/>
        <v>0.28145999999999999</v>
      </c>
      <c r="V84" s="15">
        <f t="shared" ref="V84:BF84" si="71">SUM(V85:V85)</f>
        <v>0</v>
      </c>
      <c r="W84" s="15">
        <f t="shared" si="71"/>
        <v>0</v>
      </c>
      <c r="X84" s="15">
        <f t="shared" si="71"/>
        <v>0</v>
      </c>
      <c r="Y84" s="15">
        <f t="shared" si="71"/>
        <v>0</v>
      </c>
      <c r="Z84" s="15">
        <f t="shared" si="71"/>
        <v>0</v>
      </c>
      <c r="AA84" s="15">
        <f t="shared" si="71"/>
        <v>0</v>
      </c>
      <c r="AB84" s="15">
        <f t="shared" si="71"/>
        <v>0</v>
      </c>
      <c r="AC84" s="15">
        <f t="shared" si="71"/>
        <v>0</v>
      </c>
      <c r="AD84" s="15">
        <f t="shared" si="71"/>
        <v>0.28145999999999999</v>
      </c>
      <c r="AE84" s="15">
        <f t="shared" si="71"/>
        <v>0</v>
      </c>
      <c r="AF84" s="15">
        <f t="shared" si="71"/>
        <v>0</v>
      </c>
      <c r="AG84" s="15">
        <f t="shared" si="71"/>
        <v>0</v>
      </c>
      <c r="AH84" s="15">
        <f t="shared" si="71"/>
        <v>0</v>
      </c>
      <c r="AI84" s="15">
        <f t="shared" si="71"/>
        <v>0</v>
      </c>
      <c r="AJ84" s="15">
        <f t="shared" si="71"/>
        <v>0</v>
      </c>
      <c r="AK84" s="15">
        <f t="shared" si="71"/>
        <v>0.28145999999999999</v>
      </c>
      <c r="AL84" s="15">
        <f t="shared" si="71"/>
        <v>0</v>
      </c>
      <c r="AM84" s="15">
        <f t="shared" si="71"/>
        <v>0</v>
      </c>
      <c r="AN84" s="15">
        <f t="shared" si="71"/>
        <v>0</v>
      </c>
      <c r="AO84" s="15">
        <f t="shared" si="71"/>
        <v>0</v>
      </c>
      <c r="AP84" s="15">
        <f t="shared" si="71"/>
        <v>0</v>
      </c>
      <c r="AQ84" s="15">
        <f t="shared" si="71"/>
        <v>0</v>
      </c>
      <c r="AR84" s="15">
        <f t="shared" si="71"/>
        <v>0</v>
      </c>
      <c r="AS84" s="15">
        <f t="shared" si="71"/>
        <v>0</v>
      </c>
      <c r="AT84" s="15">
        <f t="shared" si="71"/>
        <v>0</v>
      </c>
      <c r="AU84" s="15">
        <f t="shared" si="71"/>
        <v>0</v>
      </c>
      <c r="AV84" s="15">
        <f t="shared" si="71"/>
        <v>0</v>
      </c>
      <c r="AW84" s="15">
        <f t="shared" si="71"/>
        <v>0</v>
      </c>
      <c r="AX84" s="15">
        <f t="shared" si="71"/>
        <v>0</v>
      </c>
      <c r="AY84" s="15">
        <f t="shared" si="71"/>
        <v>0</v>
      </c>
      <c r="AZ84" s="15">
        <f t="shared" si="71"/>
        <v>0</v>
      </c>
      <c r="BA84" s="15">
        <f t="shared" si="71"/>
        <v>0</v>
      </c>
      <c r="BB84" s="15">
        <f t="shared" si="71"/>
        <v>0</v>
      </c>
      <c r="BC84" s="15">
        <f t="shared" si="71"/>
        <v>0</v>
      </c>
      <c r="BD84" s="15">
        <f t="shared" si="71"/>
        <v>0</v>
      </c>
      <c r="BE84" s="15">
        <f t="shared" si="71"/>
        <v>0</v>
      </c>
      <c r="BF84" s="15">
        <f t="shared" si="71"/>
        <v>0</v>
      </c>
      <c r="BG84" s="1">
        <f t="shared" si="41"/>
        <v>0</v>
      </c>
      <c r="BH84" s="15">
        <f>SUM(BH85:BH85)</f>
        <v>0</v>
      </c>
      <c r="BI84" s="15">
        <f>SUM(BI85:BI85)</f>
        <v>0</v>
      </c>
      <c r="BJ84" s="15">
        <f>SUM(BJ85:BJ85)</f>
        <v>0</v>
      </c>
      <c r="BK84" s="9"/>
      <c r="BL84" s="9"/>
      <c r="BM84" s="87"/>
      <c r="BN84" s="24"/>
      <c r="BO84" s="86"/>
      <c r="BP84" s="39"/>
      <c r="BQ84" s="39"/>
      <c r="BR84" s="425"/>
      <c r="BS84" s="135"/>
      <c r="BT84" s="135"/>
      <c r="BU84" s="55"/>
      <c r="BV84" s="55"/>
      <c r="BW84" s="55"/>
      <c r="BX84" s="55"/>
      <c r="BY84" s="55"/>
      <c r="BZ84" s="55"/>
      <c r="CA84" s="55"/>
      <c r="CB84" s="55"/>
      <c r="CC84" s="55"/>
      <c r="CD84" s="55"/>
      <c r="CE84" s="55"/>
      <c r="CF84" s="55"/>
      <c r="CG84" s="55"/>
      <c r="CH84" s="55"/>
      <c r="CI84" s="55"/>
      <c r="CJ84" s="55"/>
      <c r="CK84" s="55"/>
      <c r="CL84" s="55"/>
      <c r="CM84" s="55"/>
      <c r="CN84" s="55"/>
      <c r="CO84" s="55"/>
      <c r="CP84" s="55"/>
      <c r="CQ84" s="55"/>
    </row>
    <row r="85" spans="1:108" s="165" customFormat="1" ht="56.25">
      <c r="A85" s="27">
        <v>1</v>
      </c>
      <c r="B85" s="60" t="s">
        <v>552</v>
      </c>
      <c r="C85" s="62">
        <f>D85+E85</f>
        <v>0.28145999999999999</v>
      </c>
      <c r="D85" s="63"/>
      <c r="E85" s="58">
        <f>F85+U85+BG85</f>
        <v>0.28145999999999999</v>
      </c>
      <c r="F85" s="58">
        <f>G85+K85+L85+M85+R85+S85+T85</f>
        <v>0</v>
      </c>
      <c r="G85" s="58">
        <f>H85+I85+J85</f>
        <v>0</v>
      </c>
      <c r="H85" s="59"/>
      <c r="I85" s="58"/>
      <c r="J85" s="58"/>
      <c r="K85" s="59"/>
      <c r="L85" s="59"/>
      <c r="M85" s="58">
        <f>+N85+O85+P85</f>
        <v>0</v>
      </c>
      <c r="N85" s="59"/>
      <c r="O85" s="58"/>
      <c r="P85" s="58"/>
      <c r="Q85" s="58"/>
      <c r="R85" s="58"/>
      <c r="S85" s="58"/>
      <c r="T85" s="58"/>
      <c r="U85" s="58">
        <f>V85+W85+X85+Y85+Z85+AA85+AB85+AC85+AD85+AU85+AV85+AW85+AX85+AY85+AZ85+BA85+BB85+BC85+BD85+BE85+BF85</f>
        <v>0.28145999999999999</v>
      </c>
      <c r="V85" s="58"/>
      <c r="W85" s="58"/>
      <c r="X85" s="58"/>
      <c r="Y85" s="58"/>
      <c r="Z85" s="58"/>
      <c r="AA85" s="58"/>
      <c r="AB85" s="58"/>
      <c r="AC85" s="58"/>
      <c r="AD85" s="58">
        <f>SUM(AE85:AT85)</f>
        <v>0.28145999999999999</v>
      </c>
      <c r="AE85" s="59"/>
      <c r="AF85" s="58"/>
      <c r="AG85" s="58"/>
      <c r="AH85" s="58"/>
      <c r="AI85" s="58"/>
      <c r="AJ85" s="58"/>
      <c r="AK85" s="59">
        <v>0.28145999999999999</v>
      </c>
      <c r="AL85" s="58"/>
      <c r="AM85" s="58"/>
      <c r="AN85" s="58"/>
      <c r="AO85" s="58"/>
      <c r="AP85" s="58"/>
      <c r="AQ85" s="58"/>
      <c r="AR85" s="58"/>
      <c r="AS85" s="58">
        <v>0</v>
      </c>
      <c r="AT85" s="58"/>
      <c r="AU85" s="58"/>
      <c r="AV85" s="58"/>
      <c r="AW85" s="58"/>
      <c r="AX85" s="59"/>
      <c r="AY85" s="58"/>
      <c r="AZ85" s="59"/>
      <c r="BA85" s="58"/>
      <c r="BB85" s="58"/>
      <c r="BC85" s="58"/>
      <c r="BD85" s="58"/>
      <c r="BE85" s="58"/>
      <c r="BF85" s="58"/>
      <c r="BG85" s="58">
        <f>BH85+BI85+BJ85</f>
        <v>0</v>
      </c>
      <c r="BH85" s="58"/>
      <c r="BI85" s="58"/>
      <c r="BJ85" s="58"/>
      <c r="BK85" s="61" t="s">
        <v>130</v>
      </c>
      <c r="BL85" s="27" t="s">
        <v>506</v>
      </c>
      <c r="BM85" s="61" t="s">
        <v>553</v>
      </c>
      <c r="BN85" s="61" t="s">
        <v>98</v>
      </c>
      <c r="BO85" s="61"/>
      <c r="BP85" s="61" t="s">
        <v>502</v>
      </c>
      <c r="BQ85" s="63" t="s">
        <v>503</v>
      </c>
      <c r="BR85" s="427" t="s">
        <v>504</v>
      </c>
    </row>
    <row r="86" spans="1:108" s="2" customFormat="1">
      <c r="A86" s="24" t="s">
        <v>176</v>
      </c>
      <c r="B86" s="25" t="s">
        <v>58</v>
      </c>
      <c r="C86" s="15">
        <f>SUM(C87:C99)</f>
        <v>147.47</v>
      </c>
      <c r="D86" s="15">
        <f>SUM(D87:D99)</f>
        <v>0</v>
      </c>
      <c r="E86" s="15">
        <f>SUM(E87:E99)</f>
        <v>147.47</v>
      </c>
      <c r="F86" s="15">
        <f>SUM(F87:F99)</f>
        <v>73.91</v>
      </c>
      <c r="G86" s="58">
        <f t="shared" ref="G86:G169" si="72">H86+I86+J86</f>
        <v>0.62</v>
      </c>
      <c r="H86" s="15">
        <f>SUM(H87:H99)</f>
        <v>0.62</v>
      </c>
      <c r="I86" s="15">
        <f>SUM(I87:I99)</f>
        <v>0</v>
      </c>
      <c r="J86" s="15">
        <f>SUM(J87:J99)</f>
        <v>0</v>
      </c>
      <c r="K86" s="15">
        <f>SUM(K87:K99)</f>
        <v>34.520000000000003</v>
      </c>
      <c r="L86" s="15">
        <f>SUM(L87:L99)</f>
        <v>31.200000000000003</v>
      </c>
      <c r="M86" s="58">
        <f t="shared" ref="M86:M169" si="73">+N86+O86+P86</f>
        <v>7.57</v>
      </c>
      <c r="N86" s="15">
        <f t="shared" ref="N86:T86" si="74">SUM(N87:N99)</f>
        <v>4</v>
      </c>
      <c r="O86" s="15">
        <f t="shared" si="74"/>
        <v>0</v>
      </c>
      <c r="P86" s="15">
        <f t="shared" si="74"/>
        <v>3.57</v>
      </c>
      <c r="Q86" s="15">
        <f t="shared" si="74"/>
        <v>0</v>
      </c>
      <c r="R86" s="15">
        <f t="shared" si="74"/>
        <v>0</v>
      </c>
      <c r="S86" s="15">
        <f t="shared" si="74"/>
        <v>0</v>
      </c>
      <c r="T86" s="15">
        <f t="shared" si="74"/>
        <v>0</v>
      </c>
      <c r="U86" s="58">
        <f t="shared" ref="U86:U169" si="75">V86+W86+X86+Y86+Z86+AA86+AB86+AC86+AD86+AU86+AV86+AW86+AX86+AY86+AZ86+BA86+BB86+BC86+BD86+BE86+BF86</f>
        <v>71.739999999999995</v>
      </c>
      <c r="V86" s="15">
        <f t="shared" ref="V86:BF86" si="76">SUM(V87:V99)</f>
        <v>0</v>
      </c>
      <c r="W86" s="15">
        <f t="shared" si="76"/>
        <v>0</v>
      </c>
      <c r="X86" s="15">
        <f t="shared" si="76"/>
        <v>0</v>
      </c>
      <c r="Y86" s="15">
        <f t="shared" si="76"/>
        <v>0</v>
      </c>
      <c r="Z86" s="15">
        <f t="shared" si="76"/>
        <v>0</v>
      </c>
      <c r="AA86" s="15">
        <f t="shared" si="76"/>
        <v>0</v>
      </c>
      <c r="AB86" s="15">
        <f t="shared" si="76"/>
        <v>0</v>
      </c>
      <c r="AC86" s="15">
        <f t="shared" si="76"/>
        <v>0</v>
      </c>
      <c r="AD86" s="15">
        <f t="shared" si="76"/>
        <v>0</v>
      </c>
      <c r="AE86" s="15">
        <f t="shared" si="76"/>
        <v>0</v>
      </c>
      <c r="AF86" s="15">
        <f t="shared" si="76"/>
        <v>0</v>
      </c>
      <c r="AG86" s="15">
        <f t="shared" si="76"/>
        <v>0</v>
      </c>
      <c r="AH86" s="15">
        <f t="shared" si="76"/>
        <v>0</v>
      </c>
      <c r="AI86" s="15">
        <f t="shared" si="76"/>
        <v>0</v>
      </c>
      <c r="AJ86" s="15">
        <f t="shared" si="76"/>
        <v>0</v>
      </c>
      <c r="AK86" s="15">
        <f t="shared" si="76"/>
        <v>0</v>
      </c>
      <c r="AL86" s="15">
        <f t="shared" si="76"/>
        <v>0</v>
      </c>
      <c r="AM86" s="15">
        <f t="shared" si="76"/>
        <v>0</v>
      </c>
      <c r="AN86" s="15">
        <f t="shared" si="76"/>
        <v>0</v>
      </c>
      <c r="AO86" s="15">
        <f t="shared" si="76"/>
        <v>0</v>
      </c>
      <c r="AP86" s="15">
        <f t="shared" si="76"/>
        <v>0</v>
      </c>
      <c r="AQ86" s="15">
        <f t="shared" si="76"/>
        <v>0</v>
      </c>
      <c r="AR86" s="15">
        <f t="shared" si="76"/>
        <v>0</v>
      </c>
      <c r="AS86" s="15">
        <f t="shared" si="76"/>
        <v>0</v>
      </c>
      <c r="AT86" s="15">
        <f t="shared" si="76"/>
        <v>0</v>
      </c>
      <c r="AU86" s="15">
        <f t="shared" si="76"/>
        <v>0</v>
      </c>
      <c r="AV86" s="15">
        <f t="shared" si="76"/>
        <v>0</v>
      </c>
      <c r="AW86" s="15">
        <f t="shared" si="76"/>
        <v>0</v>
      </c>
      <c r="AX86" s="15">
        <f t="shared" si="76"/>
        <v>0</v>
      </c>
      <c r="AY86" s="15">
        <f t="shared" si="76"/>
        <v>0</v>
      </c>
      <c r="AZ86" s="15">
        <f t="shared" si="76"/>
        <v>0</v>
      </c>
      <c r="BA86" s="15">
        <f t="shared" si="76"/>
        <v>0</v>
      </c>
      <c r="BB86" s="15">
        <f t="shared" si="76"/>
        <v>0</v>
      </c>
      <c r="BC86" s="15">
        <f t="shared" si="76"/>
        <v>0</v>
      </c>
      <c r="BD86" s="15">
        <f t="shared" si="76"/>
        <v>71.739999999999995</v>
      </c>
      <c r="BE86" s="15">
        <f t="shared" si="76"/>
        <v>0</v>
      </c>
      <c r="BF86" s="15">
        <f t="shared" si="76"/>
        <v>0</v>
      </c>
      <c r="BG86" s="1">
        <f t="shared" ref="BG86:BG169" si="77">BH86+BI86+BJ86</f>
        <v>3.06</v>
      </c>
      <c r="BH86" s="15">
        <f>SUM(BH87:BH99)</f>
        <v>0</v>
      </c>
      <c r="BI86" s="15">
        <f>SUM(BI87:BI99)</f>
        <v>3.06</v>
      </c>
      <c r="BJ86" s="15">
        <f>SUM(BJ87:BJ99)</f>
        <v>0</v>
      </c>
      <c r="BK86" s="9"/>
      <c r="BL86" s="9"/>
      <c r="BM86" s="87"/>
      <c r="BN86" s="24"/>
      <c r="BO86" s="86"/>
      <c r="BP86" s="39"/>
      <c r="BQ86" s="39"/>
      <c r="BR86" s="425"/>
      <c r="BS86" s="135"/>
      <c r="BT86" s="135"/>
      <c r="BU86" s="55"/>
      <c r="BV86" s="55"/>
      <c r="BW86" s="55"/>
      <c r="BX86" s="55"/>
      <c r="BY86" s="55"/>
      <c r="BZ86" s="55"/>
      <c r="CA86" s="55"/>
      <c r="CB86" s="55"/>
      <c r="CC86" s="55"/>
      <c r="CD86" s="55"/>
      <c r="CE86" s="55"/>
      <c r="CF86" s="55"/>
      <c r="CG86" s="55"/>
      <c r="CH86" s="55"/>
      <c r="CI86" s="55"/>
      <c r="CJ86" s="55"/>
      <c r="CK86" s="55"/>
      <c r="CL86" s="55"/>
      <c r="CM86" s="55"/>
      <c r="CN86" s="55"/>
      <c r="CO86" s="55"/>
      <c r="CP86" s="55"/>
      <c r="CQ86" s="55"/>
    </row>
    <row r="87" spans="1:108" s="146" customFormat="1" ht="53.45" customHeight="1">
      <c r="A87" s="27">
        <v>1</v>
      </c>
      <c r="B87" s="201" t="s">
        <v>178</v>
      </c>
      <c r="C87" s="1">
        <f t="shared" ref="C87:C94" si="78">D87+E87</f>
        <v>20.78</v>
      </c>
      <c r="D87" s="26"/>
      <c r="E87" s="1">
        <f t="shared" ref="E87:E99" si="79">F87+U87+BG87</f>
        <v>20.78</v>
      </c>
      <c r="F87" s="1">
        <f t="shared" ref="F87:F101" si="80">G87+K87+L87+M87+R87+S87+T87</f>
        <v>11.17</v>
      </c>
      <c r="G87" s="58">
        <f t="shared" si="72"/>
        <v>0</v>
      </c>
      <c r="H87" s="58"/>
      <c r="I87" s="58"/>
      <c r="J87" s="58"/>
      <c r="K87" s="58">
        <v>5.01</v>
      </c>
      <c r="L87" s="58">
        <v>6.16</v>
      </c>
      <c r="M87" s="58">
        <f t="shared" si="73"/>
        <v>0</v>
      </c>
      <c r="N87" s="58"/>
      <c r="O87" s="58"/>
      <c r="P87" s="58"/>
      <c r="Q87" s="58"/>
      <c r="R87" s="58"/>
      <c r="S87" s="58"/>
      <c r="T87" s="58"/>
      <c r="U87" s="58">
        <f t="shared" si="75"/>
        <v>6.61</v>
      </c>
      <c r="V87" s="58"/>
      <c r="W87" s="58"/>
      <c r="X87" s="58"/>
      <c r="Y87" s="58"/>
      <c r="Z87" s="58"/>
      <c r="AA87" s="58"/>
      <c r="AB87" s="58"/>
      <c r="AC87" s="58"/>
      <c r="AD87" s="58">
        <f t="shared" ref="AD87:AD94" si="81">SUM(AE87:AT87)</f>
        <v>0</v>
      </c>
      <c r="AE87" s="58"/>
      <c r="AF87" s="58"/>
      <c r="AG87" s="58"/>
      <c r="AH87" s="58"/>
      <c r="AI87" s="58"/>
      <c r="AJ87" s="58"/>
      <c r="AK87" s="58"/>
      <c r="AL87" s="58"/>
      <c r="AM87" s="58"/>
      <c r="AN87" s="58"/>
      <c r="AO87" s="58"/>
      <c r="AP87" s="58"/>
      <c r="AQ87" s="58"/>
      <c r="AR87" s="58"/>
      <c r="AS87" s="58">
        <v>0</v>
      </c>
      <c r="AT87" s="58"/>
      <c r="AU87" s="58"/>
      <c r="AV87" s="58"/>
      <c r="AW87" s="58"/>
      <c r="AX87" s="58"/>
      <c r="AY87" s="58"/>
      <c r="AZ87" s="58"/>
      <c r="BA87" s="58"/>
      <c r="BB87" s="58"/>
      <c r="BC87" s="58"/>
      <c r="BD87" s="58">
        <v>6.61</v>
      </c>
      <c r="BE87" s="58"/>
      <c r="BF87" s="58"/>
      <c r="BG87" s="1">
        <f t="shared" si="77"/>
        <v>3</v>
      </c>
      <c r="BH87" s="58"/>
      <c r="BI87" s="58">
        <v>3</v>
      </c>
      <c r="BJ87" s="58"/>
      <c r="BK87" s="61" t="s">
        <v>130</v>
      </c>
      <c r="BL87" s="70" t="s">
        <v>397</v>
      </c>
      <c r="BM87" s="61" t="s">
        <v>179</v>
      </c>
      <c r="BN87" s="27" t="s">
        <v>99</v>
      </c>
      <c r="BO87" s="128" t="s">
        <v>370</v>
      </c>
      <c r="BP87" s="147" t="s">
        <v>345</v>
      </c>
      <c r="BQ87" s="63" t="s">
        <v>558</v>
      </c>
      <c r="BR87" s="427"/>
      <c r="BS87" s="136"/>
      <c r="BT87" s="136"/>
      <c r="BU87" s="81" t="s">
        <v>559</v>
      </c>
      <c r="BV87" s="81"/>
      <c r="BW87" s="81"/>
      <c r="BX87" s="81"/>
      <c r="BY87" s="81"/>
      <c r="BZ87" s="81"/>
      <c r="CA87" s="69" t="s">
        <v>622</v>
      </c>
      <c r="CB87" s="81"/>
      <c r="CC87" s="81"/>
      <c r="CD87" s="81"/>
      <c r="CE87" s="81"/>
      <c r="CF87" s="81"/>
      <c r="CG87" s="81"/>
      <c r="CH87" s="81"/>
      <c r="CI87" s="81"/>
      <c r="CJ87" s="81"/>
    </row>
    <row r="88" spans="1:108" s="105" customFormat="1" ht="31.5" customHeight="1">
      <c r="A88" s="845">
        <v>2</v>
      </c>
      <c r="B88" s="846" t="s">
        <v>304</v>
      </c>
      <c r="C88" s="101">
        <f t="shared" si="78"/>
        <v>5.9700000000000006</v>
      </c>
      <c r="D88" s="102"/>
      <c r="E88" s="101">
        <f t="shared" si="79"/>
        <v>5.9700000000000006</v>
      </c>
      <c r="F88" s="101">
        <f t="shared" si="80"/>
        <v>5.9700000000000006</v>
      </c>
      <c r="G88" s="101">
        <f t="shared" si="72"/>
        <v>0</v>
      </c>
      <c r="H88" s="101"/>
      <c r="I88" s="101"/>
      <c r="J88" s="101"/>
      <c r="K88" s="101">
        <v>4.2</v>
      </c>
      <c r="L88" s="101"/>
      <c r="M88" s="101">
        <f t="shared" si="73"/>
        <v>1.77</v>
      </c>
      <c r="N88" s="101"/>
      <c r="O88" s="101"/>
      <c r="P88" s="101">
        <v>1.77</v>
      </c>
      <c r="Q88" s="101"/>
      <c r="R88" s="101"/>
      <c r="S88" s="101"/>
      <c r="T88" s="101"/>
      <c r="U88" s="101">
        <f t="shared" si="75"/>
        <v>0</v>
      </c>
      <c r="V88" s="101"/>
      <c r="W88" s="101"/>
      <c r="X88" s="101"/>
      <c r="Y88" s="101"/>
      <c r="Z88" s="101"/>
      <c r="AA88" s="101"/>
      <c r="AB88" s="101"/>
      <c r="AC88" s="101"/>
      <c r="AD88" s="101">
        <f t="shared" si="81"/>
        <v>0</v>
      </c>
      <c r="AE88" s="101"/>
      <c r="AF88" s="101"/>
      <c r="AG88" s="101"/>
      <c r="AH88" s="101"/>
      <c r="AI88" s="101"/>
      <c r="AJ88" s="101"/>
      <c r="AK88" s="101"/>
      <c r="AL88" s="101"/>
      <c r="AM88" s="101"/>
      <c r="AN88" s="101"/>
      <c r="AO88" s="101"/>
      <c r="AP88" s="101"/>
      <c r="AQ88" s="101"/>
      <c r="AR88" s="101"/>
      <c r="AS88" s="101">
        <v>0</v>
      </c>
      <c r="AT88" s="101"/>
      <c r="AU88" s="101"/>
      <c r="AV88" s="101"/>
      <c r="AW88" s="101"/>
      <c r="AX88" s="101"/>
      <c r="AY88" s="101"/>
      <c r="AZ88" s="101"/>
      <c r="BA88" s="101"/>
      <c r="BB88" s="101"/>
      <c r="BC88" s="101"/>
      <c r="BD88" s="101"/>
      <c r="BE88" s="101"/>
      <c r="BF88" s="101"/>
      <c r="BG88" s="101">
        <f t="shared" si="77"/>
        <v>0</v>
      </c>
      <c r="BH88" s="101"/>
      <c r="BI88" s="101"/>
      <c r="BJ88" s="101"/>
      <c r="BK88" s="104" t="s">
        <v>130</v>
      </c>
      <c r="BL88" s="103" t="s">
        <v>399</v>
      </c>
      <c r="BM88" s="104"/>
      <c r="BN88" s="104" t="s">
        <v>99</v>
      </c>
      <c r="BO88" s="276"/>
      <c r="BP88" s="847" t="s">
        <v>346</v>
      </c>
      <c r="BQ88" s="849" t="s">
        <v>558</v>
      </c>
      <c r="BR88" s="436" t="s">
        <v>583</v>
      </c>
      <c r="BS88" s="138"/>
      <c r="BT88" s="138"/>
      <c r="CA88" s="163" t="s">
        <v>622</v>
      </c>
      <c r="DA88" s="360"/>
      <c r="DC88" s="360"/>
      <c r="DD88" s="105" t="s">
        <v>663</v>
      </c>
    </row>
    <row r="89" spans="1:108" s="105" customFormat="1" ht="39" customHeight="1">
      <c r="A89" s="845"/>
      <c r="B89" s="846"/>
      <c r="C89" s="101">
        <f t="shared" si="78"/>
        <v>5.45</v>
      </c>
      <c r="D89" s="102"/>
      <c r="E89" s="101">
        <f t="shared" si="79"/>
        <v>5.45</v>
      </c>
      <c r="F89" s="101">
        <f t="shared" si="80"/>
        <v>5.45</v>
      </c>
      <c r="G89" s="101">
        <f t="shared" si="72"/>
        <v>0</v>
      </c>
      <c r="H89" s="101"/>
      <c r="I89" s="101"/>
      <c r="J89" s="101"/>
      <c r="K89" s="101">
        <v>4.25</v>
      </c>
      <c r="L89" s="101"/>
      <c r="M89" s="101">
        <f t="shared" si="73"/>
        <v>1.2</v>
      </c>
      <c r="N89" s="101"/>
      <c r="O89" s="101"/>
      <c r="P89" s="101">
        <v>1.2</v>
      </c>
      <c r="Q89" s="101"/>
      <c r="R89" s="101"/>
      <c r="S89" s="101"/>
      <c r="T89" s="101"/>
      <c r="U89" s="101">
        <f t="shared" si="75"/>
        <v>0</v>
      </c>
      <c r="V89" s="101"/>
      <c r="W89" s="101"/>
      <c r="X89" s="101"/>
      <c r="Y89" s="101"/>
      <c r="Z89" s="101"/>
      <c r="AA89" s="101"/>
      <c r="AB89" s="101"/>
      <c r="AC89" s="101"/>
      <c r="AD89" s="101">
        <f t="shared" si="81"/>
        <v>0</v>
      </c>
      <c r="AE89" s="101"/>
      <c r="AF89" s="101"/>
      <c r="AG89" s="101"/>
      <c r="AH89" s="101"/>
      <c r="AI89" s="101"/>
      <c r="AJ89" s="101"/>
      <c r="AK89" s="101"/>
      <c r="AL89" s="101"/>
      <c r="AM89" s="101"/>
      <c r="AN89" s="101"/>
      <c r="AO89" s="101"/>
      <c r="AP89" s="101"/>
      <c r="AQ89" s="101"/>
      <c r="AR89" s="101"/>
      <c r="AS89" s="101">
        <v>0</v>
      </c>
      <c r="AT89" s="101"/>
      <c r="AU89" s="101"/>
      <c r="AV89" s="101"/>
      <c r="AW89" s="101"/>
      <c r="AX89" s="101"/>
      <c r="AY89" s="101"/>
      <c r="AZ89" s="101"/>
      <c r="BA89" s="101"/>
      <c r="BB89" s="101"/>
      <c r="BC89" s="101"/>
      <c r="BD89" s="101"/>
      <c r="BE89" s="101"/>
      <c r="BF89" s="101"/>
      <c r="BG89" s="101">
        <f t="shared" si="77"/>
        <v>0</v>
      </c>
      <c r="BH89" s="101"/>
      <c r="BI89" s="101"/>
      <c r="BJ89" s="101"/>
      <c r="BK89" s="104" t="s">
        <v>130</v>
      </c>
      <c r="BL89" s="274" t="s">
        <v>398</v>
      </c>
      <c r="BM89" s="104"/>
      <c r="BN89" s="104" t="s">
        <v>99</v>
      </c>
      <c r="BO89" s="276"/>
      <c r="BP89" s="848"/>
      <c r="BQ89" s="850"/>
      <c r="BR89" s="436" t="s">
        <v>583</v>
      </c>
      <c r="BS89" s="138"/>
      <c r="BT89" s="138"/>
      <c r="CA89" s="163" t="s">
        <v>622</v>
      </c>
      <c r="DD89" s="105" t="s">
        <v>663</v>
      </c>
    </row>
    <row r="90" spans="1:108" s="72" customFormat="1">
      <c r="A90" s="775">
        <v>3</v>
      </c>
      <c r="B90" s="852" t="s">
        <v>638</v>
      </c>
      <c r="C90" s="58">
        <f t="shared" si="78"/>
        <v>15.85</v>
      </c>
      <c r="D90" s="63"/>
      <c r="E90" s="58">
        <f t="shared" si="79"/>
        <v>15.85</v>
      </c>
      <c r="F90" s="58">
        <f t="shared" si="80"/>
        <v>4.4000000000000004</v>
      </c>
      <c r="G90" s="58">
        <f t="shared" si="72"/>
        <v>0.24</v>
      </c>
      <c r="H90" s="58">
        <v>0.24</v>
      </c>
      <c r="I90" s="58"/>
      <c r="J90" s="58"/>
      <c r="K90" s="59">
        <v>1.49</v>
      </c>
      <c r="L90" s="58">
        <v>2.67</v>
      </c>
      <c r="M90" s="58">
        <f t="shared" si="73"/>
        <v>0</v>
      </c>
      <c r="N90" s="58"/>
      <c r="O90" s="58"/>
      <c r="P90" s="58"/>
      <c r="Q90" s="58"/>
      <c r="R90" s="58"/>
      <c r="S90" s="58"/>
      <c r="T90" s="58"/>
      <c r="U90" s="58">
        <f t="shared" si="75"/>
        <v>11.45</v>
      </c>
      <c r="V90" s="58"/>
      <c r="W90" s="58"/>
      <c r="X90" s="58"/>
      <c r="Y90" s="58"/>
      <c r="Z90" s="58"/>
      <c r="AA90" s="58"/>
      <c r="AB90" s="58"/>
      <c r="AC90" s="58"/>
      <c r="AD90" s="58">
        <f t="shared" si="81"/>
        <v>0</v>
      </c>
      <c r="AE90" s="58"/>
      <c r="AF90" s="58"/>
      <c r="AG90" s="58"/>
      <c r="AH90" s="58"/>
      <c r="AI90" s="58"/>
      <c r="AJ90" s="58"/>
      <c r="AK90" s="58"/>
      <c r="AL90" s="58"/>
      <c r="AM90" s="58"/>
      <c r="AN90" s="58"/>
      <c r="AO90" s="58"/>
      <c r="AP90" s="58"/>
      <c r="AQ90" s="58"/>
      <c r="AR90" s="58"/>
      <c r="AS90" s="58">
        <v>0</v>
      </c>
      <c r="AT90" s="58"/>
      <c r="AU90" s="58"/>
      <c r="AV90" s="58"/>
      <c r="AW90" s="58"/>
      <c r="AX90" s="58"/>
      <c r="AY90" s="58"/>
      <c r="AZ90" s="58"/>
      <c r="BA90" s="58"/>
      <c r="BB90" s="58"/>
      <c r="BC90" s="58"/>
      <c r="BD90" s="58">
        <v>11.45</v>
      </c>
      <c r="BE90" s="58"/>
      <c r="BF90" s="58"/>
      <c r="BG90" s="58"/>
      <c r="BH90" s="58"/>
      <c r="BI90" s="58"/>
      <c r="BJ90" s="58"/>
      <c r="BK90" s="61" t="s">
        <v>130</v>
      </c>
      <c r="BL90" s="58" t="s">
        <v>398</v>
      </c>
      <c r="BM90" s="61" t="s">
        <v>639</v>
      </c>
      <c r="BN90" s="61" t="s">
        <v>99</v>
      </c>
      <c r="BO90" s="61"/>
      <c r="BP90" s="299"/>
      <c r="BQ90" s="166" t="s">
        <v>503</v>
      </c>
      <c r="BR90" s="55"/>
      <c r="BS90" s="55"/>
      <c r="BT90" s="55"/>
      <c r="BU90" s="55"/>
      <c r="BV90" s="55"/>
      <c r="BW90" s="165"/>
      <c r="BX90" s="55"/>
      <c r="BY90" s="165"/>
      <c r="BZ90" s="165"/>
      <c r="CA90" s="55"/>
    </row>
    <row r="91" spans="1:108" s="72" customFormat="1">
      <c r="A91" s="775"/>
      <c r="B91" s="852"/>
      <c r="C91" s="58">
        <f t="shared" si="78"/>
        <v>13.32</v>
      </c>
      <c r="D91" s="63"/>
      <c r="E91" s="58">
        <f t="shared" si="79"/>
        <v>13.32</v>
      </c>
      <c r="F91" s="58">
        <f t="shared" si="80"/>
        <v>5.33</v>
      </c>
      <c r="G91" s="58">
        <f t="shared" si="72"/>
        <v>0.38</v>
      </c>
      <c r="H91" s="58">
        <v>0.38</v>
      </c>
      <c r="I91" s="58"/>
      <c r="J91" s="58"/>
      <c r="K91" s="59">
        <v>1.48</v>
      </c>
      <c r="L91" s="58">
        <v>3.47</v>
      </c>
      <c r="M91" s="58">
        <f t="shared" si="73"/>
        <v>0</v>
      </c>
      <c r="N91" s="58"/>
      <c r="O91" s="58"/>
      <c r="P91" s="58"/>
      <c r="Q91" s="58"/>
      <c r="R91" s="58"/>
      <c r="S91" s="58"/>
      <c r="T91" s="58"/>
      <c r="U91" s="58">
        <f t="shared" si="75"/>
        <v>7.93</v>
      </c>
      <c r="V91" s="58"/>
      <c r="W91" s="58"/>
      <c r="X91" s="58"/>
      <c r="Y91" s="58"/>
      <c r="Z91" s="58"/>
      <c r="AA91" s="58"/>
      <c r="AB91" s="58"/>
      <c r="AC91" s="58"/>
      <c r="AD91" s="58">
        <f t="shared" si="81"/>
        <v>0</v>
      </c>
      <c r="AE91" s="58"/>
      <c r="AF91" s="58"/>
      <c r="AG91" s="58"/>
      <c r="AH91" s="58"/>
      <c r="AI91" s="58"/>
      <c r="AJ91" s="58"/>
      <c r="AK91" s="58"/>
      <c r="AL91" s="58"/>
      <c r="AM91" s="58"/>
      <c r="AN91" s="58"/>
      <c r="AO91" s="58"/>
      <c r="AP91" s="58"/>
      <c r="AQ91" s="58"/>
      <c r="AR91" s="58"/>
      <c r="AS91" s="58">
        <v>0</v>
      </c>
      <c r="AT91" s="58"/>
      <c r="AU91" s="58"/>
      <c r="AV91" s="58"/>
      <c r="AW91" s="58"/>
      <c r="AX91" s="58"/>
      <c r="AY91" s="58"/>
      <c r="AZ91" s="58"/>
      <c r="BA91" s="58"/>
      <c r="BB91" s="58"/>
      <c r="BC91" s="58"/>
      <c r="BD91" s="58">
        <v>7.93</v>
      </c>
      <c r="BE91" s="58"/>
      <c r="BF91" s="58"/>
      <c r="BG91" s="58">
        <f t="shared" ref="BG91:BG97" si="82">BH91+BI91+BJ91</f>
        <v>0.06</v>
      </c>
      <c r="BH91" s="58"/>
      <c r="BI91" s="58">
        <v>0.06</v>
      </c>
      <c r="BJ91" s="58"/>
      <c r="BK91" s="63" t="s">
        <v>130</v>
      </c>
      <c r="BL91" s="58" t="s">
        <v>399</v>
      </c>
      <c r="BM91" s="61" t="s">
        <v>640</v>
      </c>
      <c r="BN91" s="61" t="s">
        <v>99</v>
      </c>
      <c r="BO91" s="61"/>
      <c r="BP91" s="443"/>
      <c r="BQ91" s="166" t="s">
        <v>503</v>
      </c>
      <c r="BR91" s="55"/>
      <c r="BS91" s="55"/>
      <c r="BT91" s="55"/>
      <c r="BU91" s="55"/>
      <c r="BV91" s="55"/>
      <c r="BW91" s="165"/>
      <c r="BX91" s="55"/>
      <c r="BY91" s="165"/>
      <c r="BZ91" s="165"/>
      <c r="CA91" s="55"/>
    </row>
    <row r="92" spans="1:108" s="72" customFormat="1" ht="23.25" customHeight="1">
      <c r="A92" s="775">
        <v>4</v>
      </c>
      <c r="B92" s="852" t="s">
        <v>641</v>
      </c>
      <c r="C92" s="58">
        <f t="shared" si="78"/>
        <v>16</v>
      </c>
      <c r="D92" s="63"/>
      <c r="E92" s="58">
        <f t="shared" si="79"/>
        <v>16</v>
      </c>
      <c r="F92" s="58">
        <f t="shared" si="80"/>
        <v>6</v>
      </c>
      <c r="G92" s="58">
        <f t="shared" si="72"/>
        <v>0</v>
      </c>
      <c r="H92" s="58"/>
      <c r="I92" s="58"/>
      <c r="J92" s="58"/>
      <c r="K92" s="59"/>
      <c r="L92" s="58">
        <v>6</v>
      </c>
      <c r="M92" s="58">
        <f t="shared" si="73"/>
        <v>0</v>
      </c>
      <c r="N92" s="58"/>
      <c r="O92" s="58"/>
      <c r="P92" s="58"/>
      <c r="Q92" s="58"/>
      <c r="R92" s="58"/>
      <c r="S92" s="58"/>
      <c r="T92" s="58"/>
      <c r="U92" s="58">
        <f t="shared" si="75"/>
        <v>10</v>
      </c>
      <c r="V92" s="58"/>
      <c r="W92" s="58"/>
      <c r="X92" s="58"/>
      <c r="Y92" s="58"/>
      <c r="Z92" s="58"/>
      <c r="AA92" s="58"/>
      <c r="AB92" s="58"/>
      <c r="AC92" s="58"/>
      <c r="AD92" s="58">
        <f t="shared" si="81"/>
        <v>0</v>
      </c>
      <c r="AE92" s="58"/>
      <c r="AF92" s="58"/>
      <c r="AG92" s="58"/>
      <c r="AH92" s="58"/>
      <c r="AI92" s="58"/>
      <c r="AJ92" s="58"/>
      <c r="AK92" s="58"/>
      <c r="AL92" s="58"/>
      <c r="AM92" s="58"/>
      <c r="AN92" s="58"/>
      <c r="AO92" s="58"/>
      <c r="AP92" s="58"/>
      <c r="AQ92" s="58"/>
      <c r="AR92" s="58"/>
      <c r="AS92" s="58">
        <v>0</v>
      </c>
      <c r="AT92" s="58"/>
      <c r="AU92" s="58"/>
      <c r="AV92" s="58"/>
      <c r="AW92" s="58"/>
      <c r="AX92" s="58"/>
      <c r="AY92" s="58"/>
      <c r="AZ92" s="58"/>
      <c r="BA92" s="58"/>
      <c r="BB92" s="58"/>
      <c r="BC92" s="58"/>
      <c r="BD92" s="58">
        <v>10</v>
      </c>
      <c r="BE92" s="58"/>
      <c r="BF92" s="58"/>
      <c r="BG92" s="58">
        <f t="shared" si="82"/>
        <v>0</v>
      </c>
      <c r="BH92" s="58"/>
      <c r="BI92" s="58"/>
      <c r="BJ92" s="58"/>
      <c r="BK92" s="63" t="s">
        <v>130</v>
      </c>
      <c r="BL92" s="444" t="s">
        <v>316</v>
      </c>
      <c r="BM92" s="61" t="s">
        <v>642</v>
      </c>
      <c r="BN92" s="61" t="s">
        <v>99</v>
      </c>
      <c r="BO92" s="27"/>
      <c r="BP92" s="299"/>
      <c r="BQ92" s="166" t="s">
        <v>503</v>
      </c>
      <c r="BR92" s="55"/>
      <c r="BS92" s="55"/>
      <c r="BT92" s="55"/>
      <c r="BU92" s="55"/>
      <c r="BV92" s="55"/>
      <c r="BW92" s="165"/>
      <c r="BX92" s="55"/>
      <c r="BY92" s="165"/>
      <c r="BZ92" s="165"/>
      <c r="CA92" s="55"/>
    </row>
    <row r="93" spans="1:108" s="72" customFormat="1" ht="23.25" customHeight="1">
      <c r="A93" s="775"/>
      <c r="B93" s="852"/>
      <c r="C93" s="58">
        <f t="shared" si="78"/>
        <v>15.74</v>
      </c>
      <c r="D93" s="63"/>
      <c r="E93" s="58">
        <f t="shared" si="79"/>
        <v>15.74</v>
      </c>
      <c r="F93" s="58">
        <f t="shared" si="80"/>
        <v>5.74</v>
      </c>
      <c r="G93" s="58">
        <f t="shared" si="72"/>
        <v>0</v>
      </c>
      <c r="H93" s="58"/>
      <c r="I93" s="58"/>
      <c r="J93" s="58"/>
      <c r="K93" s="59">
        <v>5.74</v>
      </c>
      <c r="L93" s="58"/>
      <c r="M93" s="58">
        <f t="shared" si="73"/>
        <v>0</v>
      </c>
      <c r="N93" s="58"/>
      <c r="O93" s="58"/>
      <c r="P93" s="58"/>
      <c r="Q93" s="58"/>
      <c r="R93" s="58"/>
      <c r="S93" s="58"/>
      <c r="T93" s="58"/>
      <c r="U93" s="58">
        <f t="shared" si="75"/>
        <v>10</v>
      </c>
      <c r="V93" s="58"/>
      <c r="W93" s="58"/>
      <c r="X93" s="58"/>
      <c r="Y93" s="58"/>
      <c r="Z93" s="58"/>
      <c r="AA93" s="58"/>
      <c r="AB93" s="58"/>
      <c r="AC93" s="58"/>
      <c r="AD93" s="58">
        <f t="shared" si="81"/>
        <v>0</v>
      </c>
      <c r="AE93" s="58"/>
      <c r="AF93" s="58"/>
      <c r="AG93" s="58"/>
      <c r="AH93" s="58"/>
      <c r="AI93" s="58"/>
      <c r="AJ93" s="58"/>
      <c r="AK93" s="58"/>
      <c r="AL93" s="58"/>
      <c r="AM93" s="58"/>
      <c r="AN93" s="58"/>
      <c r="AO93" s="58"/>
      <c r="AP93" s="58"/>
      <c r="AQ93" s="58"/>
      <c r="AR93" s="58"/>
      <c r="AS93" s="58">
        <v>0</v>
      </c>
      <c r="AT93" s="58"/>
      <c r="AU93" s="58"/>
      <c r="AV93" s="58"/>
      <c r="AW93" s="58"/>
      <c r="AX93" s="58"/>
      <c r="AY93" s="58"/>
      <c r="AZ93" s="58"/>
      <c r="BA93" s="58"/>
      <c r="BB93" s="58"/>
      <c r="BC93" s="58"/>
      <c r="BD93" s="58">
        <v>10</v>
      </c>
      <c r="BE93" s="58"/>
      <c r="BF93" s="58"/>
      <c r="BG93" s="58">
        <f t="shared" si="82"/>
        <v>0</v>
      </c>
      <c r="BH93" s="58"/>
      <c r="BI93" s="58"/>
      <c r="BJ93" s="58"/>
      <c r="BK93" s="63" t="s">
        <v>130</v>
      </c>
      <c r="BL93" s="58" t="s">
        <v>131</v>
      </c>
      <c r="BM93" s="61" t="s">
        <v>643</v>
      </c>
      <c r="BN93" s="61" t="s">
        <v>99</v>
      </c>
      <c r="BO93" s="27"/>
      <c r="BP93" s="299"/>
      <c r="BQ93" s="166" t="s">
        <v>503</v>
      </c>
      <c r="BR93" s="55"/>
      <c r="BS93" s="55"/>
      <c r="BT93" s="55"/>
      <c r="BU93" s="55"/>
      <c r="BV93" s="55"/>
      <c r="BW93" s="165"/>
      <c r="BX93" s="55"/>
      <c r="BY93" s="165"/>
      <c r="BZ93" s="165"/>
      <c r="CA93" s="55"/>
    </row>
    <row r="94" spans="1:108" s="165" customFormat="1">
      <c r="A94" s="61">
        <v>5</v>
      </c>
      <c r="B94" s="85" t="s">
        <v>644</v>
      </c>
      <c r="C94" s="62">
        <f t="shared" si="78"/>
        <v>16.25</v>
      </c>
      <c r="D94" s="63"/>
      <c r="E94" s="58">
        <f t="shared" si="79"/>
        <v>16.25</v>
      </c>
      <c r="F94" s="58">
        <f t="shared" si="80"/>
        <v>11</v>
      </c>
      <c r="G94" s="58">
        <f t="shared" si="72"/>
        <v>0</v>
      </c>
      <c r="H94" s="58"/>
      <c r="I94" s="58"/>
      <c r="J94" s="58"/>
      <c r="K94" s="59">
        <v>4</v>
      </c>
      <c r="L94" s="101">
        <v>4.4000000000000004</v>
      </c>
      <c r="M94" s="58">
        <f t="shared" si="73"/>
        <v>2.6</v>
      </c>
      <c r="N94" s="101">
        <v>2.6</v>
      </c>
      <c r="O94" s="58"/>
      <c r="P94" s="58"/>
      <c r="Q94" s="58"/>
      <c r="R94" s="58"/>
      <c r="S94" s="58"/>
      <c r="T94" s="58"/>
      <c r="U94" s="58">
        <f t="shared" si="75"/>
        <v>5.25</v>
      </c>
      <c r="V94" s="58"/>
      <c r="W94" s="58"/>
      <c r="X94" s="58"/>
      <c r="Y94" s="58"/>
      <c r="Z94" s="58"/>
      <c r="AA94" s="58"/>
      <c r="AB94" s="58"/>
      <c r="AC94" s="58"/>
      <c r="AD94" s="58">
        <f t="shared" si="81"/>
        <v>0</v>
      </c>
      <c r="AE94" s="58"/>
      <c r="AF94" s="58"/>
      <c r="AG94" s="58"/>
      <c r="AH94" s="58"/>
      <c r="AI94" s="58"/>
      <c r="AJ94" s="58"/>
      <c r="AK94" s="58"/>
      <c r="AL94" s="58"/>
      <c r="AM94" s="58"/>
      <c r="AN94" s="58"/>
      <c r="AO94" s="58"/>
      <c r="AP94" s="58"/>
      <c r="AQ94" s="58"/>
      <c r="AR94" s="58"/>
      <c r="AS94" s="58">
        <v>0</v>
      </c>
      <c r="AT94" s="58"/>
      <c r="AU94" s="58"/>
      <c r="AV94" s="58"/>
      <c r="AW94" s="58"/>
      <c r="AX94" s="58"/>
      <c r="AY94" s="58"/>
      <c r="AZ94" s="58"/>
      <c r="BA94" s="58"/>
      <c r="BB94" s="58"/>
      <c r="BC94" s="58"/>
      <c r="BD94" s="58">
        <v>5.25</v>
      </c>
      <c r="BE94" s="58"/>
      <c r="BF94" s="58"/>
      <c r="BG94" s="58">
        <f t="shared" si="82"/>
        <v>0</v>
      </c>
      <c r="BH94" s="58"/>
      <c r="BI94" s="58"/>
      <c r="BJ94" s="58"/>
      <c r="BK94" s="63" t="s">
        <v>130</v>
      </c>
      <c r="BL94" s="58" t="s">
        <v>400</v>
      </c>
      <c r="BM94" s="61" t="s">
        <v>645</v>
      </c>
      <c r="BN94" s="61" t="s">
        <v>99</v>
      </c>
      <c r="BO94" s="61"/>
      <c r="BP94" s="94"/>
      <c r="BQ94" s="166" t="s">
        <v>503</v>
      </c>
      <c r="BR94" s="55"/>
      <c r="BS94" s="55"/>
      <c r="BT94" s="55"/>
      <c r="BU94" s="55"/>
      <c r="BV94" s="55"/>
      <c r="BX94" s="55"/>
      <c r="CA94" s="55"/>
      <c r="DD94" s="165" t="s">
        <v>657</v>
      </c>
    </row>
    <row r="95" spans="1:108" s="165" customFormat="1">
      <c r="A95" s="27">
        <v>6</v>
      </c>
      <c r="B95" s="442" t="s">
        <v>646</v>
      </c>
      <c r="C95" s="62">
        <f>D95+E95</f>
        <v>2.35</v>
      </c>
      <c r="D95" s="63"/>
      <c r="E95" s="58">
        <f>F95+U95+BG95</f>
        <v>2.35</v>
      </c>
      <c r="F95" s="58">
        <f>G95+K95+L95+M95+R95+S95+T95</f>
        <v>2.35</v>
      </c>
      <c r="G95" s="58">
        <f>H95+I95+J95</f>
        <v>0</v>
      </c>
      <c r="H95" s="58"/>
      <c r="I95" s="58"/>
      <c r="J95" s="58"/>
      <c r="K95" s="58">
        <v>2.35</v>
      </c>
      <c r="L95" s="58"/>
      <c r="M95" s="58"/>
      <c r="N95" s="58"/>
      <c r="O95" s="58"/>
      <c r="P95" s="58"/>
      <c r="Q95" s="58"/>
      <c r="R95" s="58"/>
      <c r="S95" s="58"/>
      <c r="T95" s="58"/>
      <c r="U95" s="58">
        <f>V95+W95+X95+Y95+Z95+AA95+AB95+AC95+AD95+AU95+AV95+AW95+AX95+AY95+AZ95+BA95+BB95+BC95+BD95+BE95+BF95</f>
        <v>0</v>
      </c>
      <c r="V95" s="58"/>
      <c r="W95" s="58"/>
      <c r="X95" s="58"/>
      <c r="Y95" s="58"/>
      <c r="Z95" s="58"/>
      <c r="AA95" s="58"/>
      <c r="AB95" s="58"/>
      <c r="AC95" s="58"/>
      <c r="AD95" s="58">
        <f>SUM(AE95:AT95)</f>
        <v>0</v>
      </c>
      <c r="AE95" s="58"/>
      <c r="AF95" s="58"/>
      <c r="AG95" s="58"/>
      <c r="AH95" s="58"/>
      <c r="AI95" s="58"/>
      <c r="AJ95" s="58"/>
      <c r="AK95" s="58"/>
      <c r="AL95" s="58"/>
      <c r="AM95" s="58"/>
      <c r="AN95" s="58"/>
      <c r="AO95" s="58"/>
      <c r="AP95" s="58"/>
      <c r="AQ95" s="58"/>
      <c r="AR95" s="58"/>
      <c r="AS95" s="58">
        <v>0</v>
      </c>
      <c r="AT95" s="58"/>
      <c r="AU95" s="58"/>
      <c r="AV95" s="58"/>
      <c r="AW95" s="58"/>
      <c r="AX95" s="58"/>
      <c r="AY95" s="58"/>
      <c r="AZ95" s="58"/>
      <c r="BA95" s="58"/>
      <c r="BB95" s="58"/>
      <c r="BC95" s="58"/>
      <c r="BD95" s="58"/>
      <c r="BE95" s="58"/>
      <c r="BF95" s="58"/>
      <c r="BG95" s="58">
        <f>BH95+BI95+BJ95</f>
        <v>0</v>
      </c>
      <c r="BH95" s="58"/>
      <c r="BI95" s="58"/>
      <c r="BJ95" s="58"/>
      <c r="BK95" s="63" t="s">
        <v>130</v>
      </c>
      <c r="BL95" s="58" t="s">
        <v>398</v>
      </c>
      <c r="BM95" s="61" t="s">
        <v>647</v>
      </c>
      <c r="BN95" s="61" t="s">
        <v>99</v>
      </c>
      <c r="BO95" s="61"/>
      <c r="BP95" s="299"/>
      <c r="BQ95" s="166" t="s">
        <v>503</v>
      </c>
      <c r="BR95" s="55"/>
      <c r="BS95" s="55"/>
      <c r="BT95" s="55"/>
      <c r="BU95" s="55"/>
      <c r="BV95" s="55"/>
      <c r="BX95" s="55"/>
      <c r="CA95" s="55"/>
      <c r="DD95" s="77"/>
    </row>
    <row r="96" spans="1:108" s="77" customFormat="1" ht="59.45" customHeight="1">
      <c r="A96" s="61">
        <v>7</v>
      </c>
      <c r="B96" s="85" t="s">
        <v>302</v>
      </c>
      <c r="C96" s="62">
        <f>D96+E96</f>
        <v>1.4</v>
      </c>
      <c r="D96" s="63"/>
      <c r="E96" s="1">
        <f t="shared" si="79"/>
        <v>1.4</v>
      </c>
      <c r="F96" s="1">
        <f t="shared" si="80"/>
        <v>1.4</v>
      </c>
      <c r="G96" s="58">
        <f t="shared" si="72"/>
        <v>0</v>
      </c>
      <c r="H96" s="58"/>
      <c r="I96" s="58"/>
      <c r="J96" s="58"/>
      <c r="K96" s="58"/>
      <c r="L96" s="58"/>
      <c r="M96" s="58">
        <f t="shared" si="73"/>
        <v>1.4</v>
      </c>
      <c r="N96" s="58">
        <v>1.4</v>
      </c>
      <c r="O96" s="58"/>
      <c r="P96" s="58"/>
      <c r="Q96" s="58"/>
      <c r="R96" s="58"/>
      <c r="S96" s="58"/>
      <c r="T96" s="58"/>
      <c r="U96" s="58">
        <f t="shared" si="75"/>
        <v>0</v>
      </c>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1">
        <f t="shared" si="82"/>
        <v>0</v>
      </c>
      <c r="BH96" s="58"/>
      <c r="BI96" s="58"/>
      <c r="BJ96" s="58"/>
      <c r="BK96" s="61" t="s">
        <v>130</v>
      </c>
      <c r="BL96" s="70" t="s">
        <v>400</v>
      </c>
      <c r="BM96" s="61" t="s">
        <v>321</v>
      </c>
      <c r="BN96" s="61" t="s">
        <v>99</v>
      </c>
      <c r="BO96" s="128" t="s">
        <v>370</v>
      </c>
      <c r="BP96" s="94" t="s">
        <v>411</v>
      </c>
      <c r="BQ96" s="63" t="s">
        <v>558</v>
      </c>
      <c r="DD96" s="77" t="s">
        <v>656</v>
      </c>
    </row>
    <row r="97" spans="1:108" s="72" customFormat="1" ht="65.25" customHeight="1">
      <c r="A97" s="61">
        <v>8</v>
      </c>
      <c r="B97" s="66" t="s">
        <v>658</v>
      </c>
      <c r="C97" s="58">
        <f t="shared" ref="C97" si="83">D97+E97</f>
        <v>28.76</v>
      </c>
      <c r="D97" s="63"/>
      <c r="E97" s="58">
        <f t="shared" si="79"/>
        <v>28.76</v>
      </c>
      <c r="F97" s="58">
        <f t="shared" si="80"/>
        <v>10</v>
      </c>
      <c r="G97" s="58">
        <f t="shared" si="72"/>
        <v>0</v>
      </c>
      <c r="H97" s="58"/>
      <c r="I97" s="58"/>
      <c r="J97" s="58"/>
      <c r="K97" s="59">
        <v>5</v>
      </c>
      <c r="L97" s="58">
        <v>5</v>
      </c>
      <c r="M97" s="58">
        <f t="shared" si="73"/>
        <v>0</v>
      </c>
      <c r="N97" s="58"/>
      <c r="O97" s="58"/>
      <c r="P97" s="58"/>
      <c r="Q97" s="58"/>
      <c r="R97" s="58"/>
      <c r="S97" s="58"/>
      <c r="T97" s="58"/>
      <c r="U97" s="58">
        <v>18.760000000000002</v>
      </c>
      <c r="V97" s="58"/>
      <c r="W97" s="58"/>
      <c r="X97" s="58"/>
      <c r="Y97" s="58"/>
      <c r="Z97" s="58"/>
      <c r="AA97" s="58"/>
      <c r="AB97" s="58"/>
      <c r="AC97" s="58"/>
      <c r="AD97" s="58">
        <f t="shared" ref="AD97" si="84">SUM(AE97:AT97)</f>
        <v>0</v>
      </c>
      <c r="AE97" s="58"/>
      <c r="AF97" s="58"/>
      <c r="AG97" s="58"/>
      <c r="AH97" s="58"/>
      <c r="AI97" s="58"/>
      <c r="AJ97" s="58"/>
      <c r="AK97" s="58"/>
      <c r="AL97" s="58"/>
      <c r="AM97" s="58"/>
      <c r="AN97" s="58"/>
      <c r="AO97" s="58"/>
      <c r="AP97" s="58"/>
      <c r="AQ97" s="58"/>
      <c r="AR97" s="58"/>
      <c r="AS97" s="58">
        <v>0</v>
      </c>
      <c r="AT97" s="58"/>
      <c r="AU97" s="58"/>
      <c r="AV97" s="58"/>
      <c r="AW97" s="58"/>
      <c r="AX97" s="58"/>
      <c r="AY97" s="58"/>
      <c r="AZ97" s="58"/>
      <c r="BA97" s="58"/>
      <c r="BB97" s="58"/>
      <c r="BC97" s="58"/>
      <c r="BD97" s="58">
        <v>20</v>
      </c>
      <c r="BE97" s="58"/>
      <c r="BF97" s="58"/>
      <c r="BG97" s="58">
        <f t="shared" si="82"/>
        <v>0</v>
      </c>
      <c r="BH97" s="58"/>
      <c r="BI97" s="58"/>
      <c r="BJ97" s="58"/>
      <c r="BK97" s="63" t="s">
        <v>130</v>
      </c>
      <c r="BL97" s="58" t="s">
        <v>131</v>
      </c>
      <c r="BM97" s="61" t="s">
        <v>659</v>
      </c>
      <c r="BN97" s="61" t="s">
        <v>99</v>
      </c>
      <c r="BO97" s="27"/>
      <c r="BP97" s="94" t="s">
        <v>660</v>
      </c>
      <c r="BQ97" s="166" t="s">
        <v>503</v>
      </c>
      <c r="BR97" s="55"/>
      <c r="BS97" s="55"/>
      <c r="BT97" s="55"/>
      <c r="BU97" s="55"/>
      <c r="BV97" s="55"/>
      <c r="BW97" s="55"/>
      <c r="BX97" s="55"/>
      <c r="BY97" s="55"/>
      <c r="BZ97" s="55"/>
      <c r="CA97" s="55"/>
      <c r="DD97" s="77" t="s">
        <v>656</v>
      </c>
    </row>
    <row r="98" spans="1:108" s="371" customFormat="1" ht="52.5" customHeight="1">
      <c r="A98" s="27">
        <v>9</v>
      </c>
      <c r="B98" s="201" t="s">
        <v>661</v>
      </c>
      <c r="C98" s="1">
        <f>D98+E98</f>
        <v>5</v>
      </c>
      <c r="D98" s="26"/>
      <c r="E98" s="1">
        <f>F98+U98+BG98</f>
        <v>5</v>
      </c>
      <c r="F98" s="58">
        <f>G98+K98+L98+M98+R98+S98+T98</f>
        <v>4.5</v>
      </c>
      <c r="G98" s="1">
        <f>H98+I98+J98</f>
        <v>0</v>
      </c>
      <c r="H98" s="1"/>
      <c r="I98" s="1"/>
      <c r="J98" s="1"/>
      <c r="K98" s="56">
        <v>1</v>
      </c>
      <c r="L98" s="1">
        <v>3.5</v>
      </c>
      <c r="M98" s="58">
        <f>+N98+O98+P98</f>
        <v>0</v>
      </c>
      <c r="N98" s="1"/>
      <c r="O98" s="1"/>
      <c r="P98" s="1"/>
      <c r="Q98" s="1"/>
      <c r="R98" s="1"/>
      <c r="S98" s="1"/>
      <c r="T98" s="1"/>
      <c r="U98" s="1">
        <f>V98+W98+X98+Y98+Z98+AA98+AB98+AC98+AD98+AU98+AV98+AW98+AX98+AY98+AZ98+BA98+BB98+BC98+BD98+BE98+BF98</f>
        <v>0.5</v>
      </c>
      <c r="V98" s="1"/>
      <c r="W98" s="1"/>
      <c r="X98" s="1"/>
      <c r="Y98" s="1"/>
      <c r="Z98" s="1"/>
      <c r="AA98" s="1"/>
      <c r="AB98" s="1"/>
      <c r="AC98" s="1"/>
      <c r="AD98" s="58">
        <f>SUM(AE98:AT98)</f>
        <v>0</v>
      </c>
      <c r="AE98" s="1"/>
      <c r="AF98" s="1"/>
      <c r="AG98" s="1"/>
      <c r="AH98" s="1"/>
      <c r="AI98" s="1"/>
      <c r="AJ98" s="1"/>
      <c r="AK98" s="1"/>
      <c r="AL98" s="1"/>
      <c r="AM98" s="1"/>
      <c r="AN98" s="1"/>
      <c r="AO98" s="1"/>
      <c r="AP98" s="1"/>
      <c r="AQ98" s="1"/>
      <c r="AR98" s="1"/>
      <c r="AS98" s="1">
        <v>0</v>
      </c>
      <c r="AT98" s="1"/>
      <c r="AU98" s="1"/>
      <c r="AV98" s="1"/>
      <c r="AW98" s="1"/>
      <c r="AX98" s="1"/>
      <c r="AY98" s="1"/>
      <c r="AZ98" s="1"/>
      <c r="BA98" s="1"/>
      <c r="BB98" s="1"/>
      <c r="BC98" s="1"/>
      <c r="BD98" s="1">
        <v>0.5</v>
      </c>
      <c r="BE98" s="1"/>
      <c r="BF98" s="1"/>
      <c r="BG98" s="1">
        <f>BH98+BI98+BJ98</f>
        <v>0</v>
      </c>
      <c r="BH98" s="1"/>
      <c r="BI98" s="1"/>
      <c r="BJ98" s="1"/>
      <c r="BK98" s="26" t="s">
        <v>130</v>
      </c>
      <c r="BL98" s="445" t="s">
        <v>316</v>
      </c>
      <c r="BM98" s="27" t="s">
        <v>662</v>
      </c>
      <c r="BN98" s="61" t="s">
        <v>99</v>
      </c>
      <c r="BO98" s="27"/>
      <c r="BP98" s="94" t="s">
        <v>660</v>
      </c>
      <c r="BQ98" s="166" t="s">
        <v>503</v>
      </c>
      <c r="BR98" s="372"/>
      <c r="BS98" s="372"/>
      <c r="BT98" s="372"/>
      <c r="BU98" s="372"/>
      <c r="BV98" s="372"/>
      <c r="BW98" s="372"/>
      <c r="BX98" s="372"/>
      <c r="BY98" s="372"/>
      <c r="BZ98" s="372"/>
      <c r="CA98" s="372"/>
      <c r="DD98" s="77" t="s">
        <v>656</v>
      </c>
    </row>
    <row r="99" spans="1:108" s="77" customFormat="1" ht="106.9" customHeight="1">
      <c r="A99" s="61">
        <v>10</v>
      </c>
      <c r="B99" s="85" t="s">
        <v>180</v>
      </c>
      <c r="C99" s="62">
        <f>D99+E99</f>
        <v>0.6</v>
      </c>
      <c r="D99" s="63"/>
      <c r="E99" s="1">
        <f t="shared" si="79"/>
        <v>0.6</v>
      </c>
      <c r="F99" s="1">
        <f t="shared" si="80"/>
        <v>0.6</v>
      </c>
      <c r="G99" s="58">
        <f t="shared" si="72"/>
        <v>0</v>
      </c>
      <c r="H99" s="58"/>
      <c r="I99" s="58"/>
      <c r="J99" s="58"/>
      <c r="K99" s="58"/>
      <c r="L99" s="58"/>
      <c r="M99" s="58">
        <f t="shared" si="73"/>
        <v>0.6</v>
      </c>
      <c r="N99" s="58"/>
      <c r="O99" s="58"/>
      <c r="P99" s="58">
        <v>0.6</v>
      </c>
      <c r="Q99" s="58"/>
      <c r="R99" s="58"/>
      <c r="S99" s="58"/>
      <c r="T99" s="58"/>
      <c r="U99" s="58">
        <f t="shared" si="75"/>
        <v>0</v>
      </c>
      <c r="V99" s="58"/>
      <c r="W99" s="58"/>
      <c r="X99" s="58"/>
      <c r="Y99" s="58"/>
      <c r="Z99" s="58"/>
      <c r="AA99" s="58"/>
      <c r="AB99" s="58"/>
      <c r="AC99" s="58"/>
      <c r="AD99" s="58">
        <f>SUM(AE99:AT99)</f>
        <v>0</v>
      </c>
      <c r="AE99" s="58"/>
      <c r="AF99" s="58"/>
      <c r="AG99" s="58"/>
      <c r="AH99" s="58"/>
      <c r="AI99" s="58"/>
      <c r="AJ99" s="58"/>
      <c r="AK99" s="58"/>
      <c r="AL99" s="58"/>
      <c r="AM99" s="58"/>
      <c r="AN99" s="58"/>
      <c r="AO99" s="58"/>
      <c r="AP99" s="58"/>
      <c r="AQ99" s="58"/>
      <c r="AR99" s="58"/>
      <c r="AS99" s="58">
        <v>0</v>
      </c>
      <c r="AT99" s="58"/>
      <c r="AU99" s="58"/>
      <c r="AV99" s="58"/>
      <c r="AW99" s="58"/>
      <c r="AX99" s="58"/>
      <c r="AY99" s="58"/>
      <c r="AZ99" s="58"/>
      <c r="BA99" s="58"/>
      <c r="BB99" s="58"/>
      <c r="BC99" s="58"/>
      <c r="BD99" s="58"/>
      <c r="BE99" s="58"/>
      <c r="BF99" s="58"/>
      <c r="BG99" s="1">
        <f t="shared" si="77"/>
        <v>0</v>
      </c>
      <c r="BH99" s="58"/>
      <c r="BI99" s="58"/>
      <c r="BJ99" s="58"/>
      <c r="BK99" s="61" t="s">
        <v>130</v>
      </c>
      <c r="BL99" s="70" t="s">
        <v>396</v>
      </c>
      <c r="BM99" s="61" t="s">
        <v>181</v>
      </c>
      <c r="BN99" s="61" t="s">
        <v>99</v>
      </c>
      <c r="BO99" s="128" t="s">
        <v>369</v>
      </c>
      <c r="BP99" s="94" t="s">
        <v>347</v>
      </c>
      <c r="BQ99" s="63" t="s">
        <v>558</v>
      </c>
      <c r="BR99" s="429"/>
      <c r="BS99" s="140"/>
      <c r="BT99" s="140"/>
      <c r="BU99" s="81" t="s">
        <v>559</v>
      </c>
      <c r="CA99" s="69" t="s">
        <v>622</v>
      </c>
    </row>
    <row r="100" spans="1:108" s="2" customFormat="1" ht="28.5" customHeight="1">
      <c r="A100" s="24" t="s">
        <v>182</v>
      </c>
      <c r="B100" s="25" t="s">
        <v>59</v>
      </c>
      <c r="C100" s="15">
        <f>C101</f>
        <v>0.15</v>
      </c>
      <c r="D100" s="15">
        <f t="shared" ref="D100:BJ100" si="85">D101</f>
        <v>0</v>
      </c>
      <c r="E100" s="15">
        <f t="shared" si="85"/>
        <v>0.15</v>
      </c>
      <c r="F100" s="15">
        <f t="shared" si="85"/>
        <v>0.15</v>
      </c>
      <c r="G100" s="15">
        <f t="shared" si="85"/>
        <v>0</v>
      </c>
      <c r="H100" s="15">
        <f t="shared" si="85"/>
        <v>0</v>
      </c>
      <c r="I100" s="15">
        <f t="shared" si="85"/>
        <v>0</v>
      </c>
      <c r="J100" s="15">
        <f t="shared" si="85"/>
        <v>0</v>
      </c>
      <c r="K100" s="15">
        <f t="shared" si="85"/>
        <v>0.15</v>
      </c>
      <c r="L100" s="15">
        <f t="shared" si="85"/>
        <v>0</v>
      </c>
      <c r="M100" s="15">
        <f t="shared" si="85"/>
        <v>0</v>
      </c>
      <c r="N100" s="15">
        <f t="shared" si="85"/>
        <v>0</v>
      </c>
      <c r="O100" s="15">
        <f t="shared" si="85"/>
        <v>0</v>
      </c>
      <c r="P100" s="15">
        <f t="shared" si="85"/>
        <v>0</v>
      </c>
      <c r="Q100" s="15">
        <f t="shared" si="85"/>
        <v>0</v>
      </c>
      <c r="R100" s="15">
        <f t="shared" si="85"/>
        <v>0</v>
      </c>
      <c r="S100" s="15">
        <f t="shared" si="85"/>
        <v>0</v>
      </c>
      <c r="T100" s="15">
        <f t="shared" si="85"/>
        <v>0</v>
      </c>
      <c r="U100" s="15">
        <f t="shared" si="85"/>
        <v>0</v>
      </c>
      <c r="V100" s="15">
        <f t="shared" si="85"/>
        <v>0</v>
      </c>
      <c r="W100" s="15">
        <f t="shared" si="85"/>
        <v>0</v>
      </c>
      <c r="X100" s="15">
        <f t="shared" si="85"/>
        <v>0</v>
      </c>
      <c r="Y100" s="15">
        <f t="shared" si="85"/>
        <v>0</v>
      </c>
      <c r="Z100" s="15">
        <f t="shared" si="85"/>
        <v>0</v>
      </c>
      <c r="AA100" s="15">
        <f t="shared" si="85"/>
        <v>0</v>
      </c>
      <c r="AB100" s="15">
        <f t="shared" si="85"/>
        <v>0</v>
      </c>
      <c r="AC100" s="15">
        <f t="shared" si="85"/>
        <v>0</v>
      </c>
      <c r="AD100" s="15">
        <f t="shared" si="85"/>
        <v>0</v>
      </c>
      <c r="AE100" s="15">
        <f t="shared" si="85"/>
        <v>0</v>
      </c>
      <c r="AF100" s="15">
        <f t="shared" si="85"/>
        <v>0</v>
      </c>
      <c r="AG100" s="15">
        <f t="shared" si="85"/>
        <v>0</v>
      </c>
      <c r="AH100" s="15">
        <f t="shared" si="85"/>
        <v>0</v>
      </c>
      <c r="AI100" s="15">
        <f t="shared" si="85"/>
        <v>0</v>
      </c>
      <c r="AJ100" s="15">
        <f t="shared" si="85"/>
        <v>0</v>
      </c>
      <c r="AK100" s="15">
        <f t="shared" si="85"/>
        <v>0</v>
      </c>
      <c r="AL100" s="15">
        <f t="shared" si="85"/>
        <v>0</v>
      </c>
      <c r="AM100" s="15">
        <f t="shared" si="85"/>
        <v>0</v>
      </c>
      <c r="AN100" s="15">
        <f t="shared" si="85"/>
        <v>0</v>
      </c>
      <c r="AO100" s="15">
        <f t="shared" si="85"/>
        <v>0</v>
      </c>
      <c r="AP100" s="15">
        <f t="shared" si="85"/>
        <v>0</v>
      </c>
      <c r="AQ100" s="15">
        <f t="shared" si="85"/>
        <v>0</v>
      </c>
      <c r="AR100" s="15">
        <f t="shared" si="85"/>
        <v>0</v>
      </c>
      <c r="AS100" s="15">
        <f t="shared" si="85"/>
        <v>0</v>
      </c>
      <c r="AT100" s="15">
        <f t="shared" si="85"/>
        <v>0</v>
      </c>
      <c r="AU100" s="15">
        <f t="shared" si="85"/>
        <v>0</v>
      </c>
      <c r="AV100" s="15">
        <f t="shared" si="85"/>
        <v>0</v>
      </c>
      <c r="AW100" s="15">
        <f t="shared" si="85"/>
        <v>0</v>
      </c>
      <c r="AX100" s="15">
        <f t="shared" si="85"/>
        <v>0</v>
      </c>
      <c r="AY100" s="15">
        <f t="shared" si="85"/>
        <v>0</v>
      </c>
      <c r="AZ100" s="15">
        <f t="shared" si="85"/>
        <v>0</v>
      </c>
      <c r="BA100" s="15">
        <f t="shared" si="85"/>
        <v>0</v>
      </c>
      <c r="BB100" s="15">
        <f t="shared" si="85"/>
        <v>0</v>
      </c>
      <c r="BC100" s="15">
        <f t="shared" si="85"/>
        <v>0</v>
      </c>
      <c r="BD100" s="15">
        <f t="shared" si="85"/>
        <v>0</v>
      </c>
      <c r="BE100" s="15">
        <f t="shared" si="85"/>
        <v>0</v>
      </c>
      <c r="BF100" s="15">
        <f t="shared" si="85"/>
        <v>0</v>
      </c>
      <c r="BG100" s="15">
        <f t="shared" si="85"/>
        <v>0</v>
      </c>
      <c r="BH100" s="15">
        <f t="shared" si="85"/>
        <v>0</v>
      </c>
      <c r="BI100" s="15">
        <f t="shared" si="85"/>
        <v>0</v>
      </c>
      <c r="BJ100" s="15">
        <f t="shared" si="85"/>
        <v>0</v>
      </c>
      <c r="BK100" s="9"/>
      <c r="BL100" s="9"/>
      <c r="BM100" s="87"/>
      <c r="BN100" s="9"/>
      <c r="BO100" s="86"/>
      <c r="BP100" s="39"/>
      <c r="BQ100" s="39"/>
      <c r="BR100" s="425"/>
      <c r="BS100" s="135"/>
      <c r="BT100" s="135"/>
      <c r="BU100" s="55"/>
      <c r="BV100" s="55"/>
      <c r="BW100" s="55"/>
      <c r="BX100" s="55"/>
      <c r="BY100" s="55"/>
      <c r="BZ100" s="55"/>
      <c r="CA100" s="55"/>
      <c r="CB100" s="55"/>
      <c r="CC100" s="55"/>
      <c r="CD100" s="55"/>
      <c r="CE100" s="55"/>
      <c r="CF100" s="55"/>
      <c r="CG100" s="55"/>
      <c r="CH100" s="55"/>
      <c r="CI100" s="55"/>
      <c r="CJ100" s="55"/>
      <c r="CK100" s="55"/>
      <c r="CL100" s="55"/>
      <c r="CM100" s="55"/>
      <c r="CN100" s="55"/>
      <c r="CO100" s="55"/>
      <c r="CP100" s="55"/>
      <c r="CQ100" s="55"/>
    </row>
    <row r="101" spans="1:108" s="72" customFormat="1" ht="56.25">
      <c r="A101" s="61">
        <v>1</v>
      </c>
      <c r="B101" s="66" t="s">
        <v>306</v>
      </c>
      <c r="C101" s="58">
        <v>0.15</v>
      </c>
      <c r="D101" s="58"/>
      <c r="E101" s="58">
        <v>0.15</v>
      </c>
      <c r="F101" s="1">
        <f t="shared" si="80"/>
        <v>0.15</v>
      </c>
      <c r="G101" s="58">
        <f t="shared" si="72"/>
        <v>0</v>
      </c>
      <c r="H101" s="5"/>
      <c r="I101" s="5"/>
      <c r="J101" s="5"/>
      <c r="K101" s="58">
        <v>0.15</v>
      </c>
      <c r="L101" s="58"/>
      <c r="M101" s="58">
        <f t="shared" si="73"/>
        <v>0</v>
      </c>
      <c r="N101" s="58"/>
      <c r="O101" s="5"/>
      <c r="P101" s="58"/>
      <c r="Q101" s="5"/>
      <c r="R101" s="58"/>
      <c r="S101" s="5"/>
      <c r="T101" s="5"/>
      <c r="U101" s="58">
        <f t="shared" si="75"/>
        <v>0</v>
      </c>
      <c r="V101" s="5"/>
      <c r="W101" s="5"/>
      <c r="X101" s="5"/>
      <c r="Y101" s="5"/>
      <c r="Z101" s="5"/>
      <c r="AA101" s="5"/>
      <c r="AB101" s="5"/>
      <c r="AC101" s="5"/>
      <c r="AD101" s="58"/>
      <c r="AE101" s="5"/>
      <c r="AF101" s="5"/>
      <c r="AG101" s="5"/>
      <c r="AH101" s="5"/>
      <c r="AI101" s="5"/>
      <c r="AJ101" s="5"/>
      <c r="AK101" s="5"/>
      <c r="AL101" s="5"/>
      <c r="AM101" s="5"/>
      <c r="AN101" s="5"/>
      <c r="AO101" s="5"/>
      <c r="AP101" s="5"/>
      <c r="AQ101" s="5"/>
      <c r="AR101" s="5"/>
      <c r="AS101" s="5"/>
      <c r="AT101" s="5"/>
      <c r="AU101" s="5"/>
      <c r="AV101" s="5"/>
      <c r="AW101" s="5"/>
      <c r="AX101" s="58"/>
      <c r="AY101" s="5"/>
      <c r="AZ101" s="58"/>
      <c r="BA101" s="58"/>
      <c r="BB101" s="5"/>
      <c r="BC101" s="5"/>
      <c r="BD101" s="58"/>
      <c r="BE101" s="58"/>
      <c r="BF101" s="5"/>
      <c r="BG101" s="1">
        <f t="shared" si="77"/>
        <v>0</v>
      </c>
      <c r="BH101" s="5"/>
      <c r="BI101" s="5"/>
      <c r="BJ101" s="5"/>
      <c r="BK101" s="61" t="s">
        <v>130</v>
      </c>
      <c r="BL101" s="79" t="s">
        <v>131</v>
      </c>
      <c r="BM101" s="79" t="s">
        <v>322</v>
      </c>
      <c r="BN101" s="61" t="s">
        <v>100</v>
      </c>
      <c r="BO101" s="128"/>
      <c r="BP101" s="168" t="s">
        <v>406</v>
      </c>
      <c r="BQ101" s="63" t="s">
        <v>557</v>
      </c>
      <c r="BR101" s="430"/>
      <c r="BS101" s="71"/>
      <c r="BT101" s="71"/>
    </row>
    <row r="102" spans="1:108" s="2" customFormat="1">
      <c r="A102" s="9" t="s">
        <v>183</v>
      </c>
      <c r="B102" s="14" t="s">
        <v>60</v>
      </c>
      <c r="C102" s="15">
        <f>D102+E102</f>
        <v>0</v>
      </c>
      <c r="D102" s="16"/>
      <c r="E102" s="18">
        <v>0</v>
      </c>
      <c r="F102" s="5">
        <v>0</v>
      </c>
      <c r="G102" s="58">
        <f t="shared" si="72"/>
        <v>0</v>
      </c>
      <c r="H102" s="5"/>
      <c r="I102" s="5"/>
      <c r="J102" s="5"/>
      <c r="K102" s="18"/>
      <c r="L102" s="18"/>
      <c r="M102" s="58">
        <f t="shared" si="73"/>
        <v>0</v>
      </c>
      <c r="N102" s="5"/>
      <c r="O102" s="5"/>
      <c r="P102" s="18"/>
      <c r="Q102" s="5"/>
      <c r="R102" s="18"/>
      <c r="S102" s="5"/>
      <c r="T102" s="5"/>
      <c r="U102" s="58">
        <f t="shared" si="75"/>
        <v>0</v>
      </c>
      <c r="V102" s="5"/>
      <c r="W102" s="5"/>
      <c r="X102" s="5"/>
      <c r="Y102" s="5"/>
      <c r="Z102" s="5"/>
      <c r="AA102" s="5"/>
      <c r="AB102" s="5"/>
      <c r="AC102" s="5"/>
      <c r="AD102" s="5">
        <v>0</v>
      </c>
      <c r="AE102" s="5"/>
      <c r="AF102" s="5"/>
      <c r="AG102" s="5"/>
      <c r="AH102" s="5"/>
      <c r="AI102" s="5"/>
      <c r="AJ102" s="5"/>
      <c r="AK102" s="5"/>
      <c r="AL102" s="5"/>
      <c r="AM102" s="5"/>
      <c r="AN102" s="5"/>
      <c r="AO102" s="5"/>
      <c r="AP102" s="5"/>
      <c r="AQ102" s="5"/>
      <c r="AR102" s="5"/>
      <c r="AS102" s="5">
        <v>0</v>
      </c>
      <c r="AT102" s="5"/>
      <c r="AU102" s="5"/>
      <c r="AV102" s="5"/>
      <c r="AW102" s="5"/>
      <c r="AX102" s="5"/>
      <c r="AY102" s="5"/>
      <c r="AZ102" s="5"/>
      <c r="BA102" s="5"/>
      <c r="BB102" s="5"/>
      <c r="BC102" s="5"/>
      <c r="BD102" s="5"/>
      <c r="BE102" s="5"/>
      <c r="BF102" s="5"/>
      <c r="BG102" s="1">
        <f t="shared" si="77"/>
        <v>0</v>
      </c>
      <c r="BH102" s="5"/>
      <c r="BI102" s="5"/>
      <c r="BJ102" s="5"/>
      <c r="BK102" s="20"/>
      <c r="BL102" s="9"/>
      <c r="BM102" s="87"/>
      <c r="BN102" s="24"/>
      <c r="BO102" s="86"/>
      <c r="BP102" s="39"/>
      <c r="BQ102" s="39"/>
      <c r="BR102" s="425"/>
      <c r="BS102" s="135"/>
      <c r="BT102" s="135"/>
      <c r="BU102" s="55"/>
      <c r="BV102" s="55"/>
      <c r="BW102" s="55"/>
      <c r="BX102" s="55"/>
      <c r="BY102" s="55"/>
      <c r="BZ102" s="55"/>
      <c r="CA102" s="55"/>
      <c r="CB102" s="55"/>
      <c r="CC102" s="55"/>
      <c r="CD102" s="55"/>
      <c r="CE102" s="55"/>
      <c r="CF102" s="55"/>
      <c r="CG102" s="55"/>
      <c r="CH102" s="55"/>
      <c r="CI102" s="55"/>
      <c r="CJ102" s="55"/>
      <c r="CK102" s="55"/>
      <c r="CL102" s="55"/>
      <c r="CM102" s="55"/>
      <c r="CN102" s="55"/>
      <c r="CO102" s="55"/>
      <c r="CP102" s="55"/>
      <c r="CQ102" s="55"/>
    </row>
    <row r="103" spans="1:108" s="2" customFormat="1">
      <c r="A103" s="24" t="s">
        <v>184</v>
      </c>
      <c r="B103" s="84" t="s">
        <v>61</v>
      </c>
      <c r="C103" s="15"/>
      <c r="D103" s="15"/>
      <c r="E103" s="15"/>
      <c r="F103" s="15"/>
      <c r="G103" s="58">
        <f t="shared" si="72"/>
        <v>0</v>
      </c>
      <c r="H103" s="15"/>
      <c r="I103" s="15"/>
      <c r="J103" s="15"/>
      <c r="K103" s="15"/>
      <c r="L103" s="15"/>
      <c r="M103" s="58">
        <f t="shared" si="73"/>
        <v>0</v>
      </c>
      <c r="N103" s="15"/>
      <c r="O103" s="15"/>
      <c r="P103" s="15"/>
      <c r="Q103" s="15"/>
      <c r="R103" s="15"/>
      <c r="S103" s="15"/>
      <c r="T103" s="15"/>
      <c r="U103" s="58">
        <f t="shared" si="75"/>
        <v>0</v>
      </c>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
        <f t="shared" si="77"/>
        <v>0</v>
      </c>
      <c r="BH103" s="15"/>
      <c r="BI103" s="15"/>
      <c r="BJ103" s="15"/>
      <c r="BK103" s="9"/>
      <c r="BL103" s="9"/>
      <c r="BM103" s="87"/>
      <c r="BN103" s="24"/>
      <c r="BO103" s="86"/>
      <c r="BP103" s="39"/>
      <c r="BQ103" s="39"/>
      <c r="BR103" s="425"/>
      <c r="BS103" s="135"/>
      <c r="BT103" s="13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row>
    <row r="104" spans="1:108" s="2" customFormat="1">
      <c r="A104" s="24" t="s">
        <v>185</v>
      </c>
      <c r="B104" s="84" t="s">
        <v>62</v>
      </c>
      <c r="C104" s="15">
        <f>SUM(C105:C105)</f>
        <v>20</v>
      </c>
      <c r="D104" s="15">
        <f>SUM(D105:D105)</f>
        <v>0</v>
      </c>
      <c r="E104" s="15">
        <f>SUM(E105:E105)</f>
        <v>20</v>
      </c>
      <c r="F104" s="15">
        <f>SUM(F105:F105)</f>
        <v>20</v>
      </c>
      <c r="G104" s="58">
        <f t="shared" si="72"/>
        <v>0</v>
      </c>
      <c r="H104" s="15">
        <f>SUM(H105:H105)</f>
        <v>0</v>
      </c>
      <c r="I104" s="15">
        <f>SUM(I105:I105)</f>
        <v>0</v>
      </c>
      <c r="J104" s="15">
        <f>SUM(J105:J105)</f>
        <v>0</v>
      </c>
      <c r="K104" s="15">
        <f>SUM(K105:K105)</f>
        <v>11</v>
      </c>
      <c r="L104" s="15">
        <f>SUM(L105:L105)</f>
        <v>9</v>
      </c>
      <c r="M104" s="58">
        <f t="shared" si="73"/>
        <v>0</v>
      </c>
      <c r="N104" s="15">
        <f t="shared" ref="N104:T104" si="86">SUM(N105:N105)</f>
        <v>0</v>
      </c>
      <c r="O104" s="15">
        <f t="shared" si="86"/>
        <v>0</v>
      </c>
      <c r="P104" s="15">
        <f t="shared" si="86"/>
        <v>0</v>
      </c>
      <c r="Q104" s="15">
        <f t="shared" si="86"/>
        <v>0</v>
      </c>
      <c r="R104" s="15">
        <f t="shared" si="86"/>
        <v>0</v>
      </c>
      <c r="S104" s="15">
        <f t="shared" si="86"/>
        <v>0</v>
      </c>
      <c r="T104" s="15">
        <f t="shared" si="86"/>
        <v>0</v>
      </c>
      <c r="U104" s="58">
        <f t="shared" si="75"/>
        <v>0</v>
      </c>
      <c r="V104" s="15">
        <f t="shared" ref="V104:BF104" si="87">SUM(V105:V105)</f>
        <v>0</v>
      </c>
      <c r="W104" s="15">
        <f t="shared" si="87"/>
        <v>0</v>
      </c>
      <c r="X104" s="15">
        <f t="shared" si="87"/>
        <v>0</v>
      </c>
      <c r="Y104" s="15">
        <f t="shared" si="87"/>
        <v>0</v>
      </c>
      <c r="Z104" s="15">
        <f t="shared" si="87"/>
        <v>0</v>
      </c>
      <c r="AA104" s="15">
        <f t="shared" si="87"/>
        <v>0</v>
      </c>
      <c r="AB104" s="15">
        <f t="shared" si="87"/>
        <v>0</v>
      </c>
      <c r="AC104" s="15">
        <f t="shared" si="87"/>
        <v>0</v>
      </c>
      <c r="AD104" s="15">
        <f t="shared" si="87"/>
        <v>0</v>
      </c>
      <c r="AE104" s="15">
        <f t="shared" si="87"/>
        <v>0</v>
      </c>
      <c r="AF104" s="15">
        <f t="shared" si="87"/>
        <v>0</v>
      </c>
      <c r="AG104" s="15">
        <f t="shared" si="87"/>
        <v>0</v>
      </c>
      <c r="AH104" s="15">
        <f t="shared" si="87"/>
        <v>0</v>
      </c>
      <c r="AI104" s="15">
        <f t="shared" si="87"/>
        <v>0</v>
      </c>
      <c r="AJ104" s="15">
        <f t="shared" si="87"/>
        <v>0</v>
      </c>
      <c r="AK104" s="15">
        <f t="shared" si="87"/>
        <v>0</v>
      </c>
      <c r="AL104" s="15">
        <f t="shared" si="87"/>
        <v>0</v>
      </c>
      <c r="AM104" s="15">
        <f t="shared" si="87"/>
        <v>0</v>
      </c>
      <c r="AN104" s="15">
        <f t="shared" si="87"/>
        <v>0</v>
      </c>
      <c r="AO104" s="15">
        <f t="shared" si="87"/>
        <v>0</v>
      </c>
      <c r="AP104" s="15">
        <f t="shared" si="87"/>
        <v>0</v>
      </c>
      <c r="AQ104" s="15">
        <f t="shared" si="87"/>
        <v>0</v>
      </c>
      <c r="AR104" s="15">
        <f t="shared" si="87"/>
        <v>0</v>
      </c>
      <c r="AS104" s="15">
        <f t="shared" si="87"/>
        <v>0</v>
      </c>
      <c r="AT104" s="15">
        <f t="shared" si="87"/>
        <v>0</v>
      </c>
      <c r="AU104" s="15">
        <f t="shared" si="87"/>
        <v>0</v>
      </c>
      <c r="AV104" s="15">
        <f t="shared" si="87"/>
        <v>0</v>
      </c>
      <c r="AW104" s="15">
        <f t="shared" si="87"/>
        <v>0</v>
      </c>
      <c r="AX104" s="15">
        <f t="shared" si="87"/>
        <v>0</v>
      </c>
      <c r="AY104" s="15">
        <f t="shared" si="87"/>
        <v>0</v>
      </c>
      <c r="AZ104" s="15">
        <f t="shared" si="87"/>
        <v>0</v>
      </c>
      <c r="BA104" s="15">
        <f t="shared" si="87"/>
        <v>0</v>
      </c>
      <c r="BB104" s="15">
        <f t="shared" si="87"/>
        <v>0</v>
      </c>
      <c r="BC104" s="15">
        <f t="shared" si="87"/>
        <v>0</v>
      </c>
      <c r="BD104" s="15">
        <f t="shared" si="87"/>
        <v>0</v>
      </c>
      <c r="BE104" s="15">
        <f t="shared" si="87"/>
        <v>0</v>
      </c>
      <c r="BF104" s="15">
        <f t="shared" si="87"/>
        <v>0</v>
      </c>
      <c r="BG104" s="1">
        <f t="shared" si="77"/>
        <v>0</v>
      </c>
      <c r="BH104" s="15">
        <f>SUM(BH105:BH105)</f>
        <v>0</v>
      </c>
      <c r="BI104" s="15">
        <f>SUM(BI105:BI105)</f>
        <v>0</v>
      </c>
      <c r="BJ104" s="15">
        <f>SUM(BJ105:BJ105)</f>
        <v>0</v>
      </c>
      <c r="BK104" s="9"/>
      <c r="BL104" s="9"/>
      <c r="BM104" s="87"/>
      <c r="BN104" s="9"/>
      <c r="BO104" s="86"/>
      <c r="BP104" s="39"/>
      <c r="BQ104" s="39"/>
      <c r="BR104" s="425"/>
      <c r="BS104" s="135"/>
      <c r="BT104" s="135"/>
      <c r="BU104" s="55"/>
      <c r="BV104" s="55"/>
      <c r="BW104" s="55"/>
      <c r="BX104" s="55"/>
      <c r="BY104" s="55"/>
      <c r="BZ104" s="55"/>
      <c r="CA104" s="55"/>
      <c r="CB104" s="55"/>
      <c r="CC104" s="55"/>
      <c r="CD104" s="55"/>
      <c r="CE104" s="55"/>
      <c r="CF104" s="55"/>
      <c r="CG104" s="55"/>
      <c r="CH104" s="55"/>
      <c r="CI104" s="55"/>
      <c r="CJ104" s="55"/>
      <c r="CK104" s="55"/>
      <c r="CL104" s="55"/>
      <c r="CM104" s="55"/>
      <c r="CN104" s="55"/>
      <c r="CO104" s="55"/>
      <c r="CP104" s="55"/>
      <c r="CQ104" s="55"/>
    </row>
    <row r="105" spans="1:108" s="72" customFormat="1" ht="76.150000000000006" customHeight="1">
      <c r="A105" s="61">
        <v>1</v>
      </c>
      <c r="B105" s="60" t="s">
        <v>493</v>
      </c>
      <c r="C105" s="58">
        <v>20</v>
      </c>
      <c r="D105" s="58"/>
      <c r="E105" s="1">
        <f>F105+U105+BG105</f>
        <v>20</v>
      </c>
      <c r="F105" s="1">
        <f>G105+K105+L105+M105+R105+S105+T105</f>
        <v>20</v>
      </c>
      <c r="G105" s="58">
        <f t="shared" si="72"/>
        <v>0</v>
      </c>
      <c r="H105" s="5"/>
      <c r="I105" s="5"/>
      <c r="J105" s="5"/>
      <c r="K105" s="58">
        <v>11</v>
      </c>
      <c r="L105" s="58">
        <v>9</v>
      </c>
      <c r="M105" s="58">
        <f t="shared" si="73"/>
        <v>0</v>
      </c>
      <c r="N105" s="58"/>
      <c r="O105" s="5"/>
      <c r="P105" s="58"/>
      <c r="Q105" s="5"/>
      <c r="R105" s="58"/>
      <c r="S105" s="5"/>
      <c r="T105" s="5"/>
      <c r="U105" s="58">
        <f t="shared" si="75"/>
        <v>0</v>
      </c>
      <c r="V105" s="5"/>
      <c r="W105" s="5"/>
      <c r="X105" s="5"/>
      <c r="Y105" s="5"/>
      <c r="Z105" s="5"/>
      <c r="AA105" s="5"/>
      <c r="AB105" s="5"/>
      <c r="AC105" s="5"/>
      <c r="AD105" s="58"/>
      <c r="AE105" s="5"/>
      <c r="AF105" s="5"/>
      <c r="AG105" s="5"/>
      <c r="AH105" s="5"/>
      <c r="AI105" s="5"/>
      <c r="AJ105" s="5"/>
      <c r="AK105" s="5"/>
      <c r="AL105" s="5"/>
      <c r="AM105" s="5"/>
      <c r="AN105" s="5"/>
      <c r="AO105" s="5"/>
      <c r="AP105" s="5"/>
      <c r="AQ105" s="5"/>
      <c r="AR105" s="5"/>
      <c r="AS105" s="5"/>
      <c r="AT105" s="5"/>
      <c r="AU105" s="5"/>
      <c r="AV105" s="5"/>
      <c r="AW105" s="5"/>
      <c r="AX105" s="58"/>
      <c r="AY105" s="5"/>
      <c r="AZ105" s="58"/>
      <c r="BA105" s="58"/>
      <c r="BB105" s="5"/>
      <c r="BC105" s="5"/>
      <c r="BD105" s="58"/>
      <c r="BE105" s="58"/>
      <c r="BF105" s="5"/>
      <c r="BG105" s="1">
        <f t="shared" si="77"/>
        <v>0</v>
      </c>
      <c r="BH105" s="5"/>
      <c r="BI105" s="5"/>
      <c r="BJ105" s="5"/>
      <c r="BK105" s="61" t="s">
        <v>130</v>
      </c>
      <c r="BL105" s="70" t="s">
        <v>397</v>
      </c>
      <c r="BM105" s="79" t="s">
        <v>323</v>
      </c>
      <c r="BN105" s="61" t="s">
        <v>103</v>
      </c>
      <c r="BO105" s="92"/>
      <c r="BP105" s="79" t="s">
        <v>683</v>
      </c>
      <c r="BQ105" s="63" t="s">
        <v>557</v>
      </c>
      <c r="BR105" s="430"/>
      <c r="BS105" s="71"/>
      <c r="BT105" s="71"/>
      <c r="CA105" s="69" t="s">
        <v>622</v>
      </c>
    </row>
    <row r="106" spans="1:108" s="2" customFormat="1">
      <c r="A106" s="24" t="s">
        <v>186</v>
      </c>
      <c r="B106" s="84" t="s">
        <v>63</v>
      </c>
      <c r="C106" s="15"/>
      <c r="D106" s="15"/>
      <c r="E106" s="15"/>
      <c r="F106" s="15"/>
      <c r="G106" s="58">
        <f t="shared" si="72"/>
        <v>0</v>
      </c>
      <c r="H106" s="15"/>
      <c r="I106" s="15"/>
      <c r="J106" s="15"/>
      <c r="K106" s="15"/>
      <c r="L106" s="15"/>
      <c r="M106" s="58">
        <f t="shared" si="73"/>
        <v>0</v>
      </c>
      <c r="N106" s="15"/>
      <c r="O106" s="15"/>
      <c r="P106" s="15"/>
      <c r="Q106" s="15"/>
      <c r="R106" s="15"/>
      <c r="S106" s="15"/>
      <c r="T106" s="15"/>
      <c r="U106" s="58">
        <f t="shared" si="75"/>
        <v>0</v>
      </c>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
        <f t="shared" si="77"/>
        <v>0</v>
      </c>
      <c r="BH106" s="15"/>
      <c r="BI106" s="15"/>
      <c r="BJ106" s="15"/>
      <c r="BK106" s="9"/>
      <c r="BL106" s="9"/>
      <c r="BM106" s="87"/>
      <c r="BN106" s="24"/>
      <c r="BO106" s="86"/>
      <c r="BP106" s="39"/>
      <c r="BQ106" s="39"/>
      <c r="BR106" s="425"/>
      <c r="BS106" s="135"/>
      <c r="BT106" s="13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row>
    <row r="107" spans="1:108" s="2" customFormat="1" ht="37.5">
      <c r="A107" s="24" t="s">
        <v>187</v>
      </c>
      <c r="B107" s="84" t="s">
        <v>64</v>
      </c>
      <c r="C107" s="15">
        <f>SUM(C108:C110)</f>
        <v>4.0999999999999996</v>
      </c>
      <c r="D107" s="15">
        <f t="shared" ref="D107:BJ107" si="88">SUM(D108:D110)</f>
        <v>0</v>
      </c>
      <c r="E107" s="15">
        <f t="shared" si="88"/>
        <v>4.0999999999999996</v>
      </c>
      <c r="F107" s="15">
        <f t="shared" si="88"/>
        <v>4.0999999999999996</v>
      </c>
      <c r="G107" s="15">
        <f t="shared" si="88"/>
        <v>0</v>
      </c>
      <c r="H107" s="15">
        <f t="shared" si="88"/>
        <v>0</v>
      </c>
      <c r="I107" s="15">
        <f t="shared" si="88"/>
        <v>0</v>
      </c>
      <c r="J107" s="15">
        <f t="shared" si="88"/>
        <v>0</v>
      </c>
      <c r="K107" s="15">
        <f t="shared" si="88"/>
        <v>0</v>
      </c>
      <c r="L107" s="15">
        <f t="shared" si="88"/>
        <v>4.0999999999999996</v>
      </c>
      <c r="M107" s="15">
        <f t="shared" si="88"/>
        <v>0</v>
      </c>
      <c r="N107" s="15">
        <f t="shared" si="88"/>
        <v>0</v>
      </c>
      <c r="O107" s="15">
        <f t="shared" si="88"/>
        <v>0</v>
      </c>
      <c r="P107" s="15">
        <f t="shared" si="88"/>
        <v>0</v>
      </c>
      <c r="Q107" s="15">
        <f t="shared" si="88"/>
        <v>0</v>
      </c>
      <c r="R107" s="15">
        <f t="shared" si="88"/>
        <v>0</v>
      </c>
      <c r="S107" s="15">
        <f t="shared" si="88"/>
        <v>0</v>
      </c>
      <c r="T107" s="15">
        <f t="shared" si="88"/>
        <v>0</v>
      </c>
      <c r="U107" s="15">
        <f t="shared" si="88"/>
        <v>0</v>
      </c>
      <c r="V107" s="15">
        <f t="shared" si="88"/>
        <v>0</v>
      </c>
      <c r="W107" s="15">
        <f t="shared" si="88"/>
        <v>0</v>
      </c>
      <c r="X107" s="15">
        <f t="shared" si="88"/>
        <v>0</v>
      </c>
      <c r="Y107" s="15">
        <f t="shared" si="88"/>
        <v>0</v>
      </c>
      <c r="Z107" s="15">
        <f t="shared" si="88"/>
        <v>0</v>
      </c>
      <c r="AA107" s="15">
        <f t="shared" si="88"/>
        <v>0</v>
      </c>
      <c r="AB107" s="15">
        <f t="shared" si="88"/>
        <v>0</v>
      </c>
      <c r="AC107" s="15">
        <f t="shared" si="88"/>
        <v>0</v>
      </c>
      <c r="AD107" s="15">
        <f t="shared" si="88"/>
        <v>0</v>
      </c>
      <c r="AE107" s="15">
        <f t="shared" si="88"/>
        <v>0</v>
      </c>
      <c r="AF107" s="15">
        <f t="shared" si="88"/>
        <v>0</v>
      </c>
      <c r="AG107" s="15">
        <f t="shared" si="88"/>
        <v>0</v>
      </c>
      <c r="AH107" s="15">
        <f t="shared" si="88"/>
        <v>0</v>
      </c>
      <c r="AI107" s="15">
        <f t="shared" si="88"/>
        <v>0</v>
      </c>
      <c r="AJ107" s="15">
        <f t="shared" si="88"/>
        <v>0</v>
      </c>
      <c r="AK107" s="15">
        <f t="shared" si="88"/>
        <v>0</v>
      </c>
      <c r="AL107" s="15">
        <f t="shared" si="88"/>
        <v>0</v>
      </c>
      <c r="AM107" s="15">
        <f t="shared" si="88"/>
        <v>0</v>
      </c>
      <c r="AN107" s="15">
        <f t="shared" si="88"/>
        <v>0</v>
      </c>
      <c r="AO107" s="15">
        <f t="shared" si="88"/>
        <v>0</v>
      </c>
      <c r="AP107" s="15">
        <f t="shared" si="88"/>
        <v>0</v>
      </c>
      <c r="AQ107" s="15">
        <f t="shared" si="88"/>
        <v>0</v>
      </c>
      <c r="AR107" s="15">
        <f t="shared" si="88"/>
        <v>0</v>
      </c>
      <c r="AS107" s="15">
        <f t="shared" si="88"/>
        <v>0</v>
      </c>
      <c r="AT107" s="15">
        <f t="shared" si="88"/>
        <v>0</v>
      </c>
      <c r="AU107" s="15">
        <f t="shared" si="88"/>
        <v>0</v>
      </c>
      <c r="AV107" s="15">
        <f t="shared" si="88"/>
        <v>0</v>
      </c>
      <c r="AW107" s="15">
        <f t="shared" si="88"/>
        <v>0</v>
      </c>
      <c r="AX107" s="15">
        <f t="shared" si="88"/>
        <v>0</v>
      </c>
      <c r="AY107" s="15">
        <f t="shared" si="88"/>
        <v>0</v>
      </c>
      <c r="AZ107" s="15">
        <f t="shared" si="88"/>
        <v>0</v>
      </c>
      <c r="BA107" s="15">
        <f t="shared" si="88"/>
        <v>0</v>
      </c>
      <c r="BB107" s="15">
        <f t="shared" si="88"/>
        <v>0</v>
      </c>
      <c r="BC107" s="15">
        <f t="shared" si="88"/>
        <v>0</v>
      </c>
      <c r="BD107" s="15">
        <f t="shared" si="88"/>
        <v>0</v>
      </c>
      <c r="BE107" s="15">
        <f t="shared" si="88"/>
        <v>0</v>
      </c>
      <c r="BF107" s="15">
        <f t="shared" si="88"/>
        <v>0</v>
      </c>
      <c r="BG107" s="15">
        <f t="shared" si="88"/>
        <v>0</v>
      </c>
      <c r="BH107" s="15">
        <f t="shared" si="88"/>
        <v>0</v>
      </c>
      <c r="BI107" s="15">
        <f t="shared" si="88"/>
        <v>0</v>
      </c>
      <c r="BJ107" s="15">
        <f t="shared" si="88"/>
        <v>0</v>
      </c>
      <c r="BK107" s="9"/>
      <c r="BL107" s="9"/>
      <c r="BM107" s="87"/>
      <c r="BN107" s="24"/>
      <c r="BO107" s="86"/>
      <c r="BP107" s="39"/>
      <c r="BQ107" s="39"/>
      <c r="BR107" s="425"/>
      <c r="BS107" s="135"/>
      <c r="BT107" s="135"/>
      <c r="BU107" s="55"/>
      <c r="BV107" s="55"/>
      <c r="BW107" s="55"/>
      <c r="BX107" s="55"/>
      <c r="BY107" s="55"/>
      <c r="BZ107" s="55"/>
      <c r="CA107" s="55"/>
      <c r="CB107" s="55"/>
      <c r="CC107" s="55"/>
      <c r="CD107" s="55"/>
      <c r="CE107" s="55"/>
      <c r="CF107" s="55"/>
      <c r="CG107" s="55"/>
      <c r="CH107" s="55"/>
      <c r="CI107" s="55"/>
      <c r="CJ107" s="55"/>
      <c r="CK107" s="55"/>
      <c r="CL107" s="55"/>
      <c r="CM107" s="55"/>
      <c r="CN107" s="55"/>
      <c r="CO107" s="55"/>
      <c r="CP107" s="55"/>
      <c r="CQ107" s="55"/>
    </row>
    <row r="108" spans="1:108" s="72" customFormat="1" ht="56.25">
      <c r="A108" s="61">
        <v>2</v>
      </c>
      <c r="B108" s="60" t="s">
        <v>392</v>
      </c>
      <c r="C108" s="58">
        <f t="shared" ref="C108:C112" si="89">D108+E108</f>
        <v>2</v>
      </c>
      <c r="D108" s="63"/>
      <c r="E108" s="1">
        <f>F108+U108+BG108</f>
        <v>2</v>
      </c>
      <c r="F108" s="1">
        <f>G108+K108+L108+M108+R108+S108+T108</f>
        <v>2</v>
      </c>
      <c r="G108" s="58">
        <f t="shared" ref="G108:G109" si="90">H108+I108+J108</f>
        <v>0</v>
      </c>
      <c r="H108" s="58"/>
      <c r="I108" s="58"/>
      <c r="J108" s="58"/>
      <c r="K108" s="58"/>
      <c r="L108" s="58">
        <v>2</v>
      </c>
      <c r="M108" s="58">
        <f t="shared" ref="M108:M109" si="91">+N108+O108+P108</f>
        <v>0</v>
      </c>
      <c r="N108" s="58"/>
      <c r="O108" s="58"/>
      <c r="P108" s="58"/>
      <c r="Q108" s="58"/>
      <c r="R108" s="58"/>
      <c r="S108" s="58"/>
      <c r="T108" s="58"/>
      <c r="U108" s="58">
        <f t="shared" ref="U108:U109" si="92">V108+W108+X108+Y108+Z108+AA108+AB108+AC108+AD108+AU108+AV108+AW108+AX108+AY108+AZ108+BA108+BB108+BC108+BD108+BE108+BF108</f>
        <v>0</v>
      </c>
      <c r="V108" s="58"/>
      <c r="W108" s="58"/>
      <c r="X108" s="58"/>
      <c r="Y108" s="58"/>
      <c r="Z108" s="58"/>
      <c r="AA108" s="58"/>
      <c r="AB108" s="58"/>
      <c r="AC108" s="58"/>
      <c r="AD108" s="58">
        <f>SUM(AE108:AT108)</f>
        <v>0</v>
      </c>
      <c r="AE108" s="58"/>
      <c r="AF108" s="58"/>
      <c r="AG108" s="58"/>
      <c r="AH108" s="58"/>
      <c r="AI108" s="58"/>
      <c r="AJ108" s="58"/>
      <c r="AK108" s="58"/>
      <c r="AL108" s="58"/>
      <c r="AM108" s="58"/>
      <c r="AN108" s="58"/>
      <c r="AO108" s="58"/>
      <c r="AP108" s="58"/>
      <c r="AQ108" s="58"/>
      <c r="AR108" s="58"/>
      <c r="AS108" s="58">
        <v>0</v>
      </c>
      <c r="AT108" s="58"/>
      <c r="AU108" s="58"/>
      <c r="AV108" s="58"/>
      <c r="AW108" s="58"/>
      <c r="AX108" s="58"/>
      <c r="AY108" s="58"/>
      <c r="AZ108" s="58"/>
      <c r="BA108" s="58"/>
      <c r="BB108" s="58"/>
      <c r="BC108" s="58"/>
      <c r="BD108" s="58"/>
      <c r="BE108" s="58"/>
      <c r="BF108" s="58"/>
      <c r="BG108" s="1">
        <f t="shared" ref="BG108:BG109" si="93">BH108+BI108+BJ108</f>
        <v>0</v>
      </c>
      <c r="BH108" s="58"/>
      <c r="BI108" s="58"/>
      <c r="BJ108" s="58"/>
      <c r="BK108" s="61" t="s">
        <v>130</v>
      </c>
      <c r="BL108" s="79" t="s">
        <v>131</v>
      </c>
      <c r="BM108" s="91"/>
      <c r="BN108" s="61" t="s">
        <v>105</v>
      </c>
      <c r="BO108" s="91"/>
      <c r="BP108" s="79" t="s">
        <v>492</v>
      </c>
      <c r="BQ108" s="63" t="s">
        <v>557</v>
      </c>
      <c r="BR108" s="430"/>
      <c r="BS108" s="71"/>
      <c r="BT108" s="71"/>
    </row>
    <row r="109" spans="1:108" s="72" customFormat="1" ht="36" customHeight="1">
      <c r="A109" s="61">
        <v>3</v>
      </c>
      <c r="B109" s="60" t="s">
        <v>613</v>
      </c>
      <c r="C109" s="58">
        <f t="shared" si="89"/>
        <v>0.8</v>
      </c>
      <c r="D109" s="63"/>
      <c r="E109" s="58">
        <f>F109+U109+BG109</f>
        <v>0.8</v>
      </c>
      <c r="F109" s="58">
        <f>G109+K109+L109+M109+R109+S109+T109</f>
        <v>0.8</v>
      </c>
      <c r="G109" s="58">
        <f t="shared" si="90"/>
        <v>0</v>
      </c>
      <c r="H109" s="58"/>
      <c r="I109" s="58"/>
      <c r="J109" s="58"/>
      <c r="K109" s="58"/>
      <c r="L109" s="58">
        <v>0.8</v>
      </c>
      <c r="M109" s="58">
        <f t="shared" si="91"/>
        <v>0</v>
      </c>
      <c r="N109" s="58"/>
      <c r="O109" s="58"/>
      <c r="P109" s="58"/>
      <c r="Q109" s="58"/>
      <c r="R109" s="58"/>
      <c r="S109" s="58"/>
      <c r="T109" s="58"/>
      <c r="U109" s="58">
        <f t="shared" si="92"/>
        <v>0</v>
      </c>
      <c r="V109" s="58"/>
      <c r="W109" s="58"/>
      <c r="X109" s="58"/>
      <c r="Y109" s="58"/>
      <c r="Z109" s="58"/>
      <c r="AA109" s="58"/>
      <c r="AB109" s="58"/>
      <c r="AC109" s="58"/>
      <c r="AD109" s="58">
        <f>SUM(AE109:AT109)</f>
        <v>0</v>
      </c>
      <c r="AE109" s="58"/>
      <c r="AF109" s="58"/>
      <c r="AG109" s="58"/>
      <c r="AH109" s="58"/>
      <c r="AI109" s="58"/>
      <c r="AJ109" s="58"/>
      <c r="AK109" s="58"/>
      <c r="AL109" s="58"/>
      <c r="AM109" s="58"/>
      <c r="AN109" s="58"/>
      <c r="AO109" s="58"/>
      <c r="AP109" s="58"/>
      <c r="AQ109" s="58"/>
      <c r="AR109" s="58"/>
      <c r="AS109" s="58">
        <v>0</v>
      </c>
      <c r="AT109" s="58"/>
      <c r="AU109" s="58"/>
      <c r="AV109" s="58"/>
      <c r="AW109" s="58"/>
      <c r="AX109" s="58"/>
      <c r="AY109" s="58"/>
      <c r="AZ109" s="58"/>
      <c r="BA109" s="58"/>
      <c r="BB109" s="58"/>
      <c r="BC109" s="58"/>
      <c r="BD109" s="58"/>
      <c r="BE109" s="58"/>
      <c r="BF109" s="58"/>
      <c r="BG109" s="58">
        <f t="shared" si="93"/>
        <v>0</v>
      </c>
      <c r="BH109" s="58"/>
      <c r="BI109" s="58"/>
      <c r="BJ109" s="58"/>
      <c r="BK109" s="61" t="s">
        <v>130</v>
      </c>
      <c r="BL109" s="79" t="s">
        <v>397</v>
      </c>
      <c r="BM109" s="91"/>
      <c r="BN109" s="61" t="s">
        <v>105</v>
      </c>
      <c r="BO109" s="91"/>
      <c r="BP109" s="79" t="s">
        <v>492</v>
      </c>
      <c r="BQ109" s="63" t="s">
        <v>503</v>
      </c>
      <c r="BR109" s="430"/>
      <c r="BS109" s="71"/>
      <c r="BT109" s="71"/>
      <c r="CA109" s="164" t="s">
        <v>614</v>
      </c>
    </row>
    <row r="110" spans="1:108" s="72" customFormat="1" ht="36" customHeight="1">
      <c r="A110" s="61">
        <v>4</v>
      </c>
      <c r="B110" s="126" t="s">
        <v>664</v>
      </c>
      <c r="C110" s="58">
        <f t="shared" si="89"/>
        <v>1.3</v>
      </c>
      <c r="D110" s="63"/>
      <c r="E110" s="58">
        <f>F110+U110+BG110</f>
        <v>1.3</v>
      </c>
      <c r="F110" s="58">
        <f>G110+K110+L110+M110+R110+S110+T110</f>
        <v>1.3</v>
      </c>
      <c r="G110" s="58">
        <f t="shared" si="72"/>
        <v>0</v>
      </c>
      <c r="H110" s="58"/>
      <c r="I110" s="58"/>
      <c r="J110" s="58"/>
      <c r="K110" s="58"/>
      <c r="L110" s="58">
        <v>1.3</v>
      </c>
      <c r="M110" s="58">
        <f t="shared" si="73"/>
        <v>0</v>
      </c>
      <c r="N110" s="58"/>
      <c r="O110" s="58"/>
      <c r="P110" s="58"/>
      <c r="Q110" s="58"/>
      <c r="R110" s="58"/>
      <c r="S110" s="58"/>
      <c r="T110" s="58"/>
      <c r="U110" s="58">
        <f t="shared" si="75"/>
        <v>0</v>
      </c>
      <c r="V110" s="58"/>
      <c r="W110" s="58"/>
      <c r="X110" s="58"/>
      <c r="Y110" s="58"/>
      <c r="Z110" s="58"/>
      <c r="AA110" s="58"/>
      <c r="AB110" s="58"/>
      <c r="AC110" s="58"/>
      <c r="AD110" s="58">
        <f>SUM(AE110:AT110)</f>
        <v>0</v>
      </c>
      <c r="AE110" s="58"/>
      <c r="AF110" s="58"/>
      <c r="AG110" s="58"/>
      <c r="AH110" s="58"/>
      <c r="AI110" s="58"/>
      <c r="AJ110" s="58"/>
      <c r="AK110" s="58"/>
      <c r="AL110" s="58"/>
      <c r="AM110" s="58"/>
      <c r="AN110" s="58"/>
      <c r="AO110" s="58"/>
      <c r="AP110" s="58"/>
      <c r="AQ110" s="58"/>
      <c r="AR110" s="58"/>
      <c r="AS110" s="58">
        <v>0</v>
      </c>
      <c r="AT110" s="58"/>
      <c r="AU110" s="58"/>
      <c r="AV110" s="58"/>
      <c r="AW110" s="58"/>
      <c r="AX110" s="58"/>
      <c r="AY110" s="58"/>
      <c r="AZ110" s="58"/>
      <c r="BA110" s="58"/>
      <c r="BB110" s="58"/>
      <c r="BC110" s="58"/>
      <c r="BD110" s="58"/>
      <c r="BE110" s="58"/>
      <c r="BF110" s="58"/>
      <c r="BG110" s="58">
        <f t="shared" si="77"/>
        <v>0</v>
      </c>
      <c r="BH110" s="58"/>
      <c r="BI110" s="58"/>
      <c r="BJ110" s="58"/>
      <c r="BK110" s="61" t="s">
        <v>130</v>
      </c>
      <c r="BL110" s="79" t="s">
        <v>397</v>
      </c>
      <c r="BM110" s="91"/>
      <c r="BN110" s="61" t="s">
        <v>105</v>
      </c>
      <c r="BO110" s="91"/>
      <c r="BP110" s="79" t="s">
        <v>492</v>
      </c>
      <c r="BQ110" s="63" t="s">
        <v>503</v>
      </c>
      <c r="BR110" s="430"/>
      <c r="BS110" s="71"/>
      <c r="BT110" s="71"/>
      <c r="CA110" s="164" t="s">
        <v>614</v>
      </c>
    </row>
    <row r="111" spans="1:108" s="2" customFormat="1">
      <c r="A111" s="24" t="s">
        <v>188</v>
      </c>
      <c r="B111" s="25" t="s">
        <v>65</v>
      </c>
      <c r="C111" s="15">
        <f t="shared" si="89"/>
        <v>0</v>
      </c>
      <c r="D111" s="16"/>
      <c r="E111" s="18">
        <v>0</v>
      </c>
      <c r="F111" s="5">
        <v>0</v>
      </c>
      <c r="G111" s="58">
        <f t="shared" si="72"/>
        <v>0</v>
      </c>
      <c r="H111" s="5"/>
      <c r="I111" s="5"/>
      <c r="J111" s="5"/>
      <c r="K111" s="18"/>
      <c r="L111" s="18"/>
      <c r="M111" s="58">
        <f t="shared" si="73"/>
        <v>0</v>
      </c>
      <c r="N111" s="5"/>
      <c r="O111" s="5"/>
      <c r="P111" s="18"/>
      <c r="Q111" s="5"/>
      <c r="R111" s="18"/>
      <c r="S111" s="5"/>
      <c r="T111" s="5"/>
      <c r="U111" s="58">
        <f t="shared" si="75"/>
        <v>0</v>
      </c>
      <c r="V111" s="5"/>
      <c r="W111" s="5"/>
      <c r="X111" s="5"/>
      <c r="Y111" s="5"/>
      <c r="Z111" s="5"/>
      <c r="AA111" s="5"/>
      <c r="AB111" s="5"/>
      <c r="AC111" s="5"/>
      <c r="AD111" s="5">
        <v>0</v>
      </c>
      <c r="AE111" s="5"/>
      <c r="AF111" s="5"/>
      <c r="AG111" s="5"/>
      <c r="AH111" s="5"/>
      <c r="AI111" s="5"/>
      <c r="AJ111" s="5"/>
      <c r="AK111" s="5"/>
      <c r="AL111" s="5"/>
      <c r="AM111" s="5"/>
      <c r="AN111" s="5"/>
      <c r="AO111" s="5"/>
      <c r="AP111" s="5"/>
      <c r="AQ111" s="5"/>
      <c r="AR111" s="5"/>
      <c r="AS111" s="5">
        <v>0</v>
      </c>
      <c r="AT111" s="5"/>
      <c r="AU111" s="5"/>
      <c r="AV111" s="5"/>
      <c r="AW111" s="5"/>
      <c r="AX111" s="5"/>
      <c r="AY111" s="5"/>
      <c r="AZ111" s="5"/>
      <c r="BA111" s="5"/>
      <c r="BB111" s="5"/>
      <c r="BC111" s="5"/>
      <c r="BD111" s="5"/>
      <c r="BE111" s="5"/>
      <c r="BF111" s="5"/>
      <c r="BG111" s="1">
        <f t="shared" si="77"/>
        <v>0</v>
      </c>
      <c r="BH111" s="5"/>
      <c r="BI111" s="5"/>
      <c r="BJ111" s="5"/>
      <c r="BK111" s="20"/>
      <c r="BL111" s="9"/>
      <c r="BM111" s="87"/>
      <c r="BN111" s="24"/>
      <c r="BO111" s="86"/>
      <c r="BP111" s="39"/>
      <c r="BQ111" s="39"/>
      <c r="BR111" s="425"/>
      <c r="BS111" s="135"/>
      <c r="BT111" s="135"/>
      <c r="BU111" s="55"/>
      <c r="BV111" s="55"/>
      <c r="BW111" s="55"/>
      <c r="BX111" s="55"/>
      <c r="BY111" s="55"/>
      <c r="BZ111" s="55"/>
      <c r="CA111" s="55"/>
      <c r="CB111" s="55"/>
      <c r="CC111" s="55"/>
      <c r="CD111" s="55"/>
      <c r="CE111" s="55"/>
      <c r="CF111" s="55"/>
      <c r="CG111" s="55"/>
      <c r="CH111" s="55"/>
      <c r="CI111" s="55"/>
      <c r="CJ111" s="55"/>
      <c r="CK111" s="55"/>
      <c r="CL111" s="55"/>
      <c r="CM111" s="55"/>
      <c r="CN111" s="55"/>
      <c r="CO111" s="55"/>
      <c r="CP111" s="55"/>
      <c r="CQ111" s="55"/>
    </row>
    <row r="112" spans="1:108" s="2" customFormat="1">
      <c r="A112" s="24" t="s">
        <v>189</v>
      </c>
      <c r="B112" s="25" t="s">
        <v>66</v>
      </c>
      <c r="C112" s="15">
        <f t="shared" si="89"/>
        <v>0</v>
      </c>
      <c r="D112" s="16"/>
      <c r="E112" s="18">
        <v>0</v>
      </c>
      <c r="F112" s="5">
        <v>0</v>
      </c>
      <c r="G112" s="58">
        <f t="shared" si="72"/>
        <v>0</v>
      </c>
      <c r="H112" s="5"/>
      <c r="I112" s="5"/>
      <c r="J112" s="5"/>
      <c r="K112" s="18"/>
      <c r="L112" s="18"/>
      <c r="M112" s="58">
        <f t="shared" si="73"/>
        <v>0</v>
      </c>
      <c r="N112" s="5"/>
      <c r="O112" s="5"/>
      <c r="P112" s="18"/>
      <c r="Q112" s="5"/>
      <c r="R112" s="18"/>
      <c r="S112" s="5"/>
      <c r="T112" s="5"/>
      <c r="U112" s="58">
        <f t="shared" si="75"/>
        <v>0</v>
      </c>
      <c r="V112" s="5"/>
      <c r="W112" s="5"/>
      <c r="X112" s="5"/>
      <c r="Y112" s="5"/>
      <c r="Z112" s="5"/>
      <c r="AA112" s="5"/>
      <c r="AB112" s="5"/>
      <c r="AC112" s="5"/>
      <c r="AD112" s="5">
        <v>0</v>
      </c>
      <c r="AE112" s="5"/>
      <c r="AF112" s="5"/>
      <c r="AG112" s="5"/>
      <c r="AH112" s="5"/>
      <c r="AI112" s="5"/>
      <c r="AJ112" s="5"/>
      <c r="AK112" s="5"/>
      <c r="AL112" s="5"/>
      <c r="AM112" s="5"/>
      <c r="AN112" s="5"/>
      <c r="AO112" s="5"/>
      <c r="AP112" s="5"/>
      <c r="AQ112" s="5"/>
      <c r="AR112" s="5"/>
      <c r="AS112" s="5">
        <v>0</v>
      </c>
      <c r="AT112" s="5"/>
      <c r="AU112" s="5"/>
      <c r="AV112" s="5"/>
      <c r="AW112" s="5"/>
      <c r="AX112" s="5"/>
      <c r="AY112" s="5"/>
      <c r="AZ112" s="5"/>
      <c r="BA112" s="5"/>
      <c r="BB112" s="5"/>
      <c r="BC112" s="5"/>
      <c r="BD112" s="5"/>
      <c r="BE112" s="5"/>
      <c r="BF112" s="5"/>
      <c r="BG112" s="1">
        <f t="shared" si="77"/>
        <v>0</v>
      </c>
      <c r="BH112" s="5"/>
      <c r="BI112" s="5"/>
      <c r="BJ112" s="5"/>
      <c r="BK112" s="20"/>
      <c r="BL112" s="9"/>
      <c r="BM112" s="87"/>
      <c r="BN112" s="24"/>
      <c r="BO112" s="86"/>
      <c r="BP112" s="39"/>
      <c r="BQ112" s="39"/>
      <c r="BR112" s="425"/>
      <c r="BS112" s="135"/>
      <c r="BT112" s="135"/>
      <c r="BU112" s="55"/>
      <c r="BV112" s="55"/>
      <c r="BW112" s="55"/>
      <c r="BX112" s="55"/>
      <c r="BY112" s="55"/>
      <c r="BZ112" s="55"/>
      <c r="CA112" s="55"/>
      <c r="CB112" s="55"/>
      <c r="CC112" s="55"/>
      <c r="CD112" s="55"/>
      <c r="CE112" s="55"/>
      <c r="CF112" s="55"/>
      <c r="CG112" s="55"/>
      <c r="CH112" s="55"/>
      <c r="CI112" s="55"/>
      <c r="CJ112" s="55"/>
      <c r="CK112" s="55"/>
      <c r="CL112" s="55"/>
      <c r="CM112" s="55"/>
      <c r="CN112" s="55"/>
      <c r="CO112" s="55"/>
      <c r="CP112" s="55"/>
      <c r="CQ112" s="55"/>
    </row>
    <row r="113" spans="1:103" s="2" customFormat="1">
      <c r="A113" s="24" t="s">
        <v>190</v>
      </c>
      <c r="B113" s="25" t="s">
        <v>67</v>
      </c>
      <c r="C113" s="15">
        <f>C114</f>
        <v>0.83</v>
      </c>
      <c r="D113" s="15">
        <f>D114</f>
        <v>0</v>
      </c>
      <c r="E113" s="15">
        <f>E114</f>
        <v>0.83</v>
      </c>
      <c r="F113" s="15">
        <f>F114</f>
        <v>0.83</v>
      </c>
      <c r="G113" s="58">
        <f t="shared" si="72"/>
        <v>0.1</v>
      </c>
      <c r="H113" s="15">
        <f>H114</f>
        <v>0.1</v>
      </c>
      <c r="I113" s="15">
        <f>I114</f>
        <v>0</v>
      </c>
      <c r="J113" s="15">
        <f>J114</f>
        <v>0</v>
      </c>
      <c r="K113" s="15">
        <f>K114</f>
        <v>0.73</v>
      </c>
      <c r="L113" s="15">
        <f>L114</f>
        <v>0</v>
      </c>
      <c r="M113" s="58">
        <f t="shared" si="73"/>
        <v>0</v>
      </c>
      <c r="N113" s="15">
        <f t="shared" ref="N113:T113" si="94">N114</f>
        <v>0</v>
      </c>
      <c r="O113" s="15">
        <f t="shared" si="94"/>
        <v>0</v>
      </c>
      <c r="P113" s="15">
        <f t="shared" si="94"/>
        <v>0</v>
      </c>
      <c r="Q113" s="15">
        <f t="shared" si="94"/>
        <v>0</v>
      </c>
      <c r="R113" s="15">
        <f t="shared" si="94"/>
        <v>0</v>
      </c>
      <c r="S113" s="15">
        <f t="shared" si="94"/>
        <v>0</v>
      </c>
      <c r="T113" s="15">
        <f t="shared" si="94"/>
        <v>0</v>
      </c>
      <c r="U113" s="58">
        <f t="shared" si="75"/>
        <v>0</v>
      </c>
      <c r="V113" s="15">
        <f t="shared" ref="V113:BF113" si="95">V114</f>
        <v>0</v>
      </c>
      <c r="W113" s="15">
        <f t="shared" si="95"/>
        <v>0</v>
      </c>
      <c r="X113" s="15">
        <f t="shared" si="95"/>
        <v>0</v>
      </c>
      <c r="Y113" s="15">
        <f t="shared" si="95"/>
        <v>0</v>
      </c>
      <c r="Z113" s="15">
        <f t="shared" si="95"/>
        <v>0</v>
      </c>
      <c r="AA113" s="15">
        <f t="shared" si="95"/>
        <v>0</v>
      </c>
      <c r="AB113" s="15">
        <f t="shared" si="95"/>
        <v>0</v>
      </c>
      <c r="AC113" s="15">
        <f t="shared" si="95"/>
        <v>0</v>
      </c>
      <c r="AD113" s="15">
        <f t="shared" si="95"/>
        <v>0</v>
      </c>
      <c r="AE113" s="15">
        <f t="shared" si="95"/>
        <v>0</v>
      </c>
      <c r="AF113" s="15">
        <f t="shared" si="95"/>
        <v>0</v>
      </c>
      <c r="AG113" s="15">
        <f t="shared" si="95"/>
        <v>0</v>
      </c>
      <c r="AH113" s="15">
        <f t="shared" si="95"/>
        <v>0</v>
      </c>
      <c r="AI113" s="15">
        <f t="shared" si="95"/>
        <v>0</v>
      </c>
      <c r="AJ113" s="15">
        <f t="shared" si="95"/>
        <v>0</v>
      </c>
      <c r="AK113" s="15">
        <f t="shared" si="95"/>
        <v>0</v>
      </c>
      <c r="AL113" s="15">
        <f t="shared" si="95"/>
        <v>0</v>
      </c>
      <c r="AM113" s="15">
        <f t="shared" si="95"/>
        <v>0</v>
      </c>
      <c r="AN113" s="15">
        <f t="shared" si="95"/>
        <v>0</v>
      </c>
      <c r="AO113" s="15">
        <f t="shared" si="95"/>
        <v>0</v>
      </c>
      <c r="AP113" s="15">
        <f t="shared" si="95"/>
        <v>0</v>
      </c>
      <c r="AQ113" s="15">
        <f t="shared" si="95"/>
        <v>0</v>
      </c>
      <c r="AR113" s="15">
        <f t="shared" si="95"/>
        <v>0</v>
      </c>
      <c r="AS113" s="15">
        <f t="shared" si="95"/>
        <v>0</v>
      </c>
      <c r="AT113" s="15">
        <f t="shared" si="95"/>
        <v>0</v>
      </c>
      <c r="AU113" s="15">
        <f t="shared" si="95"/>
        <v>0</v>
      </c>
      <c r="AV113" s="15">
        <f t="shared" si="95"/>
        <v>0</v>
      </c>
      <c r="AW113" s="15">
        <f t="shared" si="95"/>
        <v>0</v>
      </c>
      <c r="AX113" s="15">
        <f t="shared" si="95"/>
        <v>0</v>
      </c>
      <c r="AY113" s="15">
        <f t="shared" si="95"/>
        <v>0</v>
      </c>
      <c r="AZ113" s="15">
        <f t="shared" si="95"/>
        <v>0</v>
      </c>
      <c r="BA113" s="15">
        <f t="shared" si="95"/>
        <v>0</v>
      </c>
      <c r="BB113" s="15">
        <f t="shared" si="95"/>
        <v>0</v>
      </c>
      <c r="BC113" s="15">
        <f t="shared" si="95"/>
        <v>0</v>
      </c>
      <c r="BD113" s="15">
        <f t="shared" si="95"/>
        <v>0</v>
      </c>
      <c r="BE113" s="15">
        <f t="shared" si="95"/>
        <v>0</v>
      </c>
      <c r="BF113" s="15">
        <f t="shared" si="95"/>
        <v>0</v>
      </c>
      <c r="BG113" s="1">
        <f t="shared" si="77"/>
        <v>0</v>
      </c>
      <c r="BH113" s="15">
        <f>BH114</f>
        <v>0</v>
      </c>
      <c r="BI113" s="15">
        <f>BI114</f>
        <v>0</v>
      </c>
      <c r="BJ113" s="15">
        <f>BJ114</f>
        <v>0</v>
      </c>
      <c r="BK113" s="9"/>
      <c r="BL113" s="9"/>
      <c r="BM113" s="87"/>
      <c r="BN113" s="24"/>
      <c r="BO113" s="129"/>
      <c r="BP113" s="39"/>
      <c r="BQ113" s="39"/>
      <c r="BR113" s="425"/>
      <c r="BS113" s="135"/>
      <c r="BT113" s="135"/>
      <c r="BU113" s="55"/>
      <c r="BV113" s="55"/>
      <c r="BW113" s="55"/>
      <c r="BX113" s="55"/>
      <c r="BY113" s="55"/>
      <c r="BZ113" s="55"/>
      <c r="CA113" s="55"/>
      <c r="CB113" s="55"/>
      <c r="CC113" s="55"/>
      <c r="CD113" s="55"/>
      <c r="CE113" s="55"/>
      <c r="CF113" s="55"/>
      <c r="CG113" s="55"/>
      <c r="CH113" s="55"/>
      <c r="CI113" s="55"/>
      <c r="CJ113" s="55"/>
      <c r="CK113" s="55"/>
      <c r="CL113" s="55"/>
      <c r="CM113" s="55"/>
      <c r="CN113" s="55"/>
      <c r="CO113" s="55"/>
      <c r="CP113" s="55"/>
      <c r="CQ113" s="55"/>
    </row>
    <row r="114" spans="1:103" s="72" customFormat="1" ht="49.5" customHeight="1">
      <c r="A114" s="61">
        <v>1</v>
      </c>
      <c r="B114" s="66" t="s">
        <v>307</v>
      </c>
      <c r="C114" s="58">
        <v>0.83</v>
      </c>
      <c r="D114" s="58"/>
      <c r="E114" s="1">
        <f>F114+U114+BG114</f>
        <v>0.83</v>
      </c>
      <c r="F114" s="1">
        <f>G114+K114+L114+M114+R114+S114+T114</f>
        <v>0.83</v>
      </c>
      <c r="G114" s="58">
        <f t="shared" si="72"/>
        <v>0.1</v>
      </c>
      <c r="H114" s="58">
        <v>0.1</v>
      </c>
      <c r="I114" s="5"/>
      <c r="J114" s="5"/>
      <c r="K114" s="58">
        <v>0.73</v>
      </c>
      <c r="L114" s="58"/>
      <c r="M114" s="58">
        <f t="shared" si="73"/>
        <v>0</v>
      </c>
      <c r="N114" s="58"/>
      <c r="O114" s="5"/>
      <c r="P114" s="58"/>
      <c r="Q114" s="5"/>
      <c r="R114" s="58"/>
      <c r="S114" s="5"/>
      <c r="T114" s="5"/>
      <c r="U114" s="58">
        <f t="shared" si="75"/>
        <v>0</v>
      </c>
      <c r="V114" s="5"/>
      <c r="W114" s="5"/>
      <c r="X114" s="5"/>
      <c r="Y114" s="5"/>
      <c r="Z114" s="5"/>
      <c r="AA114" s="5"/>
      <c r="AB114" s="5"/>
      <c r="AC114" s="5"/>
      <c r="AD114" s="58"/>
      <c r="AE114" s="5"/>
      <c r="AF114" s="5"/>
      <c r="AG114" s="5"/>
      <c r="AH114" s="5"/>
      <c r="AI114" s="5"/>
      <c r="AJ114" s="5"/>
      <c r="AK114" s="5"/>
      <c r="AL114" s="5"/>
      <c r="AM114" s="5"/>
      <c r="AN114" s="5"/>
      <c r="AO114" s="5"/>
      <c r="AP114" s="5"/>
      <c r="AQ114" s="5"/>
      <c r="AR114" s="5"/>
      <c r="AS114" s="5"/>
      <c r="AT114" s="5"/>
      <c r="AU114" s="5"/>
      <c r="AV114" s="5"/>
      <c r="AW114" s="5"/>
      <c r="AX114" s="58"/>
      <c r="AY114" s="5"/>
      <c r="AZ114" s="58"/>
      <c r="BA114" s="58"/>
      <c r="BB114" s="5"/>
      <c r="BC114" s="5"/>
      <c r="BD114" s="58"/>
      <c r="BE114" s="58"/>
      <c r="BF114" s="5"/>
      <c r="BG114" s="1">
        <f t="shared" si="77"/>
        <v>0</v>
      </c>
      <c r="BH114" s="5"/>
      <c r="BI114" s="5"/>
      <c r="BJ114" s="5"/>
      <c r="BK114" s="61" t="s">
        <v>130</v>
      </c>
      <c r="BL114" s="61" t="s">
        <v>396</v>
      </c>
      <c r="BM114" s="79" t="s">
        <v>324</v>
      </c>
      <c r="BN114" s="61" t="s">
        <v>108</v>
      </c>
      <c r="BO114" s="128" t="s">
        <v>370</v>
      </c>
      <c r="BP114" s="169" t="s">
        <v>355</v>
      </c>
      <c r="BQ114" s="63" t="s">
        <v>558</v>
      </c>
      <c r="BR114" s="430"/>
      <c r="BS114" s="71"/>
      <c r="BT114" s="71"/>
      <c r="BU114" s="81" t="s">
        <v>559</v>
      </c>
      <c r="CA114" s="69" t="s">
        <v>622</v>
      </c>
    </row>
    <row r="115" spans="1:103" s="2" customFormat="1">
      <c r="A115" s="9" t="s">
        <v>235</v>
      </c>
      <c r="B115" s="84" t="s">
        <v>30</v>
      </c>
      <c r="C115" s="15">
        <f>D115+E115</f>
        <v>0</v>
      </c>
      <c r="D115" s="16"/>
      <c r="E115" s="18">
        <v>0</v>
      </c>
      <c r="F115" s="5">
        <v>0</v>
      </c>
      <c r="G115" s="58">
        <f t="shared" si="72"/>
        <v>0</v>
      </c>
      <c r="H115" s="5"/>
      <c r="I115" s="5"/>
      <c r="J115" s="5"/>
      <c r="K115" s="18"/>
      <c r="L115" s="18"/>
      <c r="M115" s="58">
        <f t="shared" si="73"/>
        <v>0</v>
      </c>
      <c r="N115" s="5"/>
      <c r="O115" s="5"/>
      <c r="P115" s="18"/>
      <c r="Q115" s="5"/>
      <c r="R115" s="18"/>
      <c r="S115" s="5"/>
      <c r="T115" s="5"/>
      <c r="U115" s="58">
        <f t="shared" si="75"/>
        <v>0</v>
      </c>
      <c r="V115" s="5"/>
      <c r="W115" s="5"/>
      <c r="X115" s="5"/>
      <c r="Y115" s="5"/>
      <c r="Z115" s="5"/>
      <c r="AA115" s="5"/>
      <c r="AB115" s="5"/>
      <c r="AC115" s="5"/>
      <c r="AD115" s="5">
        <v>0</v>
      </c>
      <c r="AE115" s="5"/>
      <c r="AF115" s="5"/>
      <c r="AG115" s="5"/>
      <c r="AH115" s="5"/>
      <c r="AI115" s="5"/>
      <c r="AJ115" s="5"/>
      <c r="AK115" s="5"/>
      <c r="AL115" s="5"/>
      <c r="AM115" s="5"/>
      <c r="AN115" s="5"/>
      <c r="AO115" s="5"/>
      <c r="AP115" s="5"/>
      <c r="AQ115" s="5"/>
      <c r="AR115" s="5"/>
      <c r="AS115" s="5">
        <v>0</v>
      </c>
      <c r="AT115" s="5"/>
      <c r="AU115" s="5"/>
      <c r="AV115" s="5"/>
      <c r="AW115" s="5"/>
      <c r="AX115" s="5"/>
      <c r="AY115" s="5"/>
      <c r="AZ115" s="5"/>
      <c r="BA115" s="5"/>
      <c r="BB115" s="5"/>
      <c r="BC115" s="5"/>
      <c r="BD115" s="5"/>
      <c r="BE115" s="5"/>
      <c r="BF115" s="5"/>
      <c r="BG115" s="1">
        <f t="shared" si="77"/>
        <v>0</v>
      </c>
      <c r="BH115" s="5"/>
      <c r="BI115" s="5"/>
      <c r="BJ115" s="5"/>
      <c r="BK115" s="20"/>
      <c r="BL115" s="9"/>
      <c r="BM115" s="87"/>
      <c r="BN115" s="9"/>
      <c r="BO115" s="86"/>
      <c r="BP115" s="39"/>
      <c r="BQ115" s="39"/>
      <c r="BR115" s="425"/>
      <c r="BS115" s="135"/>
      <c r="BT115" s="135"/>
      <c r="BU115" s="55"/>
      <c r="BV115" s="55"/>
      <c r="BW115" s="55"/>
      <c r="BX115" s="55"/>
      <c r="BY115" s="55"/>
      <c r="BZ115" s="55"/>
      <c r="CA115" s="55"/>
      <c r="CB115" s="55"/>
      <c r="CC115" s="55"/>
      <c r="CD115" s="55"/>
      <c r="CE115" s="55"/>
      <c r="CF115" s="55"/>
      <c r="CG115" s="55"/>
      <c r="CH115" s="55"/>
      <c r="CI115" s="55"/>
      <c r="CJ115" s="55"/>
      <c r="CK115" s="55"/>
      <c r="CL115" s="55"/>
      <c r="CM115" s="55"/>
      <c r="CN115" s="55"/>
      <c r="CO115" s="55"/>
      <c r="CP115" s="55"/>
      <c r="CQ115" s="55"/>
    </row>
    <row r="116" spans="1:103" s="2" customFormat="1">
      <c r="A116" s="9" t="s">
        <v>236</v>
      </c>
      <c r="B116" s="84" t="s">
        <v>31</v>
      </c>
      <c r="C116" s="15"/>
      <c r="D116" s="15"/>
      <c r="E116" s="15"/>
      <c r="F116" s="15"/>
      <c r="G116" s="58">
        <f t="shared" si="72"/>
        <v>0</v>
      </c>
      <c r="H116" s="15"/>
      <c r="I116" s="15"/>
      <c r="J116" s="15"/>
      <c r="K116" s="15"/>
      <c r="L116" s="15"/>
      <c r="M116" s="58">
        <f t="shared" si="73"/>
        <v>0</v>
      </c>
      <c r="N116" s="15"/>
      <c r="O116" s="15"/>
      <c r="P116" s="15"/>
      <c r="Q116" s="15"/>
      <c r="R116" s="15"/>
      <c r="S116" s="15"/>
      <c r="T116" s="15"/>
      <c r="U116" s="58">
        <f t="shared" si="75"/>
        <v>0</v>
      </c>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
        <f t="shared" si="77"/>
        <v>0</v>
      </c>
      <c r="BH116" s="15"/>
      <c r="BI116" s="15"/>
      <c r="BJ116" s="15"/>
      <c r="BK116" s="9"/>
      <c r="BL116" s="9"/>
      <c r="BM116" s="87"/>
      <c r="BN116" s="9"/>
      <c r="BO116" s="86"/>
      <c r="BP116" s="39"/>
      <c r="BQ116" s="39"/>
      <c r="BR116" s="425"/>
      <c r="BS116" s="135"/>
      <c r="BT116" s="135"/>
      <c r="BU116" s="55"/>
      <c r="BV116" s="55"/>
      <c r="BW116" s="55"/>
      <c r="BX116" s="55"/>
      <c r="BY116" s="55"/>
      <c r="BZ116" s="55"/>
      <c r="CA116" s="55"/>
      <c r="CB116" s="55"/>
      <c r="CC116" s="55"/>
      <c r="CD116" s="55"/>
      <c r="CE116" s="55"/>
      <c r="CF116" s="55"/>
      <c r="CG116" s="55"/>
      <c r="CH116" s="55"/>
      <c r="CI116" s="55"/>
      <c r="CJ116" s="55"/>
      <c r="CK116" s="55"/>
      <c r="CL116" s="55"/>
      <c r="CM116" s="55"/>
      <c r="CN116" s="55"/>
      <c r="CO116" s="55"/>
      <c r="CP116" s="55"/>
      <c r="CQ116" s="55"/>
    </row>
    <row r="117" spans="1:103" s="2" customFormat="1" ht="34.9" customHeight="1">
      <c r="A117" s="9" t="s">
        <v>237</v>
      </c>
      <c r="B117" s="84" t="s">
        <v>32</v>
      </c>
      <c r="C117" s="15"/>
      <c r="D117" s="15"/>
      <c r="E117" s="15"/>
      <c r="F117" s="15"/>
      <c r="G117" s="58">
        <f t="shared" si="72"/>
        <v>0</v>
      </c>
      <c r="H117" s="15"/>
      <c r="I117" s="15"/>
      <c r="J117" s="15"/>
      <c r="K117" s="15"/>
      <c r="L117" s="15"/>
      <c r="M117" s="58">
        <f t="shared" si="73"/>
        <v>0</v>
      </c>
      <c r="N117" s="15"/>
      <c r="O117" s="15"/>
      <c r="P117" s="15"/>
      <c r="Q117" s="15"/>
      <c r="R117" s="15"/>
      <c r="S117" s="15"/>
      <c r="T117" s="15"/>
      <c r="U117" s="58">
        <f t="shared" si="75"/>
        <v>0</v>
      </c>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
        <f t="shared" si="77"/>
        <v>0</v>
      </c>
      <c r="BH117" s="15"/>
      <c r="BI117" s="15"/>
      <c r="BJ117" s="15"/>
      <c r="BK117" s="9"/>
      <c r="BL117" s="9"/>
      <c r="BM117" s="87"/>
      <c r="BN117" s="9"/>
      <c r="BO117" s="86"/>
      <c r="BP117" s="39"/>
      <c r="BQ117" s="39"/>
      <c r="BR117" s="425"/>
      <c r="BS117" s="135"/>
      <c r="BT117" s="13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row>
    <row r="118" spans="1:103" s="2" customFormat="1">
      <c r="A118" s="9" t="s">
        <v>238</v>
      </c>
      <c r="B118" s="84" t="s">
        <v>33</v>
      </c>
      <c r="C118" s="15">
        <f>C119</f>
        <v>6</v>
      </c>
      <c r="D118" s="15">
        <f>D119</f>
        <v>0</v>
      </c>
      <c r="E118" s="15">
        <f>E119</f>
        <v>6</v>
      </c>
      <c r="F118" s="15">
        <f>F119</f>
        <v>6</v>
      </c>
      <c r="G118" s="58">
        <f t="shared" si="72"/>
        <v>0</v>
      </c>
      <c r="H118" s="15">
        <f>H119</f>
        <v>0</v>
      </c>
      <c r="I118" s="15">
        <f>I119</f>
        <v>0</v>
      </c>
      <c r="J118" s="15">
        <f>J119</f>
        <v>0</v>
      </c>
      <c r="K118" s="15">
        <f>K119</f>
        <v>3</v>
      </c>
      <c r="L118" s="15">
        <f>L119</f>
        <v>3</v>
      </c>
      <c r="M118" s="58">
        <f t="shared" si="73"/>
        <v>0</v>
      </c>
      <c r="N118" s="15">
        <f t="shared" ref="N118:T118" si="96">N119</f>
        <v>0</v>
      </c>
      <c r="O118" s="15">
        <f t="shared" si="96"/>
        <v>0</v>
      </c>
      <c r="P118" s="15">
        <f t="shared" si="96"/>
        <v>0</v>
      </c>
      <c r="Q118" s="15">
        <f t="shared" si="96"/>
        <v>0</v>
      </c>
      <c r="R118" s="15">
        <f t="shared" si="96"/>
        <v>0</v>
      </c>
      <c r="S118" s="15">
        <f t="shared" si="96"/>
        <v>0</v>
      </c>
      <c r="T118" s="15">
        <f t="shared" si="96"/>
        <v>0</v>
      </c>
      <c r="U118" s="58">
        <f t="shared" si="75"/>
        <v>0</v>
      </c>
      <c r="V118" s="15">
        <f t="shared" ref="V118:BF118" si="97">V119</f>
        <v>0</v>
      </c>
      <c r="W118" s="15">
        <f t="shared" si="97"/>
        <v>0</v>
      </c>
      <c r="X118" s="15">
        <f t="shared" si="97"/>
        <v>0</v>
      </c>
      <c r="Y118" s="15">
        <f t="shared" si="97"/>
        <v>0</v>
      </c>
      <c r="Z118" s="15">
        <f t="shared" si="97"/>
        <v>0</v>
      </c>
      <c r="AA118" s="15">
        <f t="shared" si="97"/>
        <v>0</v>
      </c>
      <c r="AB118" s="15">
        <f t="shared" si="97"/>
        <v>0</v>
      </c>
      <c r="AC118" s="15">
        <f t="shared" si="97"/>
        <v>0</v>
      </c>
      <c r="AD118" s="15">
        <f t="shared" si="97"/>
        <v>0</v>
      </c>
      <c r="AE118" s="15">
        <f t="shared" si="97"/>
        <v>0</v>
      </c>
      <c r="AF118" s="15">
        <f t="shared" si="97"/>
        <v>0</v>
      </c>
      <c r="AG118" s="15">
        <f t="shared" si="97"/>
        <v>0</v>
      </c>
      <c r="AH118" s="15">
        <f t="shared" si="97"/>
        <v>0</v>
      </c>
      <c r="AI118" s="15">
        <f t="shared" si="97"/>
        <v>0</v>
      </c>
      <c r="AJ118" s="15">
        <f t="shared" si="97"/>
        <v>0</v>
      </c>
      <c r="AK118" s="15">
        <f t="shared" si="97"/>
        <v>0</v>
      </c>
      <c r="AL118" s="15">
        <f t="shared" si="97"/>
        <v>0</v>
      </c>
      <c r="AM118" s="15">
        <f t="shared" si="97"/>
        <v>0</v>
      </c>
      <c r="AN118" s="15">
        <f t="shared" si="97"/>
        <v>0</v>
      </c>
      <c r="AO118" s="15">
        <f t="shared" si="97"/>
        <v>0</v>
      </c>
      <c r="AP118" s="15">
        <f t="shared" si="97"/>
        <v>0</v>
      </c>
      <c r="AQ118" s="15">
        <f t="shared" si="97"/>
        <v>0</v>
      </c>
      <c r="AR118" s="15">
        <f t="shared" si="97"/>
        <v>0</v>
      </c>
      <c r="AS118" s="15">
        <f t="shared" si="97"/>
        <v>0</v>
      </c>
      <c r="AT118" s="15">
        <f t="shared" si="97"/>
        <v>0</v>
      </c>
      <c r="AU118" s="15">
        <f t="shared" si="97"/>
        <v>0</v>
      </c>
      <c r="AV118" s="15">
        <f t="shared" si="97"/>
        <v>0</v>
      </c>
      <c r="AW118" s="15">
        <f t="shared" si="97"/>
        <v>0</v>
      </c>
      <c r="AX118" s="15">
        <f t="shared" si="97"/>
        <v>0</v>
      </c>
      <c r="AY118" s="15">
        <f t="shared" si="97"/>
        <v>0</v>
      </c>
      <c r="AZ118" s="15">
        <f t="shared" si="97"/>
        <v>0</v>
      </c>
      <c r="BA118" s="15">
        <f t="shared" si="97"/>
        <v>0</v>
      </c>
      <c r="BB118" s="15">
        <f t="shared" si="97"/>
        <v>0</v>
      </c>
      <c r="BC118" s="15">
        <f t="shared" si="97"/>
        <v>0</v>
      </c>
      <c r="BD118" s="15">
        <f t="shared" si="97"/>
        <v>0</v>
      </c>
      <c r="BE118" s="15">
        <f t="shared" si="97"/>
        <v>0</v>
      </c>
      <c r="BF118" s="15">
        <f t="shared" si="97"/>
        <v>0</v>
      </c>
      <c r="BG118" s="1">
        <f t="shared" si="77"/>
        <v>0</v>
      </c>
      <c r="BH118" s="15">
        <f>BH119</f>
        <v>0</v>
      </c>
      <c r="BI118" s="15">
        <f>BI119</f>
        <v>0</v>
      </c>
      <c r="BJ118" s="15">
        <f>BJ119</f>
        <v>0</v>
      </c>
      <c r="BK118" s="9"/>
      <c r="BL118" s="9"/>
      <c r="BM118" s="87"/>
      <c r="BN118" s="9"/>
      <c r="BO118" s="86"/>
      <c r="BP118" s="39"/>
      <c r="BQ118" s="39"/>
      <c r="BR118" s="425"/>
      <c r="BS118" s="135"/>
      <c r="BT118" s="135"/>
      <c r="BU118" s="55"/>
      <c r="BV118" s="55"/>
      <c r="BW118" s="55"/>
      <c r="BX118" s="55"/>
      <c r="BY118" s="55"/>
      <c r="BZ118" s="55"/>
      <c r="CA118" s="55"/>
      <c r="CB118" s="55"/>
      <c r="CC118" s="55"/>
      <c r="CD118" s="55"/>
      <c r="CE118" s="55"/>
      <c r="CF118" s="55"/>
      <c r="CG118" s="55"/>
      <c r="CH118" s="55"/>
      <c r="CI118" s="55"/>
      <c r="CJ118" s="55"/>
      <c r="CK118" s="55"/>
      <c r="CL118" s="55"/>
      <c r="CM118" s="55"/>
      <c r="CN118" s="55"/>
      <c r="CO118" s="55"/>
      <c r="CP118" s="55"/>
      <c r="CQ118" s="55"/>
    </row>
    <row r="119" spans="1:103" s="72" customFormat="1">
      <c r="A119" s="61">
        <v>1</v>
      </c>
      <c r="B119" s="64" t="s">
        <v>633</v>
      </c>
      <c r="C119" s="58">
        <f t="shared" ref="C119" si="98">D119+E119</f>
        <v>6</v>
      </c>
      <c r="D119" s="63"/>
      <c r="E119" s="58">
        <f t="shared" ref="E119" si="99">F119+U119+BG119</f>
        <v>6</v>
      </c>
      <c r="F119" s="58">
        <f t="shared" ref="F119" si="100">G119+K119+L119+M119+R119+S119+T119</f>
        <v>6</v>
      </c>
      <c r="G119" s="58">
        <f t="shared" si="72"/>
        <v>0</v>
      </c>
      <c r="H119" s="59"/>
      <c r="I119" s="58"/>
      <c r="J119" s="58"/>
      <c r="K119" s="59">
        <v>3</v>
      </c>
      <c r="L119" s="59">
        <v>3</v>
      </c>
      <c r="M119" s="58">
        <f t="shared" si="73"/>
        <v>0</v>
      </c>
      <c r="N119" s="59"/>
      <c r="O119" s="58"/>
      <c r="P119" s="59"/>
      <c r="Q119" s="58"/>
      <c r="R119" s="58"/>
      <c r="S119" s="58"/>
      <c r="T119" s="58"/>
      <c r="U119" s="58">
        <f t="shared" si="75"/>
        <v>0</v>
      </c>
      <c r="V119" s="58"/>
      <c r="W119" s="58"/>
      <c r="X119" s="58"/>
      <c r="Y119" s="58"/>
      <c r="Z119" s="58"/>
      <c r="AA119" s="58"/>
      <c r="AB119" s="58"/>
      <c r="AC119" s="58"/>
      <c r="AD119" s="58">
        <f t="shared" ref="AD119" si="101">SUM(AE119:AT119)</f>
        <v>0</v>
      </c>
      <c r="AE119" s="59"/>
      <c r="AF119" s="59"/>
      <c r="AG119" s="58"/>
      <c r="AH119" s="58"/>
      <c r="AI119" s="58"/>
      <c r="AJ119" s="58"/>
      <c r="AK119" s="58"/>
      <c r="AL119" s="58"/>
      <c r="AM119" s="58"/>
      <c r="AN119" s="58"/>
      <c r="AO119" s="58"/>
      <c r="AP119" s="58"/>
      <c r="AQ119" s="58"/>
      <c r="AR119" s="58"/>
      <c r="AS119" s="58">
        <v>0</v>
      </c>
      <c r="AT119" s="58"/>
      <c r="AU119" s="58"/>
      <c r="AV119" s="58"/>
      <c r="AW119" s="58"/>
      <c r="AX119" s="58"/>
      <c r="AY119" s="58"/>
      <c r="AZ119" s="58"/>
      <c r="BA119" s="58"/>
      <c r="BB119" s="58"/>
      <c r="BC119" s="58"/>
      <c r="BD119" s="59"/>
      <c r="BE119" s="58"/>
      <c r="BF119" s="58"/>
      <c r="BG119" s="58">
        <f t="shared" si="77"/>
        <v>0</v>
      </c>
      <c r="BH119" s="58"/>
      <c r="BI119" s="59"/>
      <c r="BJ119" s="58"/>
      <c r="BK119" s="61" t="s">
        <v>130</v>
      </c>
      <c r="BL119" s="58" t="s">
        <v>400</v>
      </c>
      <c r="BM119" s="61" t="s">
        <v>631</v>
      </c>
      <c r="BN119" s="61" t="s">
        <v>112</v>
      </c>
      <c r="BO119" s="61"/>
      <c r="BP119" s="71"/>
      <c r="BQ119" s="304" t="s">
        <v>503</v>
      </c>
      <c r="BR119" s="69"/>
      <c r="BS119" s="69"/>
      <c r="BT119" s="69"/>
      <c r="BU119" s="69"/>
      <c r="BV119" s="69"/>
      <c r="BX119" s="69"/>
      <c r="CA119" s="69" t="s">
        <v>632</v>
      </c>
    </row>
    <row r="120" spans="1:103" s="2" customFormat="1">
      <c r="A120" s="9" t="s">
        <v>239</v>
      </c>
      <c r="B120" s="84" t="s">
        <v>34</v>
      </c>
      <c r="C120" s="15">
        <f>SUM(C121:C122)</f>
        <v>10.199999999999999</v>
      </c>
      <c r="D120" s="15">
        <f>SUM(D121:D122)</f>
        <v>0</v>
      </c>
      <c r="E120" s="15">
        <f>SUM(E121:E122)</f>
        <v>10.199999999999999</v>
      </c>
      <c r="F120" s="15">
        <f>SUM(F121:F122)</f>
        <v>9</v>
      </c>
      <c r="G120" s="58">
        <f t="shared" si="72"/>
        <v>0</v>
      </c>
      <c r="H120" s="15">
        <f>SUM(H121:H122)</f>
        <v>0</v>
      </c>
      <c r="I120" s="15">
        <f>SUM(I121:I122)</f>
        <v>0</v>
      </c>
      <c r="J120" s="15">
        <f>SUM(J121:J122)</f>
        <v>0</v>
      </c>
      <c r="K120" s="15">
        <f>SUM(K121:K122)</f>
        <v>8</v>
      </c>
      <c r="L120" s="15">
        <f>SUM(L121:L122)</f>
        <v>1</v>
      </c>
      <c r="M120" s="58">
        <f t="shared" si="73"/>
        <v>0</v>
      </c>
      <c r="N120" s="15">
        <f t="shared" ref="N120:T120" si="102">SUM(N121:N122)</f>
        <v>0</v>
      </c>
      <c r="O120" s="15">
        <f t="shared" si="102"/>
        <v>0</v>
      </c>
      <c r="P120" s="15">
        <f t="shared" si="102"/>
        <v>0</v>
      </c>
      <c r="Q120" s="15">
        <f t="shared" si="102"/>
        <v>0</v>
      </c>
      <c r="R120" s="15">
        <f t="shared" si="102"/>
        <v>0</v>
      </c>
      <c r="S120" s="15">
        <f t="shared" si="102"/>
        <v>0</v>
      </c>
      <c r="T120" s="15">
        <f t="shared" si="102"/>
        <v>0</v>
      </c>
      <c r="U120" s="58">
        <f t="shared" si="75"/>
        <v>1.2</v>
      </c>
      <c r="V120" s="15">
        <f t="shared" ref="V120:BF120" si="103">SUM(V121:V122)</f>
        <v>0</v>
      </c>
      <c r="W120" s="15">
        <f t="shared" si="103"/>
        <v>0</v>
      </c>
      <c r="X120" s="15">
        <f t="shared" si="103"/>
        <v>0</v>
      </c>
      <c r="Y120" s="15">
        <f t="shared" si="103"/>
        <v>0</v>
      </c>
      <c r="Z120" s="15">
        <f t="shared" si="103"/>
        <v>0</v>
      </c>
      <c r="AA120" s="15">
        <f t="shared" si="103"/>
        <v>0</v>
      </c>
      <c r="AB120" s="15">
        <f t="shared" si="103"/>
        <v>0</v>
      </c>
      <c r="AC120" s="15">
        <f t="shared" si="103"/>
        <v>0</v>
      </c>
      <c r="AD120" s="15">
        <f t="shared" si="103"/>
        <v>0</v>
      </c>
      <c r="AE120" s="15">
        <f t="shared" si="103"/>
        <v>0</v>
      </c>
      <c r="AF120" s="15">
        <f t="shared" si="103"/>
        <v>0</v>
      </c>
      <c r="AG120" s="15">
        <f t="shared" si="103"/>
        <v>0</v>
      </c>
      <c r="AH120" s="15">
        <f t="shared" si="103"/>
        <v>0</v>
      </c>
      <c r="AI120" s="15">
        <f t="shared" si="103"/>
        <v>0</v>
      </c>
      <c r="AJ120" s="15">
        <f t="shared" si="103"/>
        <v>0</v>
      </c>
      <c r="AK120" s="15">
        <f t="shared" si="103"/>
        <v>0</v>
      </c>
      <c r="AL120" s="15">
        <f t="shared" si="103"/>
        <v>0</v>
      </c>
      <c r="AM120" s="15">
        <f t="shared" si="103"/>
        <v>0</v>
      </c>
      <c r="AN120" s="15">
        <f t="shared" si="103"/>
        <v>0</v>
      </c>
      <c r="AO120" s="15">
        <f t="shared" si="103"/>
        <v>0</v>
      </c>
      <c r="AP120" s="15">
        <f t="shared" si="103"/>
        <v>0</v>
      </c>
      <c r="AQ120" s="15">
        <f t="shared" si="103"/>
        <v>0</v>
      </c>
      <c r="AR120" s="15">
        <f t="shared" si="103"/>
        <v>0</v>
      </c>
      <c r="AS120" s="15">
        <f t="shared" si="103"/>
        <v>0</v>
      </c>
      <c r="AT120" s="15">
        <f t="shared" si="103"/>
        <v>0</v>
      </c>
      <c r="AU120" s="15">
        <f t="shared" si="103"/>
        <v>0</v>
      </c>
      <c r="AV120" s="15">
        <f t="shared" si="103"/>
        <v>0</v>
      </c>
      <c r="AW120" s="15">
        <f t="shared" si="103"/>
        <v>0</v>
      </c>
      <c r="AX120" s="15">
        <f t="shared" si="103"/>
        <v>0</v>
      </c>
      <c r="AY120" s="15">
        <f t="shared" si="103"/>
        <v>0</v>
      </c>
      <c r="AZ120" s="15">
        <f t="shared" si="103"/>
        <v>1.2</v>
      </c>
      <c r="BA120" s="15">
        <f t="shared" si="103"/>
        <v>0</v>
      </c>
      <c r="BB120" s="15">
        <f t="shared" si="103"/>
        <v>0</v>
      </c>
      <c r="BC120" s="15">
        <f t="shared" si="103"/>
        <v>0</v>
      </c>
      <c r="BD120" s="15">
        <f t="shared" si="103"/>
        <v>0</v>
      </c>
      <c r="BE120" s="15">
        <f t="shared" si="103"/>
        <v>0</v>
      </c>
      <c r="BF120" s="15">
        <f t="shared" si="103"/>
        <v>0</v>
      </c>
      <c r="BG120" s="1">
        <f t="shared" si="77"/>
        <v>0</v>
      </c>
      <c r="BH120" s="15">
        <f>SUM(BH121:BH122)</f>
        <v>0</v>
      </c>
      <c r="BI120" s="15">
        <f>SUM(BI121:BI122)</f>
        <v>0</v>
      </c>
      <c r="BJ120" s="15">
        <f>SUM(BJ121:BJ122)</f>
        <v>0</v>
      </c>
      <c r="BK120" s="15">
        <f>SUM(BK121:BK122)</f>
        <v>0</v>
      </c>
      <c r="BL120" s="15"/>
      <c r="BM120" s="87"/>
      <c r="BN120" s="9"/>
      <c r="BO120" s="86"/>
      <c r="BP120" s="39"/>
      <c r="BQ120" s="39"/>
      <c r="BR120" s="425"/>
      <c r="BS120" s="135"/>
      <c r="BT120" s="135"/>
      <c r="BU120" s="55"/>
      <c r="BV120" s="55"/>
      <c r="BW120" s="55"/>
      <c r="BX120" s="55"/>
      <c r="BY120" s="55"/>
      <c r="BZ120" s="55"/>
      <c r="CA120" s="55"/>
      <c r="CB120" s="55"/>
      <c r="CC120" s="55"/>
      <c r="CD120" s="55"/>
      <c r="CE120" s="55"/>
      <c r="CF120" s="55"/>
      <c r="CG120" s="55"/>
      <c r="CH120" s="55"/>
      <c r="CI120" s="55"/>
      <c r="CJ120" s="55"/>
      <c r="CK120" s="55"/>
      <c r="CL120" s="55"/>
      <c r="CM120" s="55"/>
      <c r="CN120" s="55"/>
      <c r="CO120" s="55"/>
      <c r="CP120" s="55"/>
      <c r="CQ120" s="55"/>
    </row>
    <row r="121" spans="1:103" s="146" customFormat="1" ht="73.150000000000006" customHeight="1">
      <c r="A121" s="27">
        <v>1</v>
      </c>
      <c r="B121" s="65" t="s">
        <v>194</v>
      </c>
      <c r="C121" s="1">
        <f>D121+E121</f>
        <v>9</v>
      </c>
      <c r="D121" s="26"/>
      <c r="E121" s="1">
        <f>F121+U121+BG121</f>
        <v>9</v>
      </c>
      <c r="F121" s="1">
        <f>G121+K121+L121+M121+R121+S121+T121</f>
        <v>9</v>
      </c>
      <c r="G121" s="58">
        <f t="shared" si="72"/>
        <v>0</v>
      </c>
      <c r="H121" s="58"/>
      <c r="I121" s="58"/>
      <c r="J121" s="58"/>
      <c r="K121" s="58">
        <v>8</v>
      </c>
      <c r="L121" s="58">
        <v>1</v>
      </c>
      <c r="M121" s="58">
        <f t="shared" si="73"/>
        <v>0</v>
      </c>
      <c r="N121" s="58"/>
      <c r="O121" s="58"/>
      <c r="P121" s="58"/>
      <c r="Q121" s="58"/>
      <c r="R121" s="58"/>
      <c r="S121" s="58"/>
      <c r="T121" s="58"/>
      <c r="U121" s="58">
        <f t="shared" si="75"/>
        <v>0</v>
      </c>
      <c r="V121" s="58"/>
      <c r="W121" s="58"/>
      <c r="X121" s="58"/>
      <c r="Y121" s="58"/>
      <c r="Z121" s="58"/>
      <c r="AA121" s="58"/>
      <c r="AB121" s="58"/>
      <c r="AC121" s="58"/>
      <c r="AD121" s="58">
        <f>SUM(AE121:AT121)</f>
        <v>0</v>
      </c>
      <c r="AE121" s="58"/>
      <c r="AF121" s="58"/>
      <c r="AG121" s="58"/>
      <c r="AH121" s="58"/>
      <c r="AI121" s="58"/>
      <c r="AJ121" s="58"/>
      <c r="AK121" s="58"/>
      <c r="AL121" s="58"/>
      <c r="AM121" s="58"/>
      <c r="AN121" s="58"/>
      <c r="AO121" s="58"/>
      <c r="AP121" s="58"/>
      <c r="AQ121" s="58"/>
      <c r="AR121" s="58"/>
      <c r="AS121" s="58">
        <v>0</v>
      </c>
      <c r="AT121" s="58"/>
      <c r="AU121" s="58"/>
      <c r="AV121" s="58"/>
      <c r="AW121" s="58"/>
      <c r="AX121" s="58"/>
      <c r="AY121" s="58"/>
      <c r="AZ121" s="58"/>
      <c r="BA121" s="58"/>
      <c r="BB121" s="58"/>
      <c r="BC121" s="58"/>
      <c r="BD121" s="58"/>
      <c r="BE121" s="58"/>
      <c r="BF121" s="58"/>
      <c r="BG121" s="1">
        <f t="shared" si="77"/>
        <v>0</v>
      </c>
      <c r="BH121" s="58"/>
      <c r="BI121" s="58"/>
      <c r="BJ121" s="58"/>
      <c r="BK121" s="61" t="s">
        <v>130</v>
      </c>
      <c r="BL121" s="70" t="s">
        <v>396</v>
      </c>
      <c r="BM121" s="61" t="s">
        <v>195</v>
      </c>
      <c r="BN121" s="27" t="s">
        <v>480</v>
      </c>
      <c r="BO121" s="128" t="s">
        <v>369</v>
      </c>
      <c r="BP121" s="170" t="s">
        <v>352</v>
      </c>
      <c r="BQ121" s="63" t="s">
        <v>558</v>
      </c>
      <c r="BR121" s="427"/>
      <c r="BS121" s="136"/>
      <c r="BT121" s="136"/>
      <c r="BU121" s="81" t="s">
        <v>559</v>
      </c>
      <c r="BV121" s="81"/>
      <c r="BW121" s="81"/>
      <c r="BX121" s="81"/>
      <c r="BY121" s="81"/>
      <c r="BZ121" s="81"/>
      <c r="CA121" s="69" t="s">
        <v>622</v>
      </c>
      <c r="CB121" s="81"/>
      <c r="CC121" s="81"/>
      <c r="CD121" s="81"/>
      <c r="CE121" s="81"/>
      <c r="CF121" s="81"/>
      <c r="CG121" s="81"/>
      <c r="CH121" s="81"/>
      <c r="CI121" s="81"/>
      <c r="CJ121" s="81"/>
    </row>
    <row r="122" spans="1:103" s="146" customFormat="1" ht="59.25" customHeight="1">
      <c r="A122" s="27">
        <v>2</v>
      </c>
      <c r="B122" s="148" t="s">
        <v>296</v>
      </c>
      <c r="C122" s="1">
        <f>D122+E122</f>
        <v>1.2</v>
      </c>
      <c r="D122" s="26"/>
      <c r="E122" s="1">
        <f>F122+U122+BG122</f>
        <v>1.2</v>
      </c>
      <c r="F122" s="1">
        <f>G122+K122+L122+M122+R122+S122+T122</f>
        <v>0</v>
      </c>
      <c r="G122" s="58">
        <f t="shared" si="72"/>
        <v>0</v>
      </c>
      <c r="H122" s="59"/>
      <c r="I122" s="58"/>
      <c r="J122" s="58"/>
      <c r="K122" s="56"/>
      <c r="L122" s="56"/>
      <c r="M122" s="58">
        <f t="shared" si="73"/>
        <v>0</v>
      </c>
      <c r="N122" s="59"/>
      <c r="O122" s="58"/>
      <c r="P122" s="59"/>
      <c r="Q122" s="58"/>
      <c r="R122" s="58"/>
      <c r="S122" s="58"/>
      <c r="T122" s="58"/>
      <c r="U122" s="58">
        <f t="shared" si="75"/>
        <v>1.2</v>
      </c>
      <c r="V122" s="58"/>
      <c r="W122" s="58"/>
      <c r="X122" s="58"/>
      <c r="Y122" s="58"/>
      <c r="Z122" s="58"/>
      <c r="AA122" s="58"/>
      <c r="AB122" s="58"/>
      <c r="AC122" s="58"/>
      <c r="AD122" s="58">
        <f>SUM(AE122:AT122)</f>
        <v>0</v>
      </c>
      <c r="AE122" s="59"/>
      <c r="AF122" s="59"/>
      <c r="AG122" s="58"/>
      <c r="AH122" s="58"/>
      <c r="AI122" s="58"/>
      <c r="AJ122" s="58"/>
      <c r="AK122" s="58"/>
      <c r="AL122" s="58"/>
      <c r="AM122" s="58"/>
      <c r="AN122" s="58"/>
      <c r="AO122" s="58"/>
      <c r="AP122" s="58"/>
      <c r="AQ122" s="58"/>
      <c r="AR122" s="58"/>
      <c r="AS122" s="58">
        <v>0</v>
      </c>
      <c r="AT122" s="58"/>
      <c r="AU122" s="58"/>
      <c r="AV122" s="58"/>
      <c r="AW122" s="58"/>
      <c r="AX122" s="58"/>
      <c r="AY122" s="58"/>
      <c r="AZ122" s="58">
        <v>1.2</v>
      </c>
      <c r="BA122" s="58"/>
      <c r="BB122" s="58"/>
      <c r="BC122" s="58"/>
      <c r="BD122" s="59"/>
      <c r="BE122" s="58"/>
      <c r="BF122" s="58"/>
      <c r="BG122" s="1">
        <f t="shared" si="77"/>
        <v>0</v>
      </c>
      <c r="BH122" s="58"/>
      <c r="BI122" s="56"/>
      <c r="BJ122" s="58"/>
      <c r="BK122" s="61" t="s">
        <v>130</v>
      </c>
      <c r="BL122" s="70" t="s">
        <v>399</v>
      </c>
      <c r="BM122" s="61"/>
      <c r="BN122" s="27" t="s">
        <v>113</v>
      </c>
      <c r="BO122" s="128" t="s">
        <v>370</v>
      </c>
      <c r="BP122" s="70" t="s">
        <v>353</v>
      </c>
      <c r="BQ122" s="63" t="s">
        <v>558</v>
      </c>
      <c r="BR122" s="427"/>
      <c r="BS122" s="136"/>
      <c r="BT122" s="136"/>
      <c r="BU122" s="81" t="s">
        <v>559</v>
      </c>
      <c r="BV122" s="81"/>
      <c r="BW122" s="81"/>
      <c r="BX122" s="81"/>
      <c r="BY122" s="81"/>
      <c r="BZ122" s="81"/>
      <c r="CA122" s="81"/>
      <c r="CB122" s="81"/>
      <c r="CC122" s="81"/>
      <c r="CD122" s="81"/>
      <c r="CE122" s="81"/>
      <c r="CF122" s="81"/>
      <c r="CG122" s="81"/>
      <c r="CH122" s="81"/>
      <c r="CI122" s="81"/>
      <c r="CJ122" s="81"/>
    </row>
    <row r="123" spans="1:103" s="2" customFormat="1">
      <c r="A123" s="9" t="s">
        <v>240</v>
      </c>
      <c r="B123" s="84" t="s">
        <v>35</v>
      </c>
      <c r="C123" s="15">
        <f t="shared" ref="C123:BG123" si="104">SUM(C124:C124)</f>
        <v>0.35</v>
      </c>
      <c r="D123" s="15">
        <f t="shared" si="104"/>
        <v>0</v>
      </c>
      <c r="E123" s="15">
        <f t="shared" si="104"/>
        <v>0.35</v>
      </c>
      <c r="F123" s="15">
        <f t="shared" si="104"/>
        <v>0.35</v>
      </c>
      <c r="G123" s="15">
        <f t="shared" si="104"/>
        <v>0</v>
      </c>
      <c r="H123" s="15">
        <f t="shared" si="104"/>
        <v>0</v>
      </c>
      <c r="I123" s="15">
        <f t="shared" si="104"/>
        <v>0</v>
      </c>
      <c r="J123" s="15">
        <f t="shared" si="104"/>
        <v>0</v>
      </c>
      <c r="K123" s="15">
        <f t="shared" si="104"/>
        <v>0.05</v>
      </c>
      <c r="L123" s="15">
        <f t="shared" si="104"/>
        <v>0.3</v>
      </c>
      <c r="M123" s="15">
        <f t="shared" si="104"/>
        <v>0</v>
      </c>
      <c r="N123" s="15">
        <f t="shared" si="104"/>
        <v>0</v>
      </c>
      <c r="O123" s="15">
        <f t="shared" si="104"/>
        <v>0</v>
      </c>
      <c r="P123" s="15">
        <f t="shared" si="104"/>
        <v>0</v>
      </c>
      <c r="Q123" s="15">
        <f t="shared" si="104"/>
        <v>0</v>
      </c>
      <c r="R123" s="15">
        <f t="shared" si="104"/>
        <v>0</v>
      </c>
      <c r="S123" s="15">
        <f t="shared" si="104"/>
        <v>0</v>
      </c>
      <c r="T123" s="15">
        <f t="shared" si="104"/>
        <v>0</v>
      </c>
      <c r="U123" s="15">
        <f t="shared" si="104"/>
        <v>0</v>
      </c>
      <c r="V123" s="15">
        <f t="shared" si="104"/>
        <v>0</v>
      </c>
      <c r="W123" s="15">
        <f t="shared" si="104"/>
        <v>0</v>
      </c>
      <c r="X123" s="15">
        <f t="shared" si="104"/>
        <v>0</v>
      </c>
      <c r="Y123" s="15">
        <f t="shared" si="104"/>
        <v>0</v>
      </c>
      <c r="Z123" s="15">
        <f t="shared" si="104"/>
        <v>0</v>
      </c>
      <c r="AA123" s="15">
        <f t="shared" si="104"/>
        <v>0</v>
      </c>
      <c r="AB123" s="15">
        <f t="shared" si="104"/>
        <v>0</v>
      </c>
      <c r="AC123" s="15">
        <f t="shared" si="104"/>
        <v>0</v>
      </c>
      <c r="AD123" s="15">
        <f t="shared" si="104"/>
        <v>0</v>
      </c>
      <c r="AE123" s="15">
        <f t="shared" si="104"/>
        <v>0</v>
      </c>
      <c r="AF123" s="15">
        <f t="shared" si="104"/>
        <v>0</v>
      </c>
      <c r="AG123" s="15">
        <f t="shared" si="104"/>
        <v>0</v>
      </c>
      <c r="AH123" s="15">
        <f t="shared" si="104"/>
        <v>0</v>
      </c>
      <c r="AI123" s="15">
        <f t="shared" si="104"/>
        <v>0</v>
      </c>
      <c r="AJ123" s="15">
        <f t="shared" si="104"/>
        <v>0</v>
      </c>
      <c r="AK123" s="15">
        <f t="shared" si="104"/>
        <v>0</v>
      </c>
      <c r="AL123" s="15">
        <f t="shared" si="104"/>
        <v>0</v>
      </c>
      <c r="AM123" s="15">
        <f t="shared" si="104"/>
        <v>0</v>
      </c>
      <c r="AN123" s="15">
        <f t="shared" si="104"/>
        <v>0</v>
      </c>
      <c r="AO123" s="15">
        <f t="shared" si="104"/>
        <v>0</v>
      </c>
      <c r="AP123" s="15">
        <f t="shared" si="104"/>
        <v>0</v>
      </c>
      <c r="AQ123" s="15">
        <f t="shared" si="104"/>
        <v>0</v>
      </c>
      <c r="AR123" s="15">
        <f t="shared" si="104"/>
        <v>0</v>
      </c>
      <c r="AS123" s="15">
        <f t="shared" si="104"/>
        <v>0</v>
      </c>
      <c r="AT123" s="15">
        <f t="shared" si="104"/>
        <v>0</v>
      </c>
      <c r="AU123" s="15">
        <f t="shared" si="104"/>
        <v>0</v>
      </c>
      <c r="AV123" s="15">
        <f t="shared" si="104"/>
        <v>0</v>
      </c>
      <c r="AW123" s="15">
        <f t="shared" si="104"/>
        <v>0</v>
      </c>
      <c r="AX123" s="15">
        <f t="shared" si="104"/>
        <v>0</v>
      </c>
      <c r="AY123" s="15">
        <f t="shared" si="104"/>
        <v>0</v>
      </c>
      <c r="AZ123" s="15">
        <f t="shared" si="104"/>
        <v>0</v>
      </c>
      <c r="BA123" s="15">
        <f t="shared" si="104"/>
        <v>0</v>
      </c>
      <c r="BB123" s="15">
        <f t="shared" si="104"/>
        <v>0</v>
      </c>
      <c r="BC123" s="15">
        <f t="shared" si="104"/>
        <v>0</v>
      </c>
      <c r="BD123" s="15">
        <f t="shared" si="104"/>
        <v>0</v>
      </c>
      <c r="BE123" s="15">
        <f t="shared" si="104"/>
        <v>0</v>
      </c>
      <c r="BF123" s="15">
        <f t="shared" si="104"/>
        <v>0</v>
      </c>
      <c r="BG123" s="15">
        <f t="shared" si="104"/>
        <v>0</v>
      </c>
      <c r="BH123" s="15"/>
      <c r="BI123" s="15"/>
      <c r="BJ123" s="15"/>
      <c r="BK123" s="9"/>
      <c r="BL123" s="9"/>
      <c r="BM123" s="87"/>
      <c r="BN123" s="9"/>
      <c r="BO123" s="86"/>
      <c r="BP123" s="39"/>
      <c r="BQ123" s="39"/>
      <c r="BR123" s="425"/>
      <c r="BS123" s="135"/>
      <c r="BT123" s="135"/>
      <c r="BU123" s="55"/>
      <c r="BV123" s="55"/>
      <c r="BW123" s="55"/>
      <c r="BX123" s="55"/>
      <c r="BY123" s="55"/>
      <c r="BZ123" s="55"/>
      <c r="CA123" s="55"/>
      <c r="CB123" s="55"/>
      <c r="CC123" s="55"/>
      <c r="CD123" s="55"/>
      <c r="CE123" s="55"/>
      <c r="CF123" s="55"/>
      <c r="CG123" s="55"/>
      <c r="CH123" s="55"/>
      <c r="CI123" s="55"/>
      <c r="CJ123" s="55"/>
      <c r="CK123" s="55"/>
      <c r="CL123" s="55"/>
      <c r="CM123" s="55"/>
      <c r="CN123" s="55"/>
      <c r="CO123" s="55"/>
      <c r="CP123" s="55"/>
      <c r="CQ123" s="55"/>
    </row>
    <row r="124" spans="1:103" s="72" customFormat="1" ht="54" customHeight="1">
      <c r="A124" s="61">
        <v>1</v>
      </c>
      <c r="B124" s="60" t="s">
        <v>630</v>
      </c>
      <c r="C124" s="58">
        <f>D124+E124</f>
        <v>0.35</v>
      </c>
      <c r="D124" s="63"/>
      <c r="E124" s="58">
        <f>F124+U124+BG124</f>
        <v>0.35</v>
      </c>
      <c r="F124" s="58">
        <f>G124+K124+L124+M124+R124+S124+T124</f>
        <v>0.35</v>
      </c>
      <c r="G124" s="58">
        <f>H124+I124+J124</f>
        <v>0</v>
      </c>
      <c r="H124" s="58"/>
      <c r="I124" s="58"/>
      <c r="J124" s="58"/>
      <c r="K124" s="58">
        <v>0.05</v>
      </c>
      <c r="L124" s="58">
        <v>0.3</v>
      </c>
      <c r="M124" s="58">
        <f>+N124+O124+P124</f>
        <v>0</v>
      </c>
      <c r="N124" s="58"/>
      <c r="O124" s="58"/>
      <c r="P124" s="58"/>
      <c r="Q124" s="58"/>
      <c r="R124" s="58"/>
      <c r="S124" s="58"/>
      <c r="T124" s="58"/>
      <c r="U124" s="58">
        <f>V124+W124+X124+Y124+Z124+AA124+AB124+AC124+AD124+AU124+AV124+AW124+AX124+AY124+AZ124+BA124+BB124+BC124+BD124+BE124+BF124</f>
        <v>0</v>
      </c>
      <c r="V124" s="58"/>
      <c r="W124" s="58"/>
      <c r="X124" s="58"/>
      <c r="Y124" s="58"/>
      <c r="Z124" s="58"/>
      <c r="AA124" s="58"/>
      <c r="AB124" s="58"/>
      <c r="AC124" s="58"/>
      <c r="AD124" s="58">
        <f>SUM(AE124:AT124)</f>
        <v>0</v>
      </c>
      <c r="AE124" s="58"/>
      <c r="AF124" s="58"/>
      <c r="AG124" s="58"/>
      <c r="AH124" s="58"/>
      <c r="AI124" s="58"/>
      <c r="AJ124" s="58"/>
      <c r="AK124" s="58"/>
      <c r="AL124" s="58"/>
      <c r="AM124" s="58"/>
      <c r="AN124" s="58"/>
      <c r="AO124" s="58"/>
      <c r="AP124" s="58"/>
      <c r="AQ124" s="58"/>
      <c r="AR124" s="58"/>
      <c r="AS124" s="58">
        <v>0</v>
      </c>
      <c r="AT124" s="58"/>
      <c r="AU124" s="58"/>
      <c r="AV124" s="58"/>
      <c r="AW124" s="58"/>
      <c r="AX124" s="58"/>
      <c r="AY124" s="58"/>
      <c r="AZ124" s="58"/>
      <c r="BA124" s="58"/>
      <c r="BB124" s="58"/>
      <c r="BC124" s="58"/>
      <c r="BD124" s="58"/>
      <c r="BE124" s="58"/>
      <c r="BF124" s="58"/>
      <c r="BG124" s="58">
        <f>BH124+BI124+BJ124</f>
        <v>0</v>
      </c>
      <c r="BH124" s="58"/>
      <c r="BI124" s="58"/>
      <c r="BJ124" s="58"/>
      <c r="BK124" s="61" t="s">
        <v>130</v>
      </c>
      <c r="BL124" s="58" t="s">
        <v>131</v>
      </c>
      <c r="BM124" s="61" t="s">
        <v>629</v>
      </c>
      <c r="BN124" s="61" t="s">
        <v>114</v>
      </c>
      <c r="BO124" s="61"/>
      <c r="BP124" s="71"/>
      <c r="BQ124" s="304" t="s">
        <v>503</v>
      </c>
      <c r="BR124" s="69"/>
      <c r="BS124" s="69"/>
      <c r="BT124" s="69"/>
      <c r="BU124" s="69"/>
      <c r="BV124" s="69"/>
      <c r="BX124" s="69"/>
      <c r="CA124" s="69" t="s">
        <v>622</v>
      </c>
      <c r="CY124" s="72" t="s">
        <v>604</v>
      </c>
    </row>
    <row r="125" spans="1:103" s="2" customFormat="1" ht="37.5">
      <c r="A125" s="9" t="s">
        <v>241</v>
      </c>
      <c r="B125" s="84" t="s">
        <v>308</v>
      </c>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9"/>
      <c r="BL125" s="9"/>
      <c r="BM125" s="87"/>
      <c r="BN125" s="9"/>
      <c r="BO125" s="86"/>
      <c r="BP125" s="39"/>
      <c r="BQ125" s="39"/>
      <c r="BR125" s="425"/>
      <c r="BS125" s="135"/>
      <c r="BT125" s="135"/>
      <c r="BU125" s="55"/>
      <c r="BV125" s="55"/>
      <c r="BW125" s="55"/>
      <c r="BX125" s="55"/>
      <c r="BY125" s="55"/>
      <c r="BZ125" s="55"/>
      <c r="CA125" s="55"/>
      <c r="CB125" s="55"/>
      <c r="CC125" s="55"/>
      <c r="CD125" s="55"/>
      <c r="CE125" s="55"/>
      <c r="CF125" s="55"/>
      <c r="CG125" s="55"/>
      <c r="CH125" s="55"/>
      <c r="CI125" s="55"/>
      <c r="CJ125" s="55"/>
      <c r="CK125" s="55"/>
      <c r="CL125" s="55"/>
      <c r="CM125" s="55"/>
      <c r="CN125" s="55"/>
      <c r="CO125" s="55"/>
      <c r="CP125" s="55"/>
      <c r="CQ125" s="55"/>
    </row>
    <row r="126" spans="1:103" s="2" customFormat="1">
      <c r="A126" s="9" t="s">
        <v>242</v>
      </c>
      <c r="B126" s="74" t="s">
        <v>37</v>
      </c>
      <c r="C126" s="15">
        <f t="shared" ref="C126:C128" si="105">D126+E126</f>
        <v>0</v>
      </c>
      <c r="D126" s="16"/>
      <c r="E126" s="18">
        <v>0</v>
      </c>
      <c r="F126" s="5">
        <v>0</v>
      </c>
      <c r="G126" s="58">
        <f t="shared" si="72"/>
        <v>0</v>
      </c>
      <c r="H126" s="5"/>
      <c r="I126" s="5"/>
      <c r="J126" s="5"/>
      <c r="K126" s="18"/>
      <c r="L126" s="18"/>
      <c r="M126" s="58">
        <f t="shared" si="73"/>
        <v>0</v>
      </c>
      <c r="N126" s="5"/>
      <c r="O126" s="5"/>
      <c r="P126" s="18"/>
      <c r="Q126" s="5"/>
      <c r="R126" s="18"/>
      <c r="S126" s="5"/>
      <c r="T126" s="5"/>
      <c r="U126" s="58">
        <f t="shared" si="75"/>
        <v>0</v>
      </c>
      <c r="V126" s="5"/>
      <c r="W126" s="5"/>
      <c r="X126" s="5"/>
      <c r="Y126" s="5"/>
      <c r="Z126" s="5"/>
      <c r="AA126" s="5"/>
      <c r="AB126" s="5"/>
      <c r="AC126" s="5"/>
      <c r="AD126" s="5">
        <v>0</v>
      </c>
      <c r="AE126" s="5"/>
      <c r="AF126" s="5"/>
      <c r="AG126" s="5"/>
      <c r="AH126" s="5"/>
      <c r="AI126" s="5"/>
      <c r="AJ126" s="5"/>
      <c r="AK126" s="5"/>
      <c r="AL126" s="5"/>
      <c r="AM126" s="5"/>
      <c r="AN126" s="5"/>
      <c r="AO126" s="5"/>
      <c r="AP126" s="5"/>
      <c r="AQ126" s="5"/>
      <c r="AR126" s="5"/>
      <c r="AS126" s="5">
        <v>0</v>
      </c>
      <c r="AT126" s="5"/>
      <c r="AU126" s="5"/>
      <c r="AV126" s="5"/>
      <c r="AW126" s="5"/>
      <c r="AX126" s="5"/>
      <c r="AY126" s="5"/>
      <c r="AZ126" s="5"/>
      <c r="BA126" s="5"/>
      <c r="BB126" s="5"/>
      <c r="BC126" s="5"/>
      <c r="BD126" s="5"/>
      <c r="BE126" s="5"/>
      <c r="BF126" s="5"/>
      <c r="BG126" s="1">
        <f t="shared" si="77"/>
        <v>0</v>
      </c>
      <c r="BH126" s="5"/>
      <c r="BI126" s="5"/>
      <c r="BJ126" s="5"/>
      <c r="BK126" s="20"/>
      <c r="BL126" s="9"/>
      <c r="BM126" s="87"/>
      <c r="BN126" s="9"/>
      <c r="BO126" s="86"/>
      <c r="BP126" s="39"/>
      <c r="BQ126" s="39"/>
      <c r="BR126" s="425"/>
      <c r="BS126" s="135"/>
      <c r="BT126" s="135"/>
      <c r="BU126" s="55"/>
      <c r="BV126" s="55"/>
      <c r="BW126" s="55"/>
      <c r="BX126" s="55"/>
      <c r="BY126" s="55"/>
      <c r="BZ126" s="55"/>
      <c r="CA126" s="55"/>
      <c r="CB126" s="55"/>
      <c r="CC126" s="55"/>
      <c r="CD126" s="55"/>
      <c r="CE126" s="55"/>
      <c r="CF126" s="55"/>
      <c r="CG126" s="55"/>
      <c r="CH126" s="55"/>
      <c r="CI126" s="55"/>
      <c r="CJ126" s="55"/>
      <c r="CK126" s="55"/>
      <c r="CL126" s="55"/>
      <c r="CM126" s="55"/>
      <c r="CN126" s="55"/>
      <c r="CO126" s="55"/>
      <c r="CP126" s="55"/>
      <c r="CQ126" s="55"/>
    </row>
    <row r="127" spans="1:103" s="2" customFormat="1">
      <c r="A127" s="9" t="s">
        <v>243</v>
      </c>
      <c r="B127" s="84" t="s">
        <v>38</v>
      </c>
      <c r="C127" s="15">
        <f t="shared" si="105"/>
        <v>0</v>
      </c>
      <c r="D127" s="16"/>
      <c r="E127" s="18">
        <v>0</v>
      </c>
      <c r="F127" s="5">
        <v>0</v>
      </c>
      <c r="G127" s="58">
        <f t="shared" si="72"/>
        <v>0</v>
      </c>
      <c r="H127" s="5"/>
      <c r="I127" s="5"/>
      <c r="J127" s="5"/>
      <c r="K127" s="18"/>
      <c r="L127" s="18"/>
      <c r="M127" s="58">
        <f t="shared" si="73"/>
        <v>0</v>
      </c>
      <c r="N127" s="5"/>
      <c r="O127" s="5"/>
      <c r="P127" s="18"/>
      <c r="Q127" s="5"/>
      <c r="R127" s="18"/>
      <c r="S127" s="5"/>
      <c r="T127" s="5"/>
      <c r="U127" s="58">
        <f t="shared" si="75"/>
        <v>0</v>
      </c>
      <c r="V127" s="5"/>
      <c r="W127" s="5"/>
      <c r="X127" s="5"/>
      <c r="Y127" s="5"/>
      <c r="Z127" s="5"/>
      <c r="AA127" s="5"/>
      <c r="AB127" s="5"/>
      <c r="AC127" s="5"/>
      <c r="AD127" s="5">
        <v>0</v>
      </c>
      <c r="AE127" s="5"/>
      <c r="AF127" s="5"/>
      <c r="AG127" s="5"/>
      <c r="AH127" s="5"/>
      <c r="AI127" s="5"/>
      <c r="AJ127" s="5"/>
      <c r="AK127" s="5"/>
      <c r="AL127" s="5"/>
      <c r="AM127" s="5"/>
      <c r="AN127" s="5"/>
      <c r="AO127" s="5"/>
      <c r="AP127" s="5"/>
      <c r="AQ127" s="5"/>
      <c r="AR127" s="5"/>
      <c r="AS127" s="5">
        <v>0</v>
      </c>
      <c r="AT127" s="5"/>
      <c r="AU127" s="5"/>
      <c r="AV127" s="5"/>
      <c r="AW127" s="5"/>
      <c r="AX127" s="5"/>
      <c r="AY127" s="5"/>
      <c r="AZ127" s="5"/>
      <c r="BA127" s="5"/>
      <c r="BB127" s="5"/>
      <c r="BC127" s="5"/>
      <c r="BD127" s="5"/>
      <c r="BE127" s="5"/>
      <c r="BF127" s="5"/>
      <c r="BG127" s="1">
        <f t="shared" si="77"/>
        <v>0</v>
      </c>
      <c r="BH127" s="5"/>
      <c r="BI127" s="5"/>
      <c r="BJ127" s="5"/>
      <c r="BK127" s="20"/>
      <c r="BL127" s="9"/>
      <c r="BM127" s="87"/>
      <c r="BN127" s="9"/>
      <c r="BO127" s="86"/>
      <c r="BP127" s="39"/>
      <c r="BQ127" s="39"/>
      <c r="BR127" s="425"/>
      <c r="BS127" s="135"/>
      <c r="BT127" s="135"/>
      <c r="BU127" s="55"/>
      <c r="BV127" s="55"/>
      <c r="BW127" s="55"/>
      <c r="BX127" s="55"/>
      <c r="BY127" s="55"/>
      <c r="BZ127" s="55"/>
      <c r="CA127" s="55"/>
      <c r="CB127" s="55"/>
      <c r="CC127" s="55"/>
      <c r="CD127" s="55"/>
      <c r="CE127" s="55"/>
      <c r="CF127" s="55"/>
      <c r="CG127" s="55"/>
      <c r="CH127" s="55"/>
      <c r="CI127" s="55"/>
      <c r="CJ127" s="55"/>
      <c r="CK127" s="55"/>
      <c r="CL127" s="55"/>
      <c r="CM127" s="55"/>
      <c r="CN127" s="55"/>
      <c r="CO127" s="55"/>
      <c r="CP127" s="55"/>
      <c r="CQ127" s="55"/>
    </row>
    <row r="128" spans="1:103" s="2" customFormat="1">
      <c r="A128" s="9" t="s">
        <v>244</v>
      </c>
      <c r="B128" s="84" t="s">
        <v>39</v>
      </c>
      <c r="C128" s="15">
        <f t="shared" si="105"/>
        <v>0</v>
      </c>
      <c r="D128" s="16"/>
      <c r="E128" s="18">
        <v>0</v>
      </c>
      <c r="F128" s="18">
        <v>0</v>
      </c>
      <c r="G128" s="58">
        <f t="shared" si="72"/>
        <v>0</v>
      </c>
      <c r="H128" s="18"/>
      <c r="I128" s="18"/>
      <c r="J128" s="18"/>
      <c r="K128" s="18"/>
      <c r="L128" s="18"/>
      <c r="M128" s="58">
        <f t="shared" si="73"/>
        <v>0</v>
      </c>
      <c r="N128" s="18"/>
      <c r="O128" s="18"/>
      <c r="P128" s="18"/>
      <c r="Q128" s="18"/>
      <c r="R128" s="18"/>
      <c r="S128" s="18"/>
      <c r="T128" s="18"/>
      <c r="U128" s="58">
        <f t="shared" si="75"/>
        <v>0</v>
      </c>
      <c r="V128" s="18"/>
      <c r="W128" s="18"/>
      <c r="X128" s="18"/>
      <c r="Y128" s="18"/>
      <c r="Z128" s="18"/>
      <c r="AA128" s="18"/>
      <c r="AB128" s="18"/>
      <c r="AC128" s="18"/>
      <c r="AD128" s="18">
        <v>0</v>
      </c>
      <c r="AE128" s="18"/>
      <c r="AF128" s="18"/>
      <c r="AG128" s="18"/>
      <c r="AH128" s="18"/>
      <c r="AI128" s="18"/>
      <c r="AJ128" s="18"/>
      <c r="AK128" s="18"/>
      <c r="AL128" s="18"/>
      <c r="AM128" s="18"/>
      <c r="AN128" s="18"/>
      <c r="AO128" s="18"/>
      <c r="AP128" s="18"/>
      <c r="AQ128" s="18"/>
      <c r="AR128" s="18"/>
      <c r="AS128" s="18">
        <v>0</v>
      </c>
      <c r="AT128" s="18"/>
      <c r="AU128" s="18"/>
      <c r="AV128" s="18"/>
      <c r="AW128" s="18"/>
      <c r="AX128" s="18"/>
      <c r="AY128" s="18"/>
      <c r="AZ128" s="18"/>
      <c r="BA128" s="18"/>
      <c r="BB128" s="18"/>
      <c r="BC128" s="18"/>
      <c r="BD128" s="18"/>
      <c r="BE128" s="18"/>
      <c r="BF128" s="18"/>
      <c r="BG128" s="1">
        <f t="shared" si="77"/>
        <v>0</v>
      </c>
      <c r="BH128" s="18"/>
      <c r="BI128" s="18"/>
      <c r="BJ128" s="18"/>
      <c r="BK128" s="9"/>
      <c r="BL128" s="9"/>
      <c r="BM128" s="87"/>
      <c r="BN128" s="9"/>
      <c r="BO128" s="86"/>
      <c r="BP128" s="39"/>
      <c r="BQ128" s="39"/>
      <c r="BR128" s="425"/>
      <c r="BS128" s="135"/>
      <c r="BT128" s="135"/>
      <c r="BU128" s="55"/>
      <c r="BV128" s="55"/>
      <c r="BW128" s="55"/>
      <c r="BX128" s="55"/>
      <c r="BY128" s="55"/>
      <c r="BZ128" s="55"/>
      <c r="CA128" s="55"/>
      <c r="CB128" s="55"/>
      <c r="CC128" s="55"/>
      <c r="CD128" s="55"/>
      <c r="CE128" s="55"/>
      <c r="CF128" s="55"/>
      <c r="CG128" s="55"/>
      <c r="CH128" s="55"/>
      <c r="CI128" s="55"/>
      <c r="CJ128" s="55"/>
      <c r="CK128" s="55"/>
      <c r="CL128" s="55"/>
      <c r="CM128" s="55"/>
      <c r="CN128" s="55"/>
      <c r="CO128" s="55"/>
      <c r="CP128" s="55"/>
      <c r="CQ128" s="55"/>
    </row>
    <row r="129" spans="1:107" s="2" customFormat="1">
      <c r="A129" s="16" t="s">
        <v>245</v>
      </c>
      <c r="B129" s="84" t="s">
        <v>41</v>
      </c>
      <c r="C129" s="15">
        <f>SUM(C130:C136)</f>
        <v>2.2640000000000002</v>
      </c>
      <c r="D129" s="15">
        <f>SUM(D130:D136)</f>
        <v>0</v>
      </c>
      <c r="E129" s="15">
        <f>SUM(E130:E136)</f>
        <v>2.2640000000000002</v>
      </c>
      <c r="F129" s="15">
        <f>SUM(F130:F136)</f>
        <v>2.2640000000000002</v>
      </c>
      <c r="G129" s="58">
        <f t="shared" si="72"/>
        <v>0</v>
      </c>
      <c r="H129" s="15">
        <f>SUM(H130:H136)</f>
        <v>0</v>
      </c>
      <c r="I129" s="15">
        <f>SUM(I130:I136)</f>
        <v>0</v>
      </c>
      <c r="J129" s="15">
        <f>SUM(J130:J136)</f>
        <v>0</v>
      </c>
      <c r="K129" s="15">
        <f>SUM(K130:K136)</f>
        <v>0.73399999999999999</v>
      </c>
      <c r="L129" s="15">
        <f>SUM(L130:L136)</f>
        <v>1</v>
      </c>
      <c r="M129" s="58">
        <f t="shared" si="73"/>
        <v>0.53</v>
      </c>
      <c r="N129" s="15">
        <f t="shared" ref="N129:T129" si="106">SUM(N130:N136)</f>
        <v>0</v>
      </c>
      <c r="O129" s="15">
        <f t="shared" si="106"/>
        <v>0</v>
      </c>
      <c r="P129" s="15">
        <f t="shared" si="106"/>
        <v>0.53</v>
      </c>
      <c r="Q129" s="15">
        <f t="shared" si="106"/>
        <v>0</v>
      </c>
      <c r="R129" s="15">
        <f t="shared" si="106"/>
        <v>0</v>
      </c>
      <c r="S129" s="15">
        <f t="shared" si="106"/>
        <v>0</v>
      </c>
      <c r="T129" s="15">
        <f t="shared" si="106"/>
        <v>0</v>
      </c>
      <c r="U129" s="58">
        <f t="shared" si="75"/>
        <v>0</v>
      </c>
      <c r="V129" s="15">
        <f t="shared" ref="V129:BF129" si="107">SUM(V130:V136)</f>
        <v>0</v>
      </c>
      <c r="W129" s="15">
        <f t="shared" si="107"/>
        <v>0</v>
      </c>
      <c r="X129" s="15">
        <f t="shared" si="107"/>
        <v>0</v>
      </c>
      <c r="Y129" s="15">
        <f t="shared" si="107"/>
        <v>0</v>
      </c>
      <c r="Z129" s="15">
        <f t="shared" si="107"/>
        <v>0</v>
      </c>
      <c r="AA129" s="15">
        <f t="shared" si="107"/>
        <v>0</v>
      </c>
      <c r="AB129" s="15">
        <f t="shared" si="107"/>
        <v>0</v>
      </c>
      <c r="AC129" s="15">
        <f t="shared" si="107"/>
        <v>0</v>
      </c>
      <c r="AD129" s="15">
        <f t="shared" si="107"/>
        <v>0</v>
      </c>
      <c r="AE129" s="15">
        <f t="shared" si="107"/>
        <v>0</v>
      </c>
      <c r="AF129" s="15">
        <f t="shared" si="107"/>
        <v>0</v>
      </c>
      <c r="AG129" s="15">
        <f t="shared" si="107"/>
        <v>0</v>
      </c>
      <c r="AH129" s="15">
        <f t="shared" si="107"/>
        <v>0</v>
      </c>
      <c r="AI129" s="15">
        <f t="shared" si="107"/>
        <v>0</v>
      </c>
      <c r="AJ129" s="15">
        <f t="shared" si="107"/>
        <v>0</v>
      </c>
      <c r="AK129" s="15">
        <f t="shared" si="107"/>
        <v>0</v>
      </c>
      <c r="AL129" s="15">
        <f t="shared" si="107"/>
        <v>0</v>
      </c>
      <c r="AM129" s="15">
        <f t="shared" si="107"/>
        <v>0</v>
      </c>
      <c r="AN129" s="15">
        <f t="shared" si="107"/>
        <v>0</v>
      </c>
      <c r="AO129" s="15">
        <f t="shared" si="107"/>
        <v>0</v>
      </c>
      <c r="AP129" s="15">
        <f t="shared" si="107"/>
        <v>0</v>
      </c>
      <c r="AQ129" s="15">
        <f t="shared" si="107"/>
        <v>0</v>
      </c>
      <c r="AR129" s="15">
        <f t="shared" si="107"/>
        <v>0</v>
      </c>
      <c r="AS129" s="15">
        <f t="shared" si="107"/>
        <v>0</v>
      </c>
      <c r="AT129" s="15">
        <f t="shared" si="107"/>
        <v>0</v>
      </c>
      <c r="AU129" s="15">
        <f t="shared" si="107"/>
        <v>0</v>
      </c>
      <c r="AV129" s="15">
        <f t="shared" si="107"/>
        <v>0</v>
      </c>
      <c r="AW129" s="15">
        <f t="shared" si="107"/>
        <v>0</v>
      </c>
      <c r="AX129" s="15">
        <f t="shared" si="107"/>
        <v>0</v>
      </c>
      <c r="AY129" s="15">
        <f t="shared" si="107"/>
        <v>0</v>
      </c>
      <c r="AZ129" s="15">
        <f t="shared" si="107"/>
        <v>0</v>
      </c>
      <c r="BA129" s="15">
        <f t="shared" si="107"/>
        <v>0</v>
      </c>
      <c r="BB129" s="15">
        <f t="shared" si="107"/>
        <v>0</v>
      </c>
      <c r="BC129" s="15">
        <f t="shared" si="107"/>
        <v>0</v>
      </c>
      <c r="BD129" s="15">
        <f t="shared" si="107"/>
        <v>0</v>
      </c>
      <c r="BE129" s="15">
        <f t="shared" si="107"/>
        <v>0</v>
      </c>
      <c r="BF129" s="15">
        <f t="shared" si="107"/>
        <v>0</v>
      </c>
      <c r="BG129" s="1">
        <f t="shared" si="77"/>
        <v>0</v>
      </c>
      <c r="BH129" s="15">
        <f>SUM(BH130:BH136)</f>
        <v>0</v>
      </c>
      <c r="BI129" s="15">
        <f>SUM(BI130:BI136)</f>
        <v>0</v>
      </c>
      <c r="BJ129" s="15">
        <f>SUM(BJ130:BJ136)</f>
        <v>0</v>
      </c>
      <c r="BK129" s="15"/>
      <c r="BL129" s="9"/>
      <c r="BM129" s="87"/>
      <c r="BN129" s="16"/>
      <c r="BO129" s="86"/>
      <c r="BP129" s="39"/>
      <c r="BQ129" s="39"/>
      <c r="BR129" s="425"/>
      <c r="BS129" s="135"/>
      <c r="BT129" s="135"/>
      <c r="BU129" s="55"/>
      <c r="BV129" s="55"/>
      <c r="BW129" s="55"/>
      <c r="BX129" s="55"/>
      <c r="BY129" s="55"/>
      <c r="BZ129" s="55"/>
      <c r="CA129" s="55"/>
      <c r="CB129" s="55"/>
      <c r="CC129" s="55"/>
      <c r="CD129" s="55"/>
      <c r="CE129" s="55"/>
      <c r="CF129" s="55"/>
      <c r="CG129" s="55"/>
      <c r="CH129" s="55"/>
      <c r="CI129" s="55"/>
      <c r="CJ129" s="55"/>
      <c r="CK129" s="55"/>
      <c r="CL129" s="55"/>
      <c r="CM129" s="55"/>
      <c r="CN129" s="55"/>
      <c r="CO129" s="55"/>
      <c r="CP129" s="55"/>
      <c r="CQ129" s="55"/>
    </row>
    <row r="130" spans="1:107" s="72" customFormat="1" ht="34.9" customHeight="1">
      <c r="A130" s="781">
        <v>1</v>
      </c>
      <c r="B130" s="776" t="s">
        <v>395</v>
      </c>
      <c r="C130" s="62">
        <f>D130+E130</f>
        <v>0.32</v>
      </c>
      <c r="D130" s="58"/>
      <c r="E130" s="1">
        <f t="shared" ref="E130:E134" si="108">F130+U130+BG130</f>
        <v>0.32</v>
      </c>
      <c r="F130" s="1">
        <f t="shared" ref="F130:F136" si="109">G130+K130+L130+M130+R130+S130+T130</f>
        <v>0.32</v>
      </c>
      <c r="G130" s="58">
        <f t="shared" si="72"/>
        <v>0</v>
      </c>
      <c r="H130" s="5"/>
      <c r="I130" s="5"/>
      <c r="J130" s="5"/>
      <c r="K130" s="173">
        <v>0.32</v>
      </c>
      <c r="L130" s="173"/>
      <c r="M130" s="58">
        <f t="shared" si="73"/>
        <v>0</v>
      </c>
      <c r="N130" s="58"/>
      <c r="O130" s="5"/>
      <c r="P130" s="58"/>
      <c r="Q130" s="5"/>
      <c r="R130" s="58"/>
      <c r="S130" s="5"/>
      <c r="T130" s="5"/>
      <c r="U130" s="58">
        <f t="shared" si="75"/>
        <v>0</v>
      </c>
      <c r="V130" s="5"/>
      <c r="W130" s="5"/>
      <c r="X130" s="5"/>
      <c r="Y130" s="5"/>
      <c r="Z130" s="5"/>
      <c r="AA130" s="5"/>
      <c r="AB130" s="5"/>
      <c r="AC130" s="5"/>
      <c r="AD130" s="58"/>
      <c r="AE130" s="5"/>
      <c r="AF130" s="5"/>
      <c r="AG130" s="5"/>
      <c r="AH130" s="5"/>
      <c r="AI130" s="5"/>
      <c r="AJ130" s="5"/>
      <c r="AK130" s="5"/>
      <c r="AL130" s="5"/>
      <c r="AM130" s="5"/>
      <c r="AN130" s="5"/>
      <c r="AO130" s="5"/>
      <c r="AP130" s="5"/>
      <c r="AQ130" s="5"/>
      <c r="AR130" s="5"/>
      <c r="AS130" s="5"/>
      <c r="AT130" s="5"/>
      <c r="AU130" s="5"/>
      <c r="AV130" s="5"/>
      <c r="AW130" s="5"/>
      <c r="AX130" s="58"/>
      <c r="AY130" s="5"/>
      <c r="AZ130" s="58"/>
      <c r="BA130" s="58"/>
      <c r="BB130" s="5"/>
      <c r="BC130" s="5"/>
      <c r="BD130" s="58"/>
      <c r="BE130" s="58"/>
      <c r="BF130" s="5"/>
      <c r="BG130" s="1">
        <f t="shared" si="77"/>
        <v>0</v>
      </c>
      <c r="BH130" s="5"/>
      <c r="BI130" s="5"/>
      <c r="BJ130" s="5"/>
      <c r="BK130" s="61" t="s">
        <v>130</v>
      </c>
      <c r="BL130" s="79" t="s">
        <v>131</v>
      </c>
      <c r="BM130" s="91" t="s">
        <v>326</v>
      </c>
      <c r="BN130" s="63" t="s">
        <v>120</v>
      </c>
      <c r="BO130" s="92"/>
      <c r="BP130" s="797" t="s">
        <v>654</v>
      </c>
      <c r="BQ130" s="781" t="s">
        <v>557</v>
      </c>
      <c r="BR130" s="430"/>
      <c r="BS130" s="71"/>
      <c r="BT130" s="71"/>
    </row>
    <row r="131" spans="1:107" s="72" customFormat="1" ht="32.450000000000003" customHeight="1">
      <c r="A131" s="781"/>
      <c r="B131" s="776"/>
      <c r="C131" s="62">
        <f>D131+E131</f>
        <v>0.9</v>
      </c>
      <c r="D131" s="58"/>
      <c r="E131" s="1">
        <f t="shared" si="108"/>
        <v>0.9</v>
      </c>
      <c r="F131" s="1">
        <f t="shared" si="109"/>
        <v>0.9</v>
      </c>
      <c r="G131" s="58">
        <f t="shared" si="72"/>
        <v>0</v>
      </c>
      <c r="H131" s="5"/>
      <c r="I131" s="5"/>
      <c r="J131" s="5"/>
      <c r="K131" s="173"/>
      <c r="L131" s="173">
        <v>0.9</v>
      </c>
      <c r="M131" s="58">
        <f t="shared" si="73"/>
        <v>0</v>
      </c>
      <c r="N131" s="58"/>
      <c r="O131" s="5"/>
      <c r="P131" s="58"/>
      <c r="Q131" s="5"/>
      <c r="R131" s="58"/>
      <c r="S131" s="5"/>
      <c r="T131" s="5"/>
      <c r="U131" s="58">
        <f t="shared" si="75"/>
        <v>0</v>
      </c>
      <c r="V131" s="5"/>
      <c r="W131" s="5"/>
      <c r="X131" s="5"/>
      <c r="Y131" s="5"/>
      <c r="Z131" s="5"/>
      <c r="AA131" s="5"/>
      <c r="AB131" s="5"/>
      <c r="AC131" s="5"/>
      <c r="AD131" s="58"/>
      <c r="AE131" s="5"/>
      <c r="AF131" s="5"/>
      <c r="AG131" s="5"/>
      <c r="AH131" s="5"/>
      <c r="AI131" s="5"/>
      <c r="AJ131" s="5"/>
      <c r="AK131" s="5"/>
      <c r="AL131" s="5"/>
      <c r="AM131" s="5"/>
      <c r="AN131" s="5"/>
      <c r="AO131" s="5"/>
      <c r="AP131" s="5"/>
      <c r="AQ131" s="5"/>
      <c r="AR131" s="5"/>
      <c r="AS131" s="5"/>
      <c r="AT131" s="5"/>
      <c r="AU131" s="5"/>
      <c r="AV131" s="5"/>
      <c r="AW131" s="5"/>
      <c r="AX131" s="58"/>
      <c r="AY131" s="5"/>
      <c r="AZ131" s="58"/>
      <c r="BA131" s="58"/>
      <c r="BB131" s="5"/>
      <c r="BC131" s="5"/>
      <c r="BD131" s="58"/>
      <c r="BE131" s="58"/>
      <c r="BF131" s="5"/>
      <c r="BG131" s="1">
        <f t="shared" si="77"/>
        <v>0</v>
      </c>
      <c r="BH131" s="5"/>
      <c r="BI131" s="5"/>
      <c r="BJ131" s="5"/>
      <c r="BK131" s="61" t="s">
        <v>130</v>
      </c>
      <c r="BL131" s="61" t="s">
        <v>402</v>
      </c>
      <c r="BM131" s="91" t="s">
        <v>326</v>
      </c>
      <c r="BN131" s="63" t="s">
        <v>120</v>
      </c>
      <c r="BO131" s="92"/>
      <c r="BP131" s="797"/>
      <c r="BQ131" s="781"/>
      <c r="BR131" s="430"/>
      <c r="BS131" s="71"/>
      <c r="BT131" s="71"/>
    </row>
    <row r="132" spans="1:107" s="77" customFormat="1" ht="46.9" customHeight="1">
      <c r="A132" s="27">
        <v>2</v>
      </c>
      <c r="B132" s="60" t="s">
        <v>413</v>
      </c>
      <c r="C132" s="62">
        <v>1.4E-2</v>
      </c>
      <c r="D132" s="63"/>
      <c r="E132" s="1">
        <f t="shared" si="108"/>
        <v>1.4E-2</v>
      </c>
      <c r="F132" s="1">
        <f t="shared" si="109"/>
        <v>1.4E-2</v>
      </c>
      <c r="G132" s="58">
        <f t="shared" si="72"/>
        <v>0</v>
      </c>
      <c r="H132" s="58"/>
      <c r="I132" s="58"/>
      <c r="J132" s="58"/>
      <c r="K132" s="58">
        <v>1.4E-2</v>
      </c>
      <c r="L132" s="58"/>
      <c r="M132" s="58">
        <f t="shared" si="73"/>
        <v>0</v>
      </c>
      <c r="N132" s="58"/>
      <c r="O132" s="58"/>
      <c r="P132" s="58"/>
      <c r="Q132" s="58"/>
      <c r="R132" s="58"/>
      <c r="S132" s="58"/>
      <c r="T132" s="58"/>
      <c r="U132" s="58">
        <f t="shared" si="75"/>
        <v>0</v>
      </c>
      <c r="V132" s="58"/>
      <c r="W132" s="58"/>
      <c r="X132" s="58"/>
      <c r="Y132" s="58"/>
      <c r="Z132" s="58"/>
      <c r="AA132" s="58"/>
      <c r="AB132" s="58"/>
      <c r="AC132" s="58"/>
      <c r="AD132" s="58">
        <v>0</v>
      </c>
      <c r="AE132" s="58"/>
      <c r="AF132" s="58"/>
      <c r="AG132" s="58"/>
      <c r="AH132" s="58"/>
      <c r="AI132" s="58"/>
      <c r="AJ132" s="58"/>
      <c r="AK132" s="58"/>
      <c r="AL132" s="58"/>
      <c r="AM132" s="58"/>
      <c r="AN132" s="58"/>
      <c r="AO132" s="58"/>
      <c r="AP132" s="58"/>
      <c r="AQ132" s="58"/>
      <c r="AR132" s="58"/>
      <c r="AS132" s="58">
        <v>0</v>
      </c>
      <c r="AT132" s="58"/>
      <c r="AU132" s="58"/>
      <c r="AV132" s="58"/>
      <c r="AW132" s="58"/>
      <c r="AX132" s="58"/>
      <c r="AY132" s="58"/>
      <c r="AZ132" s="58"/>
      <c r="BA132" s="58"/>
      <c r="BB132" s="58"/>
      <c r="BC132" s="58"/>
      <c r="BD132" s="58"/>
      <c r="BE132" s="58"/>
      <c r="BF132" s="58"/>
      <c r="BG132" s="1">
        <f t="shared" si="77"/>
        <v>0</v>
      </c>
      <c r="BH132" s="299"/>
      <c r="BI132" s="299"/>
      <c r="BJ132" s="299"/>
      <c r="BK132" s="61" t="s">
        <v>130</v>
      </c>
      <c r="BL132" s="58" t="s">
        <v>131</v>
      </c>
      <c r="BM132" s="166"/>
      <c r="BN132" s="61" t="s">
        <v>120</v>
      </c>
      <c r="BO132" s="89"/>
      <c r="BP132" s="79" t="s">
        <v>491</v>
      </c>
      <c r="BQ132" s="63" t="s">
        <v>557</v>
      </c>
      <c r="BR132" s="429"/>
      <c r="BS132" s="140"/>
      <c r="BT132" s="140"/>
    </row>
    <row r="133" spans="1:107" s="77" customFormat="1" ht="51.6" customHeight="1">
      <c r="A133" s="27">
        <v>3</v>
      </c>
      <c r="B133" s="67" t="s">
        <v>414</v>
      </c>
      <c r="C133" s="62">
        <v>0.53</v>
      </c>
      <c r="D133" s="63"/>
      <c r="E133" s="1">
        <f t="shared" si="108"/>
        <v>0.53</v>
      </c>
      <c r="F133" s="1">
        <f t="shared" si="109"/>
        <v>0.53</v>
      </c>
      <c r="G133" s="58">
        <f t="shared" si="72"/>
        <v>0</v>
      </c>
      <c r="H133" s="58"/>
      <c r="I133" s="58"/>
      <c r="J133" s="58"/>
      <c r="K133" s="58"/>
      <c r="L133" s="58"/>
      <c r="M133" s="58">
        <f t="shared" si="73"/>
        <v>0.53</v>
      </c>
      <c r="N133" s="58"/>
      <c r="O133" s="58"/>
      <c r="P133" s="58">
        <v>0.53</v>
      </c>
      <c r="Q133" s="58"/>
      <c r="R133" s="58"/>
      <c r="S133" s="58"/>
      <c r="T133" s="58"/>
      <c r="U133" s="58">
        <f t="shared" si="75"/>
        <v>0</v>
      </c>
      <c r="V133" s="58"/>
      <c r="W133" s="58"/>
      <c r="X133" s="58"/>
      <c r="Y133" s="58"/>
      <c r="Z133" s="58"/>
      <c r="AA133" s="58"/>
      <c r="AB133" s="58"/>
      <c r="AC133" s="58"/>
      <c r="AD133" s="58">
        <v>0</v>
      </c>
      <c r="AE133" s="58"/>
      <c r="AF133" s="58"/>
      <c r="AG133" s="58"/>
      <c r="AH133" s="58"/>
      <c r="AI133" s="58"/>
      <c r="AJ133" s="58"/>
      <c r="AK133" s="58"/>
      <c r="AL133" s="58"/>
      <c r="AM133" s="58"/>
      <c r="AN133" s="58"/>
      <c r="AO133" s="58"/>
      <c r="AP133" s="58"/>
      <c r="AQ133" s="58"/>
      <c r="AR133" s="58"/>
      <c r="AS133" s="58">
        <v>0</v>
      </c>
      <c r="AT133" s="58"/>
      <c r="AU133" s="58"/>
      <c r="AV133" s="58"/>
      <c r="AW133" s="58"/>
      <c r="AX133" s="58"/>
      <c r="AY133" s="58"/>
      <c r="AZ133" s="58"/>
      <c r="BA133" s="58"/>
      <c r="BB133" s="58"/>
      <c r="BC133" s="58"/>
      <c r="BD133" s="58"/>
      <c r="BE133" s="58"/>
      <c r="BF133" s="58"/>
      <c r="BG133" s="1">
        <f t="shared" si="77"/>
        <v>0</v>
      </c>
      <c r="BH133" s="58"/>
      <c r="BI133" s="58"/>
      <c r="BJ133" s="58"/>
      <c r="BK133" s="61" t="s">
        <v>130</v>
      </c>
      <c r="BL133" s="70" t="s">
        <v>399</v>
      </c>
      <c r="BM133" s="61"/>
      <c r="BN133" s="61" t="s">
        <v>120</v>
      </c>
      <c r="BO133" s="89"/>
      <c r="BP133" s="79" t="s">
        <v>490</v>
      </c>
      <c r="BQ133" s="63" t="s">
        <v>557</v>
      </c>
      <c r="BR133" s="429"/>
      <c r="BS133" s="140"/>
      <c r="BT133" s="140"/>
    </row>
    <row r="134" spans="1:107" s="72" customFormat="1" ht="39.75" customHeight="1">
      <c r="A134" s="61">
        <v>4</v>
      </c>
      <c r="B134" s="60" t="s">
        <v>548</v>
      </c>
      <c r="C134" s="58">
        <f t="shared" ref="C134:C136" si="110">D134+E134</f>
        <v>0.1</v>
      </c>
      <c r="D134" s="63"/>
      <c r="E134" s="58">
        <f t="shared" si="108"/>
        <v>0.1</v>
      </c>
      <c r="F134" s="58">
        <f t="shared" si="109"/>
        <v>0.1</v>
      </c>
      <c r="G134" s="58">
        <f t="shared" si="72"/>
        <v>0</v>
      </c>
      <c r="H134" s="58"/>
      <c r="I134" s="58"/>
      <c r="J134" s="58"/>
      <c r="K134" s="59">
        <v>0.1</v>
      </c>
      <c r="L134" s="59"/>
      <c r="M134" s="58">
        <f t="shared" si="73"/>
        <v>0</v>
      </c>
      <c r="N134" s="59"/>
      <c r="O134" s="58"/>
      <c r="P134" s="59"/>
      <c r="Q134" s="58"/>
      <c r="R134" s="58"/>
      <c r="S134" s="58"/>
      <c r="T134" s="58"/>
      <c r="U134" s="58">
        <f t="shared" si="75"/>
        <v>0</v>
      </c>
      <c r="V134" s="58"/>
      <c r="W134" s="58"/>
      <c r="X134" s="58"/>
      <c r="Y134" s="58"/>
      <c r="Z134" s="58"/>
      <c r="AA134" s="58"/>
      <c r="AB134" s="58"/>
      <c r="AC134" s="58"/>
      <c r="AD134" s="58">
        <f t="shared" ref="AD134:AD136" si="111">SUM(AE134:AT134)</f>
        <v>0</v>
      </c>
      <c r="AE134" s="59"/>
      <c r="AF134" s="58"/>
      <c r="AG134" s="58"/>
      <c r="AH134" s="58"/>
      <c r="AI134" s="59"/>
      <c r="AJ134" s="58"/>
      <c r="AK134" s="58"/>
      <c r="AL134" s="58"/>
      <c r="AM134" s="58"/>
      <c r="AN134" s="58"/>
      <c r="AO134" s="58"/>
      <c r="AP134" s="58"/>
      <c r="AQ134" s="58"/>
      <c r="AR134" s="58"/>
      <c r="AS134" s="58">
        <v>0</v>
      </c>
      <c r="AT134" s="58"/>
      <c r="AU134" s="58"/>
      <c r="AV134" s="58"/>
      <c r="AW134" s="58"/>
      <c r="AX134" s="59"/>
      <c r="AY134" s="58"/>
      <c r="AZ134" s="58"/>
      <c r="BA134" s="58"/>
      <c r="BB134" s="58"/>
      <c r="BC134" s="58"/>
      <c r="BD134" s="59">
        <v>0</v>
      </c>
      <c r="BE134" s="58"/>
      <c r="BF134" s="58"/>
      <c r="BG134" s="58"/>
      <c r="BH134" s="58"/>
      <c r="BI134" s="58"/>
      <c r="BJ134" s="58"/>
      <c r="BK134" s="61" t="s">
        <v>130</v>
      </c>
      <c r="BL134" s="58" t="s">
        <v>400</v>
      </c>
      <c r="BM134" s="61"/>
      <c r="BN134" s="61" t="s">
        <v>120</v>
      </c>
      <c r="BO134" s="290"/>
      <c r="BP134" s="304"/>
      <c r="BQ134" s="63" t="s">
        <v>503</v>
      </c>
      <c r="BR134" s="427" t="s">
        <v>504</v>
      </c>
      <c r="BS134" s="55"/>
      <c r="BT134" s="55"/>
      <c r="BU134" s="55"/>
      <c r="BV134" s="55"/>
      <c r="BW134" s="165"/>
      <c r="BX134" s="55"/>
      <c r="BY134" s="165"/>
      <c r="BZ134" s="165"/>
      <c r="CA134" s="164" t="s">
        <v>614</v>
      </c>
      <c r="CB134" s="69"/>
      <c r="CC134" s="69"/>
      <c r="CD134" s="69"/>
      <c r="CE134" s="69"/>
      <c r="CF134" s="69"/>
      <c r="CG134" s="55"/>
      <c r="CH134" s="55"/>
      <c r="CI134" s="55"/>
      <c r="CJ134" s="55"/>
      <c r="CK134" s="55"/>
      <c r="CL134" s="55"/>
      <c r="CM134" s="55"/>
      <c r="CN134" s="69"/>
      <c r="CO134" s="69"/>
      <c r="CP134" s="69"/>
      <c r="CQ134" s="69"/>
      <c r="CR134" s="69"/>
      <c r="CS134" s="69"/>
      <c r="CT134" s="69"/>
      <c r="CU134" s="69"/>
      <c r="CV134" s="69"/>
      <c r="CW134" s="69"/>
      <c r="CX134" s="69"/>
      <c r="CY134" s="69"/>
      <c r="CZ134" s="69"/>
      <c r="DA134" s="69"/>
      <c r="DB134" s="69"/>
      <c r="DC134" s="69"/>
    </row>
    <row r="135" spans="1:107" s="72" customFormat="1" ht="39.75" customHeight="1">
      <c r="A135" s="61">
        <v>5</v>
      </c>
      <c r="B135" s="289" t="s">
        <v>554</v>
      </c>
      <c r="C135" s="58">
        <f t="shared" si="110"/>
        <v>0.1</v>
      </c>
      <c r="D135" s="63"/>
      <c r="E135" s="58">
        <f>F135+U135+BG135</f>
        <v>0.1</v>
      </c>
      <c r="F135" s="58">
        <f t="shared" si="109"/>
        <v>0.1</v>
      </c>
      <c r="G135" s="58">
        <f t="shared" si="72"/>
        <v>0</v>
      </c>
      <c r="H135" s="59"/>
      <c r="I135" s="58"/>
      <c r="J135" s="58"/>
      <c r="K135" s="59">
        <v>0.1</v>
      </c>
      <c r="L135" s="59"/>
      <c r="M135" s="58">
        <f t="shared" si="73"/>
        <v>0</v>
      </c>
      <c r="N135" s="59"/>
      <c r="O135" s="58"/>
      <c r="P135" s="59"/>
      <c r="Q135" s="58"/>
      <c r="R135" s="58"/>
      <c r="S135" s="58"/>
      <c r="T135" s="58"/>
      <c r="U135" s="58">
        <f t="shared" si="75"/>
        <v>0</v>
      </c>
      <c r="V135" s="58"/>
      <c r="W135" s="58"/>
      <c r="X135" s="58"/>
      <c r="Y135" s="58"/>
      <c r="Z135" s="58"/>
      <c r="AA135" s="58"/>
      <c r="AB135" s="58"/>
      <c r="AC135" s="58"/>
      <c r="AD135" s="58">
        <f t="shared" si="111"/>
        <v>0</v>
      </c>
      <c r="AE135" s="59"/>
      <c r="AF135" s="59"/>
      <c r="AG135" s="58"/>
      <c r="AH135" s="58"/>
      <c r="AI135" s="58"/>
      <c r="AJ135" s="58"/>
      <c r="AK135" s="58"/>
      <c r="AL135" s="58"/>
      <c r="AM135" s="58"/>
      <c r="AN135" s="58"/>
      <c r="AO135" s="58"/>
      <c r="AP135" s="58"/>
      <c r="AQ135" s="58"/>
      <c r="AR135" s="58"/>
      <c r="AS135" s="58">
        <v>0</v>
      </c>
      <c r="AT135" s="58"/>
      <c r="AU135" s="58"/>
      <c r="AV135" s="58"/>
      <c r="AW135" s="58"/>
      <c r="AX135" s="58"/>
      <c r="AY135" s="58"/>
      <c r="AZ135" s="58"/>
      <c r="BA135" s="58"/>
      <c r="BB135" s="58"/>
      <c r="BC135" s="58"/>
      <c r="BD135" s="59"/>
      <c r="BE135" s="58"/>
      <c r="BF135" s="58"/>
      <c r="BG135" s="58">
        <f t="shared" ref="BG135:BG136" si="112">BH135+BI135+BJ135</f>
        <v>0</v>
      </c>
      <c r="BH135" s="58"/>
      <c r="BI135" s="59">
        <v>0</v>
      </c>
      <c r="BJ135" s="58"/>
      <c r="BK135" s="61" t="s">
        <v>130</v>
      </c>
      <c r="BL135" s="78" t="s">
        <v>398</v>
      </c>
      <c r="BM135" s="61" t="s">
        <v>555</v>
      </c>
      <c r="BN135" s="61" t="s">
        <v>120</v>
      </c>
      <c r="BO135" s="90"/>
      <c r="BP135" s="79"/>
      <c r="BQ135" s="63" t="s">
        <v>503</v>
      </c>
      <c r="BR135" s="427" t="s">
        <v>504</v>
      </c>
      <c r="BS135" s="55"/>
      <c r="BT135" s="55"/>
      <c r="BU135" s="55"/>
      <c r="BV135" s="55"/>
      <c r="BW135" s="165"/>
      <c r="BX135" s="55"/>
      <c r="BY135" s="165"/>
      <c r="BZ135" s="165"/>
      <c r="CA135" s="164" t="s">
        <v>614</v>
      </c>
      <c r="CB135" s="69"/>
      <c r="CC135" s="69"/>
      <c r="CD135" s="69"/>
      <c r="CE135" s="69"/>
      <c r="CF135" s="69"/>
      <c r="CG135" s="55"/>
      <c r="CH135" s="55"/>
      <c r="CI135" s="55"/>
      <c r="CJ135" s="55"/>
      <c r="CK135" s="55"/>
      <c r="CL135" s="55"/>
      <c r="CM135" s="55"/>
      <c r="CN135" s="69"/>
      <c r="CO135" s="69"/>
      <c r="CP135" s="69"/>
      <c r="CQ135" s="69"/>
      <c r="CR135" s="69"/>
      <c r="CS135" s="69"/>
      <c r="CT135" s="69"/>
      <c r="CU135" s="69"/>
      <c r="CV135" s="69"/>
      <c r="CW135" s="69"/>
      <c r="CX135" s="69"/>
      <c r="CY135" s="69"/>
      <c r="CZ135" s="69"/>
      <c r="DA135" s="69"/>
      <c r="DB135" s="69"/>
      <c r="DC135" s="69"/>
    </row>
    <row r="136" spans="1:107" s="72" customFormat="1" ht="75">
      <c r="A136" s="61">
        <v>6</v>
      </c>
      <c r="B136" s="289" t="s">
        <v>628</v>
      </c>
      <c r="C136" s="58">
        <f t="shared" si="110"/>
        <v>0.30000000000000004</v>
      </c>
      <c r="D136" s="63"/>
      <c r="E136" s="58">
        <f>F136+U136+BG136</f>
        <v>0.30000000000000004</v>
      </c>
      <c r="F136" s="58">
        <f t="shared" si="109"/>
        <v>0.30000000000000004</v>
      </c>
      <c r="G136" s="58">
        <f t="shared" si="72"/>
        <v>0</v>
      </c>
      <c r="H136" s="59"/>
      <c r="I136" s="58"/>
      <c r="J136" s="58"/>
      <c r="K136" s="59">
        <v>0.2</v>
      </c>
      <c r="L136" s="59">
        <v>0.1</v>
      </c>
      <c r="M136" s="58">
        <f t="shared" si="73"/>
        <v>0</v>
      </c>
      <c r="N136" s="59"/>
      <c r="O136" s="58"/>
      <c r="P136" s="59"/>
      <c r="Q136" s="58"/>
      <c r="R136" s="58"/>
      <c r="S136" s="58"/>
      <c r="T136" s="58"/>
      <c r="U136" s="58">
        <f t="shared" si="75"/>
        <v>0</v>
      </c>
      <c r="V136" s="58"/>
      <c r="W136" s="58"/>
      <c r="X136" s="58"/>
      <c r="Y136" s="58"/>
      <c r="Z136" s="58"/>
      <c r="AA136" s="58"/>
      <c r="AB136" s="58"/>
      <c r="AC136" s="58"/>
      <c r="AD136" s="58">
        <f t="shared" si="111"/>
        <v>0</v>
      </c>
      <c r="AE136" s="59"/>
      <c r="AF136" s="59"/>
      <c r="AG136" s="58"/>
      <c r="AH136" s="58"/>
      <c r="AI136" s="58"/>
      <c r="AJ136" s="58"/>
      <c r="AK136" s="58"/>
      <c r="AL136" s="58"/>
      <c r="AM136" s="58"/>
      <c r="AN136" s="58"/>
      <c r="AO136" s="58"/>
      <c r="AP136" s="58"/>
      <c r="AQ136" s="58"/>
      <c r="AR136" s="58"/>
      <c r="AS136" s="58">
        <v>0</v>
      </c>
      <c r="AT136" s="58"/>
      <c r="AU136" s="58"/>
      <c r="AV136" s="58"/>
      <c r="AW136" s="58"/>
      <c r="AX136" s="58"/>
      <c r="AY136" s="58"/>
      <c r="AZ136" s="58"/>
      <c r="BA136" s="58"/>
      <c r="BB136" s="58"/>
      <c r="BC136" s="58"/>
      <c r="BD136" s="59"/>
      <c r="BE136" s="58"/>
      <c r="BF136" s="58"/>
      <c r="BG136" s="58">
        <f t="shared" si="112"/>
        <v>0</v>
      </c>
      <c r="BH136" s="58"/>
      <c r="BI136" s="59">
        <v>0</v>
      </c>
      <c r="BJ136" s="58"/>
      <c r="BK136" s="61" t="s">
        <v>130</v>
      </c>
      <c r="BL136" s="79" t="s">
        <v>131</v>
      </c>
      <c r="BM136" s="61" t="s">
        <v>555</v>
      </c>
      <c r="BN136" s="61" t="s">
        <v>120</v>
      </c>
      <c r="BO136" s="90"/>
      <c r="BP136" s="79"/>
      <c r="BQ136" s="63" t="s">
        <v>503</v>
      </c>
      <c r="BR136" s="427" t="s">
        <v>504</v>
      </c>
      <c r="BS136" s="69"/>
      <c r="BT136" s="69"/>
      <c r="BU136" s="69"/>
      <c r="BV136" s="69"/>
      <c r="BX136" s="69"/>
      <c r="CA136" s="164"/>
      <c r="CB136" s="69"/>
      <c r="CC136" s="69"/>
      <c r="CD136" s="69"/>
      <c r="CE136" s="69"/>
      <c r="CF136" s="69"/>
      <c r="CG136" s="69"/>
      <c r="CH136" s="69"/>
      <c r="CI136" s="69"/>
      <c r="CJ136" s="69"/>
      <c r="CK136" s="69"/>
      <c r="CL136" s="69"/>
      <c r="CM136" s="69"/>
      <c r="CN136" s="69"/>
      <c r="CO136" s="69"/>
      <c r="CP136" s="69"/>
      <c r="CQ136" s="69"/>
      <c r="CR136" s="69"/>
      <c r="CS136" s="69"/>
      <c r="CT136" s="69"/>
      <c r="CU136" s="69"/>
      <c r="CV136" s="69"/>
      <c r="CW136" s="69"/>
      <c r="CX136" s="69"/>
      <c r="CY136" s="69"/>
      <c r="CZ136" s="69"/>
      <c r="DA136" s="69"/>
      <c r="DB136" s="69"/>
      <c r="DC136" s="69"/>
    </row>
    <row r="137" spans="1:107" s="2" customFormat="1" ht="37.5">
      <c r="A137" s="16" t="s">
        <v>226</v>
      </c>
      <c r="B137" s="28" t="s">
        <v>332</v>
      </c>
      <c r="C137" s="15">
        <f>D137+E137</f>
        <v>638.45774999999992</v>
      </c>
      <c r="D137" s="15">
        <f>D138+D141</f>
        <v>22.99</v>
      </c>
      <c r="E137" s="15">
        <f>E138+E141</f>
        <v>615.46774999999991</v>
      </c>
      <c r="F137" s="15">
        <f>F138+F141</f>
        <v>588.50808000000006</v>
      </c>
      <c r="G137" s="58">
        <f t="shared" si="72"/>
        <v>4.9760200000000001</v>
      </c>
      <c r="H137" s="15">
        <f>H138+H141</f>
        <v>4.9760200000000001</v>
      </c>
      <c r="I137" s="15">
        <f>I138+I141</f>
        <v>0</v>
      </c>
      <c r="J137" s="15">
        <f>J138+J141</f>
        <v>0</v>
      </c>
      <c r="K137" s="15">
        <f>K138+K141</f>
        <v>309.20904999999999</v>
      </c>
      <c r="L137" s="15">
        <f>L138+L141</f>
        <v>174.28000000000003</v>
      </c>
      <c r="M137" s="58">
        <f t="shared" si="73"/>
        <v>98.993009999999998</v>
      </c>
      <c r="N137" s="15">
        <f t="shared" ref="N137:T137" si="113">N138+N141</f>
        <v>0</v>
      </c>
      <c r="O137" s="15">
        <f t="shared" si="113"/>
        <v>0</v>
      </c>
      <c r="P137" s="15">
        <f t="shared" si="113"/>
        <v>98.993009999999998</v>
      </c>
      <c r="Q137" s="15">
        <f t="shared" si="113"/>
        <v>0</v>
      </c>
      <c r="R137" s="15">
        <f t="shared" si="113"/>
        <v>1.05</v>
      </c>
      <c r="S137" s="15">
        <f t="shared" si="113"/>
        <v>0</v>
      </c>
      <c r="T137" s="15">
        <f t="shared" si="113"/>
        <v>0</v>
      </c>
      <c r="U137" s="58">
        <f t="shared" si="75"/>
        <v>20.257770000000001</v>
      </c>
      <c r="V137" s="15">
        <f t="shared" ref="V137:BF137" si="114">V138+V141</f>
        <v>0</v>
      </c>
      <c r="W137" s="15">
        <f t="shared" si="114"/>
        <v>0</v>
      </c>
      <c r="X137" s="15">
        <f t="shared" si="114"/>
        <v>0</v>
      </c>
      <c r="Y137" s="15">
        <f t="shared" si="114"/>
        <v>0</v>
      </c>
      <c r="Z137" s="15">
        <f t="shared" si="114"/>
        <v>0</v>
      </c>
      <c r="AA137" s="15">
        <f t="shared" si="114"/>
        <v>0</v>
      </c>
      <c r="AB137" s="15">
        <f t="shared" si="114"/>
        <v>0</v>
      </c>
      <c r="AC137" s="15">
        <f t="shared" si="114"/>
        <v>0</v>
      </c>
      <c r="AD137" s="15">
        <f t="shared" si="114"/>
        <v>5.8377699999999999</v>
      </c>
      <c r="AE137" s="15">
        <f t="shared" si="114"/>
        <v>5.3809899999999997</v>
      </c>
      <c r="AF137" s="15">
        <f t="shared" si="114"/>
        <v>0.45677999999999996</v>
      </c>
      <c r="AG137" s="15">
        <f t="shared" si="114"/>
        <v>0</v>
      </c>
      <c r="AH137" s="15">
        <f t="shared" si="114"/>
        <v>0</v>
      </c>
      <c r="AI137" s="15">
        <f t="shared" si="114"/>
        <v>0</v>
      </c>
      <c r="AJ137" s="15">
        <f t="shared" si="114"/>
        <v>0</v>
      </c>
      <c r="AK137" s="15">
        <f t="shared" si="114"/>
        <v>0</v>
      </c>
      <c r="AL137" s="15">
        <f t="shared" si="114"/>
        <v>0</v>
      </c>
      <c r="AM137" s="15">
        <f t="shared" si="114"/>
        <v>0</v>
      </c>
      <c r="AN137" s="15">
        <f t="shared" si="114"/>
        <v>0</v>
      </c>
      <c r="AO137" s="15">
        <f t="shared" si="114"/>
        <v>0</v>
      </c>
      <c r="AP137" s="15">
        <f t="shared" si="114"/>
        <v>0</v>
      </c>
      <c r="AQ137" s="15">
        <f t="shared" si="114"/>
        <v>0</v>
      </c>
      <c r="AR137" s="15">
        <f t="shared" si="114"/>
        <v>0</v>
      </c>
      <c r="AS137" s="15">
        <f t="shared" si="114"/>
        <v>0</v>
      </c>
      <c r="AT137" s="15">
        <f t="shared" si="114"/>
        <v>0</v>
      </c>
      <c r="AU137" s="15">
        <f t="shared" si="114"/>
        <v>0</v>
      </c>
      <c r="AV137" s="15">
        <f t="shared" si="114"/>
        <v>0</v>
      </c>
      <c r="AW137" s="15">
        <f t="shared" si="114"/>
        <v>0</v>
      </c>
      <c r="AX137" s="15">
        <f t="shared" si="114"/>
        <v>0.71</v>
      </c>
      <c r="AY137" s="15">
        <f t="shared" si="114"/>
        <v>0</v>
      </c>
      <c r="AZ137" s="15">
        <f t="shared" si="114"/>
        <v>0</v>
      </c>
      <c r="BA137" s="15">
        <f t="shared" si="114"/>
        <v>0</v>
      </c>
      <c r="BB137" s="15">
        <f t="shared" si="114"/>
        <v>0</v>
      </c>
      <c r="BC137" s="15">
        <f t="shared" si="114"/>
        <v>0</v>
      </c>
      <c r="BD137" s="15">
        <f t="shared" si="114"/>
        <v>13.71</v>
      </c>
      <c r="BE137" s="15">
        <f t="shared" si="114"/>
        <v>0</v>
      </c>
      <c r="BF137" s="15">
        <f t="shared" si="114"/>
        <v>0</v>
      </c>
      <c r="BG137" s="1">
        <f t="shared" si="77"/>
        <v>6.7019000000000002</v>
      </c>
      <c r="BH137" s="15">
        <f>BH138+BH141</f>
        <v>0</v>
      </c>
      <c r="BI137" s="15">
        <f>BI138+BI141</f>
        <v>6.7019000000000002</v>
      </c>
      <c r="BJ137" s="15">
        <f>BJ138+BJ141</f>
        <v>0</v>
      </c>
      <c r="BK137" s="9"/>
      <c r="BL137" s="9"/>
      <c r="BM137" s="87"/>
      <c r="BN137" s="16"/>
      <c r="BO137" s="130"/>
      <c r="BP137" s="303"/>
      <c r="BQ137" s="303"/>
      <c r="BR137" s="431"/>
      <c r="BS137" s="210"/>
      <c r="BT137" s="210"/>
    </row>
    <row r="138" spans="1:107" s="2" customFormat="1">
      <c r="A138" s="16" t="s">
        <v>155</v>
      </c>
      <c r="B138" s="28" t="s">
        <v>10</v>
      </c>
      <c r="C138" s="15">
        <f>D138+E138</f>
        <v>526.83999999999992</v>
      </c>
      <c r="D138" s="15">
        <f>D139</f>
        <v>0</v>
      </c>
      <c r="E138" s="15">
        <f>E139</f>
        <v>526.83999999999992</v>
      </c>
      <c r="F138" s="15">
        <f t="shared" ref="F138:BJ138" si="115">F139</f>
        <v>506.68</v>
      </c>
      <c r="G138" s="58">
        <f t="shared" si="72"/>
        <v>4</v>
      </c>
      <c r="H138" s="15">
        <f t="shared" si="115"/>
        <v>4</v>
      </c>
      <c r="I138" s="15">
        <f t="shared" si="115"/>
        <v>0</v>
      </c>
      <c r="J138" s="15">
        <f t="shared" si="115"/>
        <v>0</v>
      </c>
      <c r="K138" s="15">
        <f t="shared" si="115"/>
        <v>275.45999999999998</v>
      </c>
      <c r="L138" s="15">
        <f t="shared" si="115"/>
        <v>141.36000000000001</v>
      </c>
      <c r="M138" s="58">
        <f t="shared" si="73"/>
        <v>84.81</v>
      </c>
      <c r="N138" s="15">
        <f t="shared" si="115"/>
        <v>0</v>
      </c>
      <c r="O138" s="15">
        <f t="shared" si="115"/>
        <v>0</v>
      </c>
      <c r="P138" s="15">
        <f t="shared" si="115"/>
        <v>84.81</v>
      </c>
      <c r="Q138" s="15">
        <f t="shared" si="115"/>
        <v>0</v>
      </c>
      <c r="R138" s="15">
        <f t="shared" si="115"/>
        <v>1.05</v>
      </c>
      <c r="S138" s="15">
        <f t="shared" si="115"/>
        <v>0</v>
      </c>
      <c r="T138" s="15">
        <f t="shared" si="115"/>
        <v>0</v>
      </c>
      <c r="U138" s="58">
        <f t="shared" si="75"/>
        <v>13.74</v>
      </c>
      <c r="V138" s="15">
        <f t="shared" si="115"/>
        <v>0</v>
      </c>
      <c r="W138" s="15">
        <f t="shared" si="115"/>
        <v>0</v>
      </c>
      <c r="X138" s="15">
        <f t="shared" si="115"/>
        <v>0</v>
      </c>
      <c r="Y138" s="15">
        <f t="shared" si="115"/>
        <v>0</v>
      </c>
      <c r="Z138" s="15">
        <f t="shared" si="115"/>
        <v>0</v>
      </c>
      <c r="AA138" s="15">
        <f t="shared" si="115"/>
        <v>0</v>
      </c>
      <c r="AB138" s="15">
        <f t="shared" si="115"/>
        <v>0</v>
      </c>
      <c r="AC138" s="15">
        <f t="shared" si="115"/>
        <v>0</v>
      </c>
      <c r="AD138" s="15">
        <f t="shared" si="115"/>
        <v>3.82</v>
      </c>
      <c r="AE138" s="15">
        <f t="shared" si="115"/>
        <v>3.82</v>
      </c>
      <c r="AF138" s="15">
        <f t="shared" si="115"/>
        <v>0</v>
      </c>
      <c r="AG138" s="15">
        <f t="shared" si="115"/>
        <v>0</v>
      </c>
      <c r="AH138" s="15">
        <f t="shared" si="115"/>
        <v>0</v>
      </c>
      <c r="AI138" s="15">
        <f t="shared" si="115"/>
        <v>0</v>
      </c>
      <c r="AJ138" s="15">
        <f t="shared" si="115"/>
        <v>0</v>
      </c>
      <c r="AK138" s="15">
        <f t="shared" si="115"/>
        <v>0</v>
      </c>
      <c r="AL138" s="15">
        <f t="shared" si="115"/>
        <v>0</v>
      </c>
      <c r="AM138" s="15">
        <f t="shared" si="115"/>
        <v>0</v>
      </c>
      <c r="AN138" s="15">
        <f t="shared" si="115"/>
        <v>0</v>
      </c>
      <c r="AO138" s="15">
        <f t="shared" si="115"/>
        <v>0</v>
      </c>
      <c r="AP138" s="15">
        <f t="shared" si="115"/>
        <v>0</v>
      </c>
      <c r="AQ138" s="15">
        <f t="shared" si="115"/>
        <v>0</v>
      </c>
      <c r="AR138" s="15">
        <f t="shared" si="115"/>
        <v>0</v>
      </c>
      <c r="AS138" s="15">
        <f t="shared" si="115"/>
        <v>0</v>
      </c>
      <c r="AT138" s="15">
        <f t="shared" si="115"/>
        <v>0</v>
      </c>
      <c r="AU138" s="15">
        <f t="shared" si="115"/>
        <v>0</v>
      </c>
      <c r="AV138" s="15">
        <f t="shared" si="115"/>
        <v>0</v>
      </c>
      <c r="AW138" s="15">
        <f t="shared" si="115"/>
        <v>0</v>
      </c>
      <c r="AX138" s="15">
        <f t="shared" si="115"/>
        <v>0</v>
      </c>
      <c r="AY138" s="15">
        <f t="shared" si="115"/>
        <v>0</v>
      </c>
      <c r="AZ138" s="15">
        <f t="shared" si="115"/>
        <v>0</v>
      </c>
      <c r="BA138" s="15">
        <f t="shared" si="115"/>
        <v>0</v>
      </c>
      <c r="BB138" s="15">
        <f t="shared" si="115"/>
        <v>0</v>
      </c>
      <c r="BC138" s="15">
        <f t="shared" si="115"/>
        <v>0</v>
      </c>
      <c r="BD138" s="15">
        <f t="shared" si="115"/>
        <v>9.92</v>
      </c>
      <c r="BE138" s="15">
        <f t="shared" si="115"/>
        <v>0</v>
      </c>
      <c r="BF138" s="15">
        <f t="shared" si="115"/>
        <v>0</v>
      </c>
      <c r="BG138" s="1">
        <f t="shared" si="77"/>
        <v>6.42</v>
      </c>
      <c r="BH138" s="15">
        <f t="shared" si="115"/>
        <v>0</v>
      </c>
      <c r="BI138" s="15">
        <f t="shared" si="115"/>
        <v>6.42</v>
      </c>
      <c r="BJ138" s="15">
        <f t="shared" si="115"/>
        <v>0</v>
      </c>
      <c r="BK138" s="9"/>
      <c r="BL138" s="9"/>
      <c r="BM138" s="87"/>
      <c r="BN138" s="16"/>
      <c r="BO138" s="130"/>
      <c r="BP138" s="303"/>
      <c r="BQ138" s="303"/>
      <c r="BR138" s="431"/>
      <c r="BS138" s="210"/>
      <c r="BT138" s="210"/>
    </row>
    <row r="139" spans="1:107" s="2" customFormat="1">
      <c r="A139" s="16" t="s">
        <v>227</v>
      </c>
      <c r="B139" s="23" t="s">
        <v>16</v>
      </c>
      <c r="C139" s="15">
        <f>C140</f>
        <v>526.83999999999992</v>
      </c>
      <c r="D139" s="15">
        <f t="shared" ref="D139:BJ139" si="116">D140</f>
        <v>0</v>
      </c>
      <c r="E139" s="15">
        <f t="shared" si="116"/>
        <v>526.83999999999992</v>
      </c>
      <c r="F139" s="15">
        <f t="shared" si="116"/>
        <v>506.68</v>
      </c>
      <c r="G139" s="58">
        <f t="shared" si="72"/>
        <v>4</v>
      </c>
      <c r="H139" s="15">
        <f t="shared" si="116"/>
        <v>4</v>
      </c>
      <c r="I139" s="15">
        <f t="shared" si="116"/>
        <v>0</v>
      </c>
      <c r="J139" s="15">
        <f t="shared" si="116"/>
        <v>0</v>
      </c>
      <c r="K139" s="15">
        <f t="shared" si="116"/>
        <v>275.45999999999998</v>
      </c>
      <c r="L139" s="15">
        <f t="shared" si="116"/>
        <v>141.36000000000001</v>
      </c>
      <c r="M139" s="58">
        <f t="shared" si="73"/>
        <v>84.81</v>
      </c>
      <c r="N139" s="15">
        <f t="shared" si="116"/>
        <v>0</v>
      </c>
      <c r="O139" s="15">
        <f t="shared" si="116"/>
        <v>0</v>
      </c>
      <c r="P139" s="15">
        <f t="shared" si="116"/>
        <v>84.81</v>
      </c>
      <c r="Q139" s="15">
        <f t="shared" si="116"/>
        <v>0</v>
      </c>
      <c r="R139" s="15">
        <f t="shared" si="116"/>
        <v>1.05</v>
      </c>
      <c r="S139" s="15">
        <f t="shared" si="116"/>
        <v>0</v>
      </c>
      <c r="T139" s="15">
        <f t="shared" si="116"/>
        <v>0</v>
      </c>
      <c r="U139" s="58">
        <f t="shared" si="75"/>
        <v>13.74</v>
      </c>
      <c r="V139" s="15">
        <f t="shared" si="116"/>
        <v>0</v>
      </c>
      <c r="W139" s="15">
        <f t="shared" si="116"/>
        <v>0</v>
      </c>
      <c r="X139" s="15">
        <f t="shared" si="116"/>
        <v>0</v>
      </c>
      <c r="Y139" s="15">
        <f t="shared" si="116"/>
        <v>0</v>
      </c>
      <c r="Z139" s="15">
        <f t="shared" si="116"/>
        <v>0</v>
      </c>
      <c r="AA139" s="15">
        <f t="shared" si="116"/>
        <v>0</v>
      </c>
      <c r="AB139" s="15">
        <f t="shared" si="116"/>
        <v>0</v>
      </c>
      <c r="AC139" s="15">
        <f t="shared" si="116"/>
        <v>0</v>
      </c>
      <c r="AD139" s="15">
        <f t="shared" si="116"/>
        <v>3.82</v>
      </c>
      <c r="AE139" s="15">
        <f t="shared" si="116"/>
        <v>3.82</v>
      </c>
      <c r="AF139" s="15">
        <f t="shared" si="116"/>
        <v>0</v>
      </c>
      <c r="AG139" s="15">
        <f t="shared" si="116"/>
        <v>0</v>
      </c>
      <c r="AH139" s="15">
        <f t="shared" si="116"/>
        <v>0</v>
      </c>
      <c r="AI139" s="15">
        <f t="shared" si="116"/>
        <v>0</v>
      </c>
      <c r="AJ139" s="15">
        <f t="shared" si="116"/>
        <v>0</v>
      </c>
      <c r="AK139" s="15">
        <f t="shared" si="116"/>
        <v>0</v>
      </c>
      <c r="AL139" s="15">
        <f t="shared" si="116"/>
        <v>0</v>
      </c>
      <c r="AM139" s="15">
        <f t="shared" si="116"/>
        <v>0</v>
      </c>
      <c r="AN139" s="15">
        <f t="shared" si="116"/>
        <v>0</v>
      </c>
      <c r="AO139" s="15">
        <f t="shared" si="116"/>
        <v>0</v>
      </c>
      <c r="AP139" s="15">
        <f t="shared" si="116"/>
        <v>0</v>
      </c>
      <c r="AQ139" s="15">
        <f t="shared" si="116"/>
        <v>0</v>
      </c>
      <c r="AR139" s="15">
        <f t="shared" si="116"/>
        <v>0</v>
      </c>
      <c r="AS139" s="15">
        <f t="shared" si="116"/>
        <v>0</v>
      </c>
      <c r="AT139" s="15">
        <f t="shared" si="116"/>
        <v>0</v>
      </c>
      <c r="AU139" s="15">
        <f t="shared" si="116"/>
        <v>0</v>
      </c>
      <c r="AV139" s="15">
        <f t="shared" si="116"/>
        <v>0</v>
      </c>
      <c r="AW139" s="15">
        <f t="shared" si="116"/>
        <v>0</v>
      </c>
      <c r="AX139" s="15">
        <f t="shared" si="116"/>
        <v>0</v>
      </c>
      <c r="AY139" s="15">
        <f t="shared" si="116"/>
        <v>0</v>
      </c>
      <c r="AZ139" s="15">
        <f t="shared" si="116"/>
        <v>0</v>
      </c>
      <c r="BA139" s="15">
        <f t="shared" si="116"/>
        <v>0</v>
      </c>
      <c r="BB139" s="15">
        <f t="shared" si="116"/>
        <v>0</v>
      </c>
      <c r="BC139" s="15">
        <f t="shared" si="116"/>
        <v>0</v>
      </c>
      <c r="BD139" s="15">
        <f t="shared" si="116"/>
        <v>9.92</v>
      </c>
      <c r="BE139" s="15">
        <f t="shared" si="116"/>
        <v>0</v>
      </c>
      <c r="BF139" s="15">
        <f t="shared" si="116"/>
        <v>0</v>
      </c>
      <c r="BG139" s="1">
        <f t="shared" si="77"/>
        <v>6.42</v>
      </c>
      <c r="BH139" s="15">
        <f t="shared" si="116"/>
        <v>0</v>
      </c>
      <c r="BI139" s="15">
        <f t="shared" si="116"/>
        <v>6.42</v>
      </c>
      <c r="BJ139" s="15">
        <f t="shared" si="116"/>
        <v>0</v>
      </c>
      <c r="BK139" s="15"/>
      <c r="BL139" s="15"/>
      <c r="BM139" s="87"/>
      <c r="BN139" s="16"/>
      <c r="BO139" s="129"/>
      <c r="BP139" s="39"/>
      <c r="BQ139" s="39"/>
      <c r="BR139" s="425"/>
      <c r="BS139" s="135"/>
      <c r="BT139" s="135"/>
      <c r="BU139" s="55"/>
      <c r="BV139" s="55"/>
      <c r="BW139" s="55"/>
      <c r="BX139" s="55"/>
      <c r="BY139" s="55"/>
      <c r="BZ139" s="55"/>
      <c r="CA139" s="55"/>
      <c r="CB139" s="55"/>
      <c r="CC139" s="55"/>
      <c r="CD139" s="55"/>
      <c r="CE139" s="55"/>
      <c r="CF139" s="55"/>
      <c r="CG139" s="55"/>
      <c r="CH139" s="55"/>
      <c r="CI139" s="55"/>
      <c r="CJ139" s="55"/>
      <c r="CK139" s="55"/>
      <c r="CL139" s="55"/>
      <c r="CM139" s="55"/>
      <c r="CN139" s="55"/>
      <c r="CO139" s="55"/>
      <c r="CP139" s="55"/>
      <c r="CQ139" s="55"/>
    </row>
    <row r="140" spans="1:107" s="81" customFormat="1" ht="99" customHeight="1">
      <c r="A140" s="61">
        <v>1</v>
      </c>
      <c r="B140" s="196" t="s">
        <v>360</v>
      </c>
      <c r="C140" s="58">
        <f t="shared" ref="C140:C141" si="117">D140+E140</f>
        <v>526.83999999999992</v>
      </c>
      <c r="D140" s="63"/>
      <c r="E140" s="58">
        <f>F140+U140+BG140</f>
        <v>526.83999999999992</v>
      </c>
      <c r="F140" s="58">
        <f t="shared" ref="F140" si="118">G140+K140+L140+M140+R140+S140+T140</f>
        <v>506.68</v>
      </c>
      <c r="G140" s="58">
        <f t="shared" si="72"/>
        <v>4</v>
      </c>
      <c r="H140" s="58">
        <v>4</v>
      </c>
      <c r="I140" s="58"/>
      <c r="J140" s="58"/>
      <c r="K140" s="57">
        <v>275.45999999999998</v>
      </c>
      <c r="L140" s="58">
        <v>141.36000000000001</v>
      </c>
      <c r="M140" s="58">
        <f t="shared" si="73"/>
        <v>84.81</v>
      </c>
      <c r="N140" s="58"/>
      <c r="O140" s="58"/>
      <c r="P140" s="58">
        <v>84.81</v>
      </c>
      <c r="Q140" s="58"/>
      <c r="R140" s="58">
        <v>1.05</v>
      </c>
      <c r="S140" s="58"/>
      <c r="T140" s="58"/>
      <c r="U140" s="58">
        <f t="shared" si="75"/>
        <v>13.74</v>
      </c>
      <c r="V140" s="58"/>
      <c r="W140" s="58"/>
      <c r="X140" s="58"/>
      <c r="Y140" s="58"/>
      <c r="Z140" s="58"/>
      <c r="AA140" s="58"/>
      <c r="AB140" s="58"/>
      <c r="AC140" s="58"/>
      <c r="AD140" s="58">
        <v>3.82</v>
      </c>
      <c r="AE140" s="58">
        <v>3.82</v>
      </c>
      <c r="AF140" s="58"/>
      <c r="AG140" s="58"/>
      <c r="AH140" s="58"/>
      <c r="AI140" s="58"/>
      <c r="AJ140" s="58"/>
      <c r="AK140" s="58"/>
      <c r="AL140" s="58"/>
      <c r="AM140" s="58"/>
      <c r="AN140" s="58"/>
      <c r="AO140" s="58"/>
      <c r="AP140" s="58"/>
      <c r="AQ140" s="58"/>
      <c r="AR140" s="58"/>
      <c r="AS140" s="58">
        <v>0</v>
      </c>
      <c r="AT140" s="58"/>
      <c r="AU140" s="58"/>
      <c r="AV140" s="58"/>
      <c r="AW140" s="58"/>
      <c r="AX140" s="58"/>
      <c r="AY140" s="58"/>
      <c r="AZ140" s="58"/>
      <c r="BA140" s="58"/>
      <c r="BB140" s="58"/>
      <c r="BC140" s="58"/>
      <c r="BD140" s="58">
        <v>9.92</v>
      </c>
      <c r="BE140" s="58"/>
      <c r="BF140" s="58"/>
      <c r="BG140" s="58">
        <f t="shared" si="77"/>
        <v>6.42</v>
      </c>
      <c r="BH140" s="58"/>
      <c r="BI140" s="58">
        <v>6.42</v>
      </c>
      <c r="BJ140" s="58"/>
      <c r="BK140" s="61" t="s">
        <v>130</v>
      </c>
      <c r="BL140" s="79" t="s">
        <v>316</v>
      </c>
      <c r="BM140" s="61"/>
      <c r="BN140" s="61" t="s">
        <v>74</v>
      </c>
      <c r="BO140" s="128" t="s">
        <v>369</v>
      </c>
      <c r="BP140" s="168" t="s">
        <v>359</v>
      </c>
      <c r="BQ140" s="63" t="s">
        <v>558</v>
      </c>
      <c r="BR140" s="427"/>
      <c r="BS140" s="136"/>
      <c r="BT140" s="136"/>
      <c r="CA140" s="69" t="s">
        <v>622</v>
      </c>
    </row>
    <row r="141" spans="1:107" s="3" customFormat="1">
      <c r="A141" s="16" t="s">
        <v>156</v>
      </c>
      <c r="B141" s="14" t="s">
        <v>11</v>
      </c>
      <c r="C141" s="15">
        <f t="shared" si="117"/>
        <v>111.61774999999999</v>
      </c>
      <c r="D141" s="18">
        <f t="shared" ref="D141:BJ141" si="119">D142+D149+D151+D157+D167</f>
        <v>22.99</v>
      </c>
      <c r="E141" s="18">
        <f t="shared" si="119"/>
        <v>88.627749999999992</v>
      </c>
      <c r="F141" s="18">
        <f t="shared" si="119"/>
        <v>81.82808</v>
      </c>
      <c r="G141" s="18">
        <f t="shared" si="119"/>
        <v>0.97601999999999989</v>
      </c>
      <c r="H141" s="18">
        <f t="shared" si="119"/>
        <v>0.97601999999999989</v>
      </c>
      <c r="I141" s="18">
        <f t="shared" si="119"/>
        <v>0</v>
      </c>
      <c r="J141" s="18">
        <f t="shared" si="119"/>
        <v>0</v>
      </c>
      <c r="K141" s="18">
        <f t="shared" si="119"/>
        <v>33.749049999999997</v>
      </c>
      <c r="L141" s="18">
        <f t="shared" si="119"/>
        <v>32.92</v>
      </c>
      <c r="M141" s="18">
        <f t="shared" si="119"/>
        <v>14.183009999999999</v>
      </c>
      <c r="N141" s="18">
        <f t="shared" si="119"/>
        <v>0</v>
      </c>
      <c r="O141" s="18">
        <f t="shared" si="119"/>
        <v>0</v>
      </c>
      <c r="P141" s="18">
        <f t="shared" si="119"/>
        <v>14.183009999999999</v>
      </c>
      <c r="Q141" s="18">
        <f t="shared" si="119"/>
        <v>0</v>
      </c>
      <c r="R141" s="18">
        <f t="shared" si="119"/>
        <v>0</v>
      </c>
      <c r="S141" s="18">
        <f t="shared" si="119"/>
        <v>0</v>
      </c>
      <c r="T141" s="18">
        <f t="shared" si="119"/>
        <v>0</v>
      </c>
      <c r="U141" s="18">
        <f t="shared" si="119"/>
        <v>6.5177700000000005</v>
      </c>
      <c r="V141" s="18">
        <f t="shared" si="119"/>
        <v>0</v>
      </c>
      <c r="W141" s="18">
        <f t="shared" si="119"/>
        <v>0</v>
      </c>
      <c r="X141" s="18">
        <f t="shared" si="119"/>
        <v>0</v>
      </c>
      <c r="Y141" s="18">
        <f t="shared" si="119"/>
        <v>0</v>
      </c>
      <c r="Z141" s="18">
        <f t="shared" si="119"/>
        <v>0</v>
      </c>
      <c r="AA141" s="18">
        <f t="shared" si="119"/>
        <v>0</v>
      </c>
      <c r="AB141" s="18">
        <f t="shared" si="119"/>
        <v>0</v>
      </c>
      <c r="AC141" s="18">
        <f t="shared" si="119"/>
        <v>0</v>
      </c>
      <c r="AD141" s="18">
        <f t="shared" si="119"/>
        <v>2.0177700000000001</v>
      </c>
      <c r="AE141" s="18">
        <f t="shared" si="119"/>
        <v>1.5609899999999999</v>
      </c>
      <c r="AF141" s="18">
        <f t="shared" si="119"/>
        <v>0.45677999999999996</v>
      </c>
      <c r="AG141" s="18">
        <f t="shared" si="119"/>
        <v>0</v>
      </c>
      <c r="AH141" s="18">
        <f t="shared" si="119"/>
        <v>0</v>
      </c>
      <c r="AI141" s="18">
        <f t="shared" si="119"/>
        <v>0</v>
      </c>
      <c r="AJ141" s="18">
        <f t="shared" si="119"/>
        <v>0</v>
      </c>
      <c r="AK141" s="18">
        <f t="shared" si="119"/>
        <v>0</v>
      </c>
      <c r="AL141" s="18">
        <f t="shared" si="119"/>
        <v>0</v>
      </c>
      <c r="AM141" s="18">
        <f t="shared" si="119"/>
        <v>0</v>
      </c>
      <c r="AN141" s="18">
        <f t="shared" si="119"/>
        <v>0</v>
      </c>
      <c r="AO141" s="18">
        <f t="shared" si="119"/>
        <v>0</v>
      </c>
      <c r="AP141" s="18">
        <f t="shared" si="119"/>
        <v>0</v>
      </c>
      <c r="AQ141" s="18">
        <f t="shared" si="119"/>
        <v>0</v>
      </c>
      <c r="AR141" s="18">
        <f t="shared" si="119"/>
        <v>0</v>
      </c>
      <c r="AS141" s="18">
        <f t="shared" si="119"/>
        <v>0</v>
      </c>
      <c r="AT141" s="18">
        <f t="shared" si="119"/>
        <v>0</v>
      </c>
      <c r="AU141" s="18">
        <f t="shared" si="119"/>
        <v>0</v>
      </c>
      <c r="AV141" s="18">
        <f t="shared" si="119"/>
        <v>0</v>
      </c>
      <c r="AW141" s="18">
        <f t="shared" si="119"/>
        <v>0</v>
      </c>
      <c r="AX141" s="18">
        <f t="shared" si="119"/>
        <v>0.71</v>
      </c>
      <c r="AY141" s="18">
        <f t="shared" si="119"/>
        <v>0</v>
      </c>
      <c r="AZ141" s="18">
        <f t="shared" si="119"/>
        <v>0</v>
      </c>
      <c r="BA141" s="18">
        <f t="shared" si="119"/>
        <v>0</v>
      </c>
      <c r="BB141" s="18">
        <f t="shared" si="119"/>
        <v>0</v>
      </c>
      <c r="BC141" s="18">
        <f t="shared" si="119"/>
        <v>0</v>
      </c>
      <c r="BD141" s="18">
        <f t="shared" si="119"/>
        <v>3.79</v>
      </c>
      <c r="BE141" s="18">
        <f t="shared" si="119"/>
        <v>0</v>
      </c>
      <c r="BF141" s="18">
        <f t="shared" si="119"/>
        <v>0</v>
      </c>
      <c r="BG141" s="18">
        <f t="shared" si="119"/>
        <v>0.28189999999999998</v>
      </c>
      <c r="BH141" s="18">
        <f t="shared" si="119"/>
        <v>0</v>
      </c>
      <c r="BI141" s="18">
        <f t="shared" si="119"/>
        <v>0.28189999999999998</v>
      </c>
      <c r="BJ141" s="18">
        <f t="shared" si="119"/>
        <v>0</v>
      </c>
      <c r="BK141" s="9"/>
      <c r="BL141" s="9"/>
      <c r="BM141" s="93"/>
      <c r="BN141" s="16"/>
      <c r="BO141" s="93"/>
      <c r="BP141" s="52"/>
      <c r="BQ141" s="52"/>
      <c r="BR141" s="432"/>
      <c r="BS141" s="211"/>
      <c r="BT141" s="211"/>
    </row>
    <row r="142" spans="1:107" s="2" customFormat="1" ht="37.5">
      <c r="A142" s="16" t="s">
        <v>228</v>
      </c>
      <c r="B142" s="23" t="s">
        <v>198</v>
      </c>
      <c r="C142" s="15">
        <f>SUM(C143:C148)</f>
        <v>9</v>
      </c>
      <c r="D142" s="15">
        <f t="shared" ref="D142:BL142" si="120">SUM(D143:D148)</f>
        <v>0</v>
      </c>
      <c r="E142" s="15">
        <f>SUM(E143:E148)</f>
        <v>9</v>
      </c>
      <c r="F142" s="15">
        <f t="shared" ref="F142:BJ142" si="121">SUM(F143:F148)</f>
        <v>9</v>
      </c>
      <c r="G142" s="15">
        <f t="shared" si="121"/>
        <v>0</v>
      </c>
      <c r="H142" s="15">
        <f t="shared" si="121"/>
        <v>0</v>
      </c>
      <c r="I142" s="15">
        <f t="shared" si="121"/>
        <v>0</v>
      </c>
      <c r="J142" s="15">
        <f t="shared" si="121"/>
        <v>0</v>
      </c>
      <c r="K142" s="15">
        <f t="shared" si="121"/>
        <v>4.4000000000000004</v>
      </c>
      <c r="L142" s="15">
        <f t="shared" si="121"/>
        <v>4.5999999999999996</v>
      </c>
      <c r="M142" s="15">
        <f t="shared" si="121"/>
        <v>0</v>
      </c>
      <c r="N142" s="15">
        <f t="shared" si="121"/>
        <v>0</v>
      </c>
      <c r="O142" s="15">
        <f t="shared" si="121"/>
        <v>0</v>
      </c>
      <c r="P142" s="15">
        <f t="shared" si="121"/>
        <v>0</v>
      </c>
      <c r="Q142" s="15">
        <f t="shared" si="121"/>
        <v>0</v>
      </c>
      <c r="R142" s="15">
        <f t="shared" si="121"/>
        <v>0</v>
      </c>
      <c r="S142" s="15">
        <f t="shared" si="121"/>
        <v>0</v>
      </c>
      <c r="T142" s="15">
        <f t="shared" si="121"/>
        <v>0</v>
      </c>
      <c r="U142" s="15">
        <f t="shared" si="121"/>
        <v>0</v>
      </c>
      <c r="V142" s="15">
        <f t="shared" si="121"/>
        <v>0</v>
      </c>
      <c r="W142" s="15">
        <f t="shared" si="121"/>
        <v>0</v>
      </c>
      <c r="X142" s="15">
        <f t="shared" si="121"/>
        <v>0</v>
      </c>
      <c r="Y142" s="15">
        <f t="shared" si="121"/>
        <v>0</v>
      </c>
      <c r="Z142" s="15">
        <f t="shared" si="121"/>
        <v>0</v>
      </c>
      <c r="AA142" s="15">
        <f t="shared" si="121"/>
        <v>0</v>
      </c>
      <c r="AB142" s="15">
        <f t="shared" si="121"/>
        <v>0</v>
      </c>
      <c r="AC142" s="15">
        <f t="shared" si="121"/>
        <v>0</v>
      </c>
      <c r="AD142" s="15">
        <f t="shared" si="121"/>
        <v>0</v>
      </c>
      <c r="AE142" s="15">
        <f t="shared" si="121"/>
        <v>0</v>
      </c>
      <c r="AF142" s="15">
        <f t="shared" si="121"/>
        <v>0</v>
      </c>
      <c r="AG142" s="15">
        <f t="shared" si="121"/>
        <v>0</v>
      </c>
      <c r="AH142" s="15">
        <f t="shared" si="121"/>
        <v>0</v>
      </c>
      <c r="AI142" s="15">
        <f t="shared" si="121"/>
        <v>0</v>
      </c>
      <c r="AJ142" s="15">
        <f t="shared" si="121"/>
        <v>0</v>
      </c>
      <c r="AK142" s="15">
        <f t="shared" si="121"/>
        <v>0</v>
      </c>
      <c r="AL142" s="15">
        <f t="shared" si="121"/>
        <v>0</v>
      </c>
      <c r="AM142" s="15">
        <f t="shared" si="121"/>
        <v>0</v>
      </c>
      <c r="AN142" s="15">
        <f t="shared" si="121"/>
        <v>0</v>
      </c>
      <c r="AO142" s="15">
        <f t="shared" si="121"/>
        <v>0</v>
      </c>
      <c r="AP142" s="15">
        <f t="shared" si="121"/>
        <v>0</v>
      </c>
      <c r="AQ142" s="15">
        <f t="shared" si="121"/>
        <v>0</v>
      </c>
      <c r="AR142" s="15">
        <f t="shared" si="121"/>
        <v>0</v>
      </c>
      <c r="AS142" s="15">
        <f t="shared" si="121"/>
        <v>0</v>
      </c>
      <c r="AT142" s="15">
        <f t="shared" si="121"/>
        <v>0</v>
      </c>
      <c r="AU142" s="15">
        <f t="shared" si="121"/>
        <v>0</v>
      </c>
      <c r="AV142" s="15">
        <f t="shared" si="121"/>
        <v>0</v>
      </c>
      <c r="AW142" s="15">
        <f t="shared" si="121"/>
        <v>0</v>
      </c>
      <c r="AX142" s="15">
        <f t="shared" si="121"/>
        <v>0</v>
      </c>
      <c r="AY142" s="15">
        <f t="shared" si="121"/>
        <v>0</v>
      </c>
      <c r="AZ142" s="15">
        <f t="shared" si="121"/>
        <v>0</v>
      </c>
      <c r="BA142" s="15">
        <f t="shared" si="121"/>
        <v>0</v>
      </c>
      <c r="BB142" s="15">
        <f t="shared" si="121"/>
        <v>0</v>
      </c>
      <c r="BC142" s="15">
        <f t="shared" si="121"/>
        <v>0</v>
      </c>
      <c r="BD142" s="15">
        <f t="shared" si="121"/>
        <v>0</v>
      </c>
      <c r="BE142" s="15">
        <f t="shared" si="121"/>
        <v>0</v>
      </c>
      <c r="BF142" s="15">
        <f t="shared" si="121"/>
        <v>0</v>
      </c>
      <c r="BG142" s="15">
        <f t="shared" si="121"/>
        <v>0</v>
      </c>
      <c r="BH142" s="15">
        <f t="shared" si="121"/>
        <v>0</v>
      </c>
      <c r="BI142" s="15">
        <f t="shared" si="121"/>
        <v>0</v>
      </c>
      <c r="BJ142" s="15">
        <f t="shared" si="121"/>
        <v>0</v>
      </c>
      <c r="BK142" s="15">
        <f t="shared" si="120"/>
        <v>0</v>
      </c>
      <c r="BL142" s="15">
        <f t="shared" si="120"/>
        <v>0</v>
      </c>
      <c r="BM142" s="87"/>
      <c r="BN142" s="16"/>
      <c r="BO142" s="86"/>
      <c r="BP142" s="39"/>
      <c r="BQ142" s="39"/>
      <c r="BR142" s="425"/>
      <c r="BS142" s="135"/>
      <c r="BT142" s="135"/>
      <c r="BU142" s="55"/>
      <c r="BV142" s="55"/>
      <c r="BW142" s="55"/>
      <c r="BX142" s="55"/>
      <c r="BY142" s="55"/>
      <c r="BZ142" s="55"/>
      <c r="CA142" s="55"/>
      <c r="CB142" s="55"/>
      <c r="CC142" s="55"/>
      <c r="CD142" s="55"/>
      <c r="CE142" s="55"/>
      <c r="CF142" s="55"/>
      <c r="CG142" s="55"/>
      <c r="CH142" s="55"/>
      <c r="CI142" s="55"/>
      <c r="CJ142" s="55"/>
      <c r="CK142" s="55"/>
      <c r="CL142" s="55"/>
      <c r="CM142" s="55"/>
      <c r="CN142" s="55"/>
      <c r="CO142" s="55"/>
      <c r="CP142" s="55"/>
      <c r="CQ142" s="55"/>
    </row>
    <row r="143" spans="1:107" s="81" customFormat="1" ht="49.15" customHeight="1">
      <c r="A143" s="61">
        <v>1</v>
      </c>
      <c r="B143" s="64" t="s">
        <v>328</v>
      </c>
      <c r="C143" s="62">
        <f t="shared" ref="C143:C148" si="122">D143+E143</f>
        <v>2</v>
      </c>
      <c r="D143" s="63"/>
      <c r="E143" s="1">
        <f t="shared" ref="E143:E148" si="123">F143+U143+BG143</f>
        <v>2</v>
      </c>
      <c r="F143" s="1">
        <f t="shared" ref="F143:F148" si="124">G143+K143+L143+M143+R143+S143+T143</f>
        <v>2</v>
      </c>
      <c r="G143" s="58">
        <f t="shared" ref="G143:G148" si="125">H143+I143+J143</f>
        <v>0</v>
      </c>
      <c r="H143" s="59"/>
      <c r="I143" s="58"/>
      <c r="J143" s="58"/>
      <c r="K143" s="59">
        <v>1</v>
      </c>
      <c r="L143" s="59">
        <v>1</v>
      </c>
      <c r="M143" s="58">
        <f t="shared" ref="M143:M148" si="126">+N143+O143+P143</f>
        <v>0</v>
      </c>
      <c r="N143" s="59"/>
      <c r="O143" s="58"/>
      <c r="P143" s="59"/>
      <c r="Q143" s="58"/>
      <c r="R143" s="58"/>
      <c r="S143" s="58"/>
      <c r="T143" s="58"/>
      <c r="U143" s="58">
        <f t="shared" ref="U143:U148" si="127">V143+W143+X143+Y143+Z143+AA143+AB143+AC143+AD143+AU143+AV143+AW143+AX143+AY143+AZ143+BA143+BB143+BC143+BD143+BE143+BF143</f>
        <v>0</v>
      </c>
      <c r="V143" s="58"/>
      <c r="W143" s="58"/>
      <c r="X143" s="58"/>
      <c r="Y143" s="58"/>
      <c r="Z143" s="58"/>
      <c r="AA143" s="58"/>
      <c r="AB143" s="58"/>
      <c r="AC143" s="58"/>
      <c r="AD143" s="58">
        <f t="shared" ref="AD143:AD148" si="128">SUM(AE143:AT143)</f>
        <v>0</v>
      </c>
      <c r="AE143" s="59"/>
      <c r="AF143" s="59"/>
      <c r="AG143" s="58"/>
      <c r="AH143" s="58"/>
      <c r="AI143" s="58"/>
      <c r="AJ143" s="58"/>
      <c r="AK143" s="58"/>
      <c r="AL143" s="58"/>
      <c r="AM143" s="58"/>
      <c r="AN143" s="58"/>
      <c r="AO143" s="58"/>
      <c r="AP143" s="58"/>
      <c r="AQ143" s="58"/>
      <c r="AR143" s="58"/>
      <c r="AS143" s="58">
        <v>0</v>
      </c>
      <c r="AT143" s="58"/>
      <c r="AU143" s="58"/>
      <c r="AV143" s="58"/>
      <c r="AW143" s="58"/>
      <c r="AX143" s="58"/>
      <c r="AY143" s="58"/>
      <c r="AZ143" s="58"/>
      <c r="BA143" s="58"/>
      <c r="BB143" s="58"/>
      <c r="BC143" s="58"/>
      <c r="BD143" s="59"/>
      <c r="BE143" s="58"/>
      <c r="BF143" s="58"/>
      <c r="BG143" s="1">
        <f t="shared" ref="BG143:BG148" si="129">BH143+BI143+BJ143</f>
        <v>0</v>
      </c>
      <c r="BH143" s="58"/>
      <c r="BI143" s="59"/>
      <c r="BJ143" s="58"/>
      <c r="BK143" s="61" t="s">
        <v>130</v>
      </c>
      <c r="BL143" s="79" t="s">
        <v>131</v>
      </c>
      <c r="BM143" s="61" t="s">
        <v>199</v>
      </c>
      <c r="BN143" s="61" t="s">
        <v>112</v>
      </c>
      <c r="BO143" s="90"/>
      <c r="BP143" s="79" t="s">
        <v>361</v>
      </c>
      <c r="BQ143" s="63" t="s">
        <v>503</v>
      </c>
      <c r="BR143" s="427" t="s">
        <v>497</v>
      </c>
    </row>
    <row r="144" spans="1:107" s="81" customFormat="1" ht="49.15" customHeight="1">
      <c r="A144" s="61">
        <v>2</v>
      </c>
      <c r="B144" s="64" t="s">
        <v>328</v>
      </c>
      <c r="C144" s="62">
        <f t="shared" si="122"/>
        <v>2</v>
      </c>
      <c r="D144" s="63"/>
      <c r="E144" s="1">
        <f t="shared" si="123"/>
        <v>2</v>
      </c>
      <c r="F144" s="1">
        <f t="shared" si="124"/>
        <v>2</v>
      </c>
      <c r="G144" s="58">
        <f t="shared" si="125"/>
        <v>0</v>
      </c>
      <c r="H144" s="59"/>
      <c r="I144" s="58"/>
      <c r="J144" s="58"/>
      <c r="K144" s="59">
        <v>1</v>
      </c>
      <c r="L144" s="59">
        <v>1</v>
      </c>
      <c r="M144" s="58">
        <f t="shared" si="126"/>
        <v>0</v>
      </c>
      <c r="N144" s="59"/>
      <c r="O144" s="58"/>
      <c r="P144" s="59"/>
      <c r="Q144" s="58"/>
      <c r="R144" s="58"/>
      <c r="S144" s="58"/>
      <c r="T144" s="58"/>
      <c r="U144" s="58">
        <f t="shared" si="127"/>
        <v>0</v>
      </c>
      <c r="V144" s="58"/>
      <c r="W144" s="58"/>
      <c r="X144" s="58"/>
      <c r="Y144" s="58"/>
      <c r="Z144" s="58"/>
      <c r="AA144" s="58"/>
      <c r="AB144" s="58"/>
      <c r="AC144" s="58"/>
      <c r="AD144" s="58">
        <f t="shared" si="128"/>
        <v>0</v>
      </c>
      <c r="AE144" s="59"/>
      <c r="AF144" s="59"/>
      <c r="AG144" s="58"/>
      <c r="AH144" s="58"/>
      <c r="AI144" s="58"/>
      <c r="AJ144" s="58"/>
      <c r="AK144" s="58"/>
      <c r="AL144" s="58"/>
      <c r="AM144" s="58"/>
      <c r="AN144" s="58"/>
      <c r="AO144" s="58"/>
      <c r="AP144" s="58"/>
      <c r="AQ144" s="58"/>
      <c r="AR144" s="58"/>
      <c r="AS144" s="58">
        <v>0</v>
      </c>
      <c r="AT144" s="58"/>
      <c r="AU144" s="58"/>
      <c r="AV144" s="58"/>
      <c r="AW144" s="58"/>
      <c r="AX144" s="58"/>
      <c r="AY144" s="58"/>
      <c r="AZ144" s="58"/>
      <c r="BA144" s="58"/>
      <c r="BB144" s="58"/>
      <c r="BC144" s="58"/>
      <c r="BD144" s="59"/>
      <c r="BE144" s="58"/>
      <c r="BF144" s="58"/>
      <c r="BG144" s="1">
        <f t="shared" si="129"/>
        <v>0</v>
      </c>
      <c r="BH144" s="58"/>
      <c r="BI144" s="59"/>
      <c r="BJ144" s="58"/>
      <c r="BK144" s="61" t="s">
        <v>130</v>
      </c>
      <c r="BL144" s="70" t="s">
        <v>396</v>
      </c>
      <c r="BM144" s="61" t="s">
        <v>200</v>
      </c>
      <c r="BN144" s="61" t="s">
        <v>112</v>
      </c>
      <c r="BO144" s="90"/>
      <c r="BP144" s="79" t="s">
        <v>361</v>
      </c>
      <c r="BQ144" s="63" t="s">
        <v>503</v>
      </c>
      <c r="BR144" s="446" t="s">
        <v>584</v>
      </c>
    </row>
    <row r="145" spans="1:96" s="81" customFormat="1" ht="49.15" customHeight="1">
      <c r="A145" s="61">
        <v>3</v>
      </c>
      <c r="B145" s="64" t="s">
        <v>328</v>
      </c>
      <c r="C145" s="62">
        <f t="shared" si="122"/>
        <v>1.5</v>
      </c>
      <c r="D145" s="63"/>
      <c r="E145" s="1">
        <f t="shared" si="123"/>
        <v>1.5</v>
      </c>
      <c r="F145" s="1">
        <f t="shared" si="124"/>
        <v>1.5</v>
      </c>
      <c r="G145" s="58">
        <f t="shared" si="125"/>
        <v>0</v>
      </c>
      <c r="H145" s="59"/>
      <c r="I145" s="58"/>
      <c r="J145" s="58"/>
      <c r="K145" s="59">
        <v>0.7</v>
      </c>
      <c r="L145" s="59">
        <v>0.8</v>
      </c>
      <c r="M145" s="58">
        <f t="shared" si="126"/>
        <v>0</v>
      </c>
      <c r="N145" s="59"/>
      <c r="O145" s="58"/>
      <c r="P145" s="59"/>
      <c r="Q145" s="58"/>
      <c r="R145" s="58"/>
      <c r="S145" s="58"/>
      <c r="T145" s="58"/>
      <c r="U145" s="58">
        <f t="shared" si="127"/>
        <v>0</v>
      </c>
      <c r="V145" s="58"/>
      <c r="W145" s="58"/>
      <c r="X145" s="58"/>
      <c r="Y145" s="58"/>
      <c r="Z145" s="58"/>
      <c r="AA145" s="58"/>
      <c r="AB145" s="58"/>
      <c r="AC145" s="58"/>
      <c r="AD145" s="58">
        <f t="shared" si="128"/>
        <v>0</v>
      </c>
      <c r="AE145" s="59"/>
      <c r="AF145" s="59"/>
      <c r="AG145" s="58"/>
      <c r="AH145" s="58"/>
      <c r="AI145" s="58"/>
      <c r="AJ145" s="58"/>
      <c r="AK145" s="58"/>
      <c r="AL145" s="58"/>
      <c r="AM145" s="58"/>
      <c r="AN145" s="58"/>
      <c r="AO145" s="58"/>
      <c r="AP145" s="58"/>
      <c r="AQ145" s="58"/>
      <c r="AR145" s="58"/>
      <c r="AS145" s="58">
        <v>0</v>
      </c>
      <c r="AT145" s="58"/>
      <c r="AU145" s="58"/>
      <c r="AV145" s="58"/>
      <c r="AW145" s="58"/>
      <c r="AX145" s="58"/>
      <c r="AY145" s="58"/>
      <c r="AZ145" s="58"/>
      <c r="BA145" s="58"/>
      <c r="BB145" s="58"/>
      <c r="BC145" s="58"/>
      <c r="BD145" s="59"/>
      <c r="BE145" s="58"/>
      <c r="BF145" s="58"/>
      <c r="BG145" s="1">
        <f t="shared" si="129"/>
        <v>0</v>
      </c>
      <c r="BH145" s="58"/>
      <c r="BI145" s="59"/>
      <c r="BJ145" s="58"/>
      <c r="BK145" s="61" t="s">
        <v>130</v>
      </c>
      <c r="BL145" s="79" t="s">
        <v>316</v>
      </c>
      <c r="BM145" s="61" t="s">
        <v>201</v>
      </c>
      <c r="BN145" s="61" t="s">
        <v>112</v>
      </c>
      <c r="BO145" s="90"/>
      <c r="BP145" s="79" t="s">
        <v>361</v>
      </c>
      <c r="BQ145" s="63" t="s">
        <v>503</v>
      </c>
      <c r="BR145" s="446" t="s">
        <v>585</v>
      </c>
    </row>
    <row r="146" spans="1:96" s="81" customFormat="1" ht="49.15" customHeight="1">
      <c r="A146" s="61">
        <v>4</v>
      </c>
      <c r="B146" s="64" t="s">
        <v>328</v>
      </c>
      <c r="C146" s="62">
        <f t="shared" si="122"/>
        <v>1.5</v>
      </c>
      <c r="D146" s="63"/>
      <c r="E146" s="1">
        <f t="shared" si="123"/>
        <v>1.5</v>
      </c>
      <c r="F146" s="1">
        <f t="shared" si="124"/>
        <v>1.5</v>
      </c>
      <c r="G146" s="58">
        <f t="shared" si="125"/>
        <v>0</v>
      </c>
      <c r="H146" s="59"/>
      <c r="I146" s="58"/>
      <c r="J146" s="58"/>
      <c r="K146" s="59">
        <v>0.7</v>
      </c>
      <c r="L146" s="59">
        <v>0.8</v>
      </c>
      <c r="M146" s="58">
        <f t="shared" si="126"/>
        <v>0</v>
      </c>
      <c r="N146" s="59"/>
      <c r="O146" s="58"/>
      <c r="P146" s="59"/>
      <c r="Q146" s="58"/>
      <c r="R146" s="58"/>
      <c r="S146" s="58"/>
      <c r="T146" s="58"/>
      <c r="U146" s="58">
        <f t="shared" si="127"/>
        <v>0</v>
      </c>
      <c r="V146" s="58"/>
      <c r="W146" s="58"/>
      <c r="X146" s="58"/>
      <c r="Y146" s="58"/>
      <c r="Z146" s="58"/>
      <c r="AA146" s="58"/>
      <c r="AB146" s="58"/>
      <c r="AC146" s="58"/>
      <c r="AD146" s="58">
        <f t="shared" si="128"/>
        <v>0</v>
      </c>
      <c r="AE146" s="59"/>
      <c r="AF146" s="59"/>
      <c r="AG146" s="58"/>
      <c r="AH146" s="58"/>
      <c r="AI146" s="58"/>
      <c r="AJ146" s="58"/>
      <c r="AK146" s="58"/>
      <c r="AL146" s="58"/>
      <c r="AM146" s="58"/>
      <c r="AN146" s="58"/>
      <c r="AO146" s="58"/>
      <c r="AP146" s="58"/>
      <c r="AQ146" s="58"/>
      <c r="AR146" s="58"/>
      <c r="AS146" s="58">
        <v>0</v>
      </c>
      <c r="AT146" s="58"/>
      <c r="AU146" s="58"/>
      <c r="AV146" s="58"/>
      <c r="AW146" s="58"/>
      <c r="AX146" s="58"/>
      <c r="AY146" s="58"/>
      <c r="AZ146" s="58"/>
      <c r="BA146" s="58"/>
      <c r="BB146" s="58"/>
      <c r="BC146" s="58"/>
      <c r="BD146" s="59"/>
      <c r="BE146" s="58"/>
      <c r="BF146" s="58"/>
      <c r="BG146" s="1">
        <f t="shared" si="129"/>
        <v>0</v>
      </c>
      <c r="BH146" s="58"/>
      <c r="BI146" s="59"/>
      <c r="BJ146" s="58"/>
      <c r="BK146" s="61" t="s">
        <v>130</v>
      </c>
      <c r="BL146" s="70" t="s">
        <v>397</v>
      </c>
      <c r="BM146" s="61" t="s">
        <v>202</v>
      </c>
      <c r="BN146" s="61" t="s">
        <v>112</v>
      </c>
      <c r="BO146" s="90"/>
      <c r="BP146" s="79" t="s">
        <v>361</v>
      </c>
      <c r="BQ146" s="63" t="s">
        <v>503</v>
      </c>
      <c r="BR146" s="447" t="s">
        <v>586</v>
      </c>
    </row>
    <row r="147" spans="1:96" s="81" customFormat="1" ht="49.15" customHeight="1">
      <c r="A147" s="61">
        <v>5</v>
      </c>
      <c r="B147" s="64" t="s">
        <v>328</v>
      </c>
      <c r="C147" s="62">
        <f t="shared" si="122"/>
        <v>1</v>
      </c>
      <c r="D147" s="63"/>
      <c r="E147" s="1">
        <f t="shared" si="123"/>
        <v>1</v>
      </c>
      <c r="F147" s="1">
        <f t="shared" si="124"/>
        <v>1</v>
      </c>
      <c r="G147" s="58">
        <f t="shared" si="125"/>
        <v>0</v>
      </c>
      <c r="H147" s="59"/>
      <c r="I147" s="58"/>
      <c r="J147" s="58"/>
      <c r="K147" s="59">
        <v>0.5</v>
      </c>
      <c r="L147" s="59">
        <v>0.5</v>
      </c>
      <c r="M147" s="58">
        <f t="shared" si="126"/>
        <v>0</v>
      </c>
      <c r="N147" s="59"/>
      <c r="O147" s="58"/>
      <c r="P147" s="59"/>
      <c r="Q147" s="58"/>
      <c r="R147" s="58"/>
      <c r="S147" s="58"/>
      <c r="T147" s="58"/>
      <c r="U147" s="58">
        <f t="shared" si="127"/>
        <v>0</v>
      </c>
      <c r="V147" s="58"/>
      <c r="W147" s="58"/>
      <c r="X147" s="58"/>
      <c r="Y147" s="58"/>
      <c r="Z147" s="58"/>
      <c r="AA147" s="58"/>
      <c r="AB147" s="58"/>
      <c r="AC147" s="58"/>
      <c r="AD147" s="58">
        <f t="shared" si="128"/>
        <v>0</v>
      </c>
      <c r="AE147" s="59"/>
      <c r="AF147" s="59"/>
      <c r="AG147" s="58"/>
      <c r="AH147" s="58"/>
      <c r="AI147" s="58"/>
      <c r="AJ147" s="58"/>
      <c r="AK147" s="58"/>
      <c r="AL147" s="58"/>
      <c r="AM147" s="58"/>
      <c r="AN147" s="58"/>
      <c r="AO147" s="58"/>
      <c r="AP147" s="58"/>
      <c r="AQ147" s="58"/>
      <c r="AR147" s="58"/>
      <c r="AS147" s="58">
        <v>0</v>
      </c>
      <c r="AT147" s="58"/>
      <c r="AU147" s="58"/>
      <c r="AV147" s="58"/>
      <c r="AW147" s="58"/>
      <c r="AX147" s="58"/>
      <c r="AY147" s="58"/>
      <c r="AZ147" s="58"/>
      <c r="BA147" s="58"/>
      <c r="BB147" s="58"/>
      <c r="BC147" s="58"/>
      <c r="BD147" s="59"/>
      <c r="BE147" s="58"/>
      <c r="BF147" s="58"/>
      <c r="BG147" s="1">
        <f t="shared" si="129"/>
        <v>0</v>
      </c>
      <c r="BH147" s="58"/>
      <c r="BI147" s="59"/>
      <c r="BJ147" s="58"/>
      <c r="BK147" s="61" t="s">
        <v>130</v>
      </c>
      <c r="BL147" s="79" t="s">
        <v>400</v>
      </c>
      <c r="BM147" s="61" t="s">
        <v>203</v>
      </c>
      <c r="BN147" s="61" t="s">
        <v>112</v>
      </c>
      <c r="BO147" s="90"/>
      <c r="BP147" s="79" t="s">
        <v>361</v>
      </c>
      <c r="BQ147" s="63" t="s">
        <v>503</v>
      </c>
      <c r="BR147" s="427" t="s">
        <v>497</v>
      </c>
    </row>
    <row r="148" spans="1:96" s="81" customFormat="1" ht="49.15" customHeight="1">
      <c r="A148" s="61">
        <v>6</v>
      </c>
      <c r="B148" s="64" t="s">
        <v>328</v>
      </c>
      <c r="C148" s="62">
        <f t="shared" si="122"/>
        <v>1</v>
      </c>
      <c r="D148" s="63"/>
      <c r="E148" s="1">
        <f t="shared" si="123"/>
        <v>1</v>
      </c>
      <c r="F148" s="1">
        <f t="shared" si="124"/>
        <v>1</v>
      </c>
      <c r="G148" s="58">
        <f t="shared" si="125"/>
        <v>0</v>
      </c>
      <c r="H148" s="59"/>
      <c r="I148" s="58"/>
      <c r="J148" s="58"/>
      <c r="K148" s="59">
        <v>0.5</v>
      </c>
      <c r="L148" s="59">
        <v>0.5</v>
      </c>
      <c r="M148" s="58">
        <f t="shared" si="126"/>
        <v>0</v>
      </c>
      <c r="N148" s="59"/>
      <c r="O148" s="58"/>
      <c r="P148" s="59"/>
      <c r="Q148" s="58"/>
      <c r="R148" s="58"/>
      <c r="S148" s="58"/>
      <c r="T148" s="58"/>
      <c r="U148" s="58">
        <f t="shared" si="127"/>
        <v>0</v>
      </c>
      <c r="V148" s="58"/>
      <c r="W148" s="58"/>
      <c r="X148" s="58"/>
      <c r="Y148" s="58"/>
      <c r="Z148" s="58"/>
      <c r="AA148" s="58"/>
      <c r="AB148" s="58"/>
      <c r="AC148" s="58"/>
      <c r="AD148" s="58">
        <f t="shared" si="128"/>
        <v>0</v>
      </c>
      <c r="AE148" s="59"/>
      <c r="AF148" s="59"/>
      <c r="AG148" s="58"/>
      <c r="AH148" s="58"/>
      <c r="AI148" s="58"/>
      <c r="AJ148" s="58"/>
      <c r="AK148" s="58"/>
      <c r="AL148" s="58"/>
      <c r="AM148" s="58"/>
      <c r="AN148" s="58"/>
      <c r="AO148" s="58"/>
      <c r="AP148" s="58"/>
      <c r="AQ148" s="58"/>
      <c r="AR148" s="58"/>
      <c r="AS148" s="58">
        <v>0</v>
      </c>
      <c r="AT148" s="58"/>
      <c r="AU148" s="58"/>
      <c r="AV148" s="58"/>
      <c r="AW148" s="58"/>
      <c r="AX148" s="58"/>
      <c r="AY148" s="58"/>
      <c r="AZ148" s="58"/>
      <c r="BA148" s="58"/>
      <c r="BB148" s="58"/>
      <c r="BC148" s="58"/>
      <c r="BD148" s="59"/>
      <c r="BE148" s="58"/>
      <c r="BF148" s="58"/>
      <c r="BG148" s="1">
        <f t="shared" si="129"/>
        <v>0</v>
      </c>
      <c r="BH148" s="58"/>
      <c r="BI148" s="59"/>
      <c r="BJ148" s="58"/>
      <c r="BK148" s="61" t="s">
        <v>130</v>
      </c>
      <c r="BL148" s="78" t="s">
        <v>398</v>
      </c>
      <c r="BM148" s="61" t="s">
        <v>204</v>
      </c>
      <c r="BN148" s="61" t="s">
        <v>112</v>
      </c>
      <c r="BO148" s="90"/>
      <c r="BP148" s="79" t="s">
        <v>361</v>
      </c>
      <c r="BQ148" s="63" t="s">
        <v>503</v>
      </c>
      <c r="BR148" s="427" t="s">
        <v>587</v>
      </c>
    </row>
    <row r="149" spans="1:96" s="2" customFormat="1" ht="37.5">
      <c r="A149" s="16" t="s">
        <v>229</v>
      </c>
      <c r="B149" s="23" t="s">
        <v>205</v>
      </c>
      <c r="C149" s="15">
        <f>C150</f>
        <v>1</v>
      </c>
      <c r="D149" s="15">
        <f t="shared" ref="D149:BJ149" si="130">D150</f>
        <v>0</v>
      </c>
      <c r="E149" s="15">
        <f t="shared" si="130"/>
        <v>1</v>
      </c>
      <c r="F149" s="15">
        <f t="shared" si="130"/>
        <v>1</v>
      </c>
      <c r="G149" s="15">
        <f t="shared" si="130"/>
        <v>0</v>
      </c>
      <c r="H149" s="15">
        <f t="shared" si="130"/>
        <v>0</v>
      </c>
      <c r="I149" s="15">
        <f t="shared" si="130"/>
        <v>0</v>
      </c>
      <c r="J149" s="15">
        <f t="shared" si="130"/>
        <v>0</v>
      </c>
      <c r="K149" s="15">
        <f t="shared" si="130"/>
        <v>0.5</v>
      </c>
      <c r="L149" s="15">
        <f t="shared" si="130"/>
        <v>0.5</v>
      </c>
      <c r="M149" s="15">
        <f t="shared" si="130"/>
        <v>0</v>
      </c>
      <c r="N149" s="15">
        <f t="shared" si="130"/>
        <v>0</v>
      </c>
      <c r="O149" s="15">
        <f t="shared" si="130"/>
        <v>0</v>
      </c>
      <c r="P149" s="15">
        <f t="shared" si="130"/>
        <v>0</v>
      </c>
      <c r="Q149" s="15">
        <f t="shared" si="130"/>
        <v>0</v>
      </c>
      <c r="R149" s="15">
        <f t="shared" si="130"/>
        <v>0</v>
      </c>
      <c r="S149" s="15">
        <f t="shared" si="130"/>
        <v>0</v>
      </c>
      <c r="T149" s="15">
        <f t="shared" si="130"/>
        <v>0</v>
      </c>
      <c r="U149" s="15">
        <f t="shared" si="130"/>
        <v>0</v>
      </c>
      <c r="V149" s="15">
        <f t="shared" si="130"/>
        <v>0</v>
      </c>
      <c r="W149" s="15">
        <f t="shared" si="130"/>
        <v>0</v>
      </c>
      <c r="X149" s="15">
        <f t="shared" si="130"/>
        <v>0</v>
      </c>
      <c r="Y149" s="15">
        <f t="shared" si="130"/>
        <v>0</v>
      </c>
      <c r="Z149" s="15">
        <f t="shared" si="130"/>
        <v>0</v>
      </c>
      <c r="AA149" s="15">
        <f t="shared" si="130"/>
        <v>0</v>
      </c>
      <c r="AB149" s="15">
        <f t="shared" si="130"/>
        <v>0</v>
      </c>
      <c r="AC149" s="15">
        <f t="shared" si="130"/>
        <v>0</v>
      </c>
      <c r="AD149" s="15">
        <f t="shared" si="130"/>
        <v>0</v>
      </c>
      <c r="AE149" s="15">
        <f t="shared" si="130"/>
        <v>0</v>
      </c>
      <c r="AF149" s="15">
        <f t="shared" si="130"/>
        <v>0</v>
      </c>
      <c r="AG149" s="15">
        <f t="shared" si="130"/>
        <v>0</v>
      </c>
      <c r="AH149" s="15">
        <f t="shared" si="130"/>
        <v>0</v>
      </c>
      <c r="AI149" s="15">
        <f t="shared" si="130"/>
        <v>0</v>
      </c>
      <c r="AJ149" s="15">
        <f t="shared" si="130"/>
        <v>0</v>
      </c>
      <c r="AK149" s="15">
        <f t="shared" si="130"/>
        <v>0</v>
      </c>
      <c r="AL149" s="15">
        <f t="shared" si="130"/>
        <v>0</v>
      </c>
      <c r="AM149" s="15">
        <f t="shared" si="130"/>
        <v>0</v>
      </c>
      <c r="AN149" s="15">
        <f t="shared" si="130"/>
        <v>0</v>
      </c>
      <c r="AO149" s="15">
        <f t="shared" si="130"/>
        <v>0</v>
      </c>
      <c r="AP149" s="15">
        <f t="shared" si="130"/>
        <v>0</v>
      </c>
      <c r="AQ149" s="15">
        <f t="shared" si="130"/>
        <v>0</v>
      </c>
      <c r="AR149" s="15">
        <f t="shared" si="130"/>
        <v>0</v>
      </c>
      <c r="AS149" s="15">
        <f t="shared" si="130"/>
        <v>0</v>
      </c>
      <c r="AT149" s="15">
        <f t="shared" si="130"/>
        <v>0</v>
      </c>
      <c r="AU149" s="15">
        <f t="shared" si="130"/>
        <v>0</v>
      </c>
      <c r="AV149" s="15">
        <f t="shared" si="130"/>
        <v>0</v>
      </c>
      <c r="AW149" s="15">
        <f t="shared" si="130"/>
        <v>0</v>
      </c>
      <c r="AX149" s="15">
        <f t="shared" si="130"/>
        <v>0</v>
      </c>
      <c r="AY149" s="15">
        <f t="shared" si="130"/>
        <v>0</v>
      </c>
      <c r="AZ149" s="15">
        <f t="shared" si="130"/>
        <v>0</v>
      </c>
      <c r="BA149" s="15">
        <f t="shared" si="130"/>
        <v>0</v>
      </c>
      <c r="BB149" s="15">
        <f t="shared" si="130"/>
        <v>0</v>
      </c>
      <c r="BC149" s="15">
        <f t="shared" si="130"/>
        <v>0</v>
      </c>
      <c r="BD149" s="15">
        <f t="shared" si="130"/>
        <v>0</v>
      </c>
      <c r="BE149" s="15">
        <f t="shared" si="130"/>
        <v>0</v>
      </c>
      <c r="BF149" s="15">
        <f t="shared" si="130"/>
        <v>0</v>
      </c>
      <c r="BG149" s="15">
        <f t="shared" si="130"/>
        <v>0</v>
      </c>
      <c r="BH149" s="15">
        <f t="shared" si="130"/>
        <v>0</v>
      </c>
      <c r="BI149" s="15">
        <f t="shared" si="130"/>
        <v>0</v>
      </c>
      <c r="BJ149" s="15">
        <f t="shared" si="130"/>
        <v>0</v>
      </c>
      <c r="BK149" s="15"/>
      <c r="BL149" s="15"/>
      <c r="BM149" s="87"/>
      <c r="BN149" s="16"/>
      <c r="BO149" s="86"/>
      <c r="BP149" s="39"/>
      <c r="BQ149" s="39"/>
      <c r="BR149" s="425"/>
      <c r="BS149" s="135"/>
      <c r="BT149" s="135"/>
      <c r="BU149" s="55"/>
      <c r="BV149" s="55"/>
      <c r="BW149" s="55"/>
      <c r="BX149" s="55"/>
      <c r="BY149" s="55"/>
      <c r="BZ149" s="55"/>
      <c r="CA149" s="55"/>
      <c r="CB149" s="55"/>
      <c r="CC149" s="55"/>
      <c r="CD149" s="55"/>
      <c r="CE149" s="55"/>
      <c r="CF149" s="55"/>
      <c r="CG149" s="55"/>
      <c r="CH149" s="55"/>
      <c r="CI149" s="55"/>
      <c r="CJ149" s="55"/>
      <c r="CK149" s="55"/>
      <c r="CL149" s="55"/>
      <c r="CM149" s="55"/>
      <c r="CN149" s="55"/>
      <c r="CO149" s="55"/>
      <c r="CP149" s="55"/>
      <c r="CQ149" s="55"/>
    </row>
    <row r="150" spans="1:96" s="81" customFormat="1" ht="59.45" customHeight="1">
      <c r="A150" s="61">
        <v>1</v>
      </c>
      <c r="B150" s="64" t="s">
        <v>328</v>
      </c>
      <c r="C150" s="58">
        <f>D150+E150</f>
        <v>1</v>
      </c>
      <c r="D150" s="63"/>
      <c r="E150" s="58">
        <f>F150+U150+BG150</f>
        <v>1</v>
      </c>
      <c r="F150" s="1">
        <f t="shared" ref="F150" si="131">G150+K150+L150+M150+R150+S150+T150</f>
        <v>1</v>
      </c>
      <c r="G150" s="58">
        <f t="shared" ref="G150" si="132">H150+I150+J150</f>
        <v>0</v>
      </c>
      <c r="H150" s="59"/>
      <c r="I150" s="58"/>
      <c r="J150" s="58"/>
      <c r="K150" s="59">
        <v>0.5</v>
      </c>
      <c r="L150" s="59">
        <v>0.5</v>
      </c>
      <c r="M150" s="58">
        <f t="shared" ref="M150" si="133">+N150+O150+P150</f>
        <v>0</v>
      </c>
      <c r="N150" s="59"/>
      <c r="O150" s="58"/>
      <c r="P150" s="59"/>
      <c r="Q150" s="58"/>
      <c r="R150" s="58"/>
      <c r="S150" s="58"/>
      <c r="T150" s="58"/>
      <c r="U150" s="58">
        <f t="shared" ref="U150" si="134">V150+W150+X150+Y150+Z150+AA150+AB150+AC150+AD150+AU150+AV150+AW150+AX150+AY150+AZ150+BA150+BB150+BC150+BD150+BE150+BF150</f>
        <v>0</v>
      </c>
      <c r="V150" s="58"/>
      <c r="W150" s="58"/>
      <c r="X150" s="58"/>
      <c r="Y150" s="58"/>
      <c r="Z150" s="58"/>
      <c r="AA150" s="58"/>
      <c r="AB150" s="58"/>
      <c r="AC150" s="58"/>
      <c r="AD150" s="58">
        <f>SUM(AE150:AT150)</f>
        <v>0</v>
      </c>
      <c r="AE150" s="59"/>
      <c r="AF150" s="59"/>
      <c r="AG150" s="58"/>
      <c r="AH150" s="58"/>
      <c r="AI150" s="58"/>
      <c r="AJ150" s="58"/>
      <c r="AK150" s="58"/>
      <c r="AL150" s="58"/>
      <c r="AM150" s="58"/>
      <c r="AN150" s="58"/>
      <c r="AO150" s="58"/>
      <c r="AP150" s="58"/>
      <c r="AQ150" s="58"/>
      <c r="AR150" s="58"/>
      <c r="AS150" s="58">
        <v>0</v>
      </c>
      <c r="AT150" s="58"/>
      <c r="AU150" s="58"/>
      <c r="AV150" s="58"/>
      <c r="AW150" s="58"/>
      <c r="AX150" s="58"/>
      <c r="AY150" s="58"/>
      <c r="AZ150" s="58"/>
      <c r="BA150" s="58"/>
      <c r="BB150" s="58"/>
      <c r="BC150" s="58"/>
      <c r="BD150" s="59"/>
      <c r="BE150" s="58"/>
      <c r="BF150" s="58"/>
      <c r="BG150" s="1">
        <f t="shared" ref="BG150" si="135">BH150+BI150+BJ150</f>
        <v>0</v>
      </c>
      <c r="BH150" s="58"/>
      <c r="BI150" s="59"/>
      <c r="BJ150" s="58"/>
      <c r="BK150" s="61" t="s">
        <v>130</v>
      </c>
      <c r="BL150" s="79" t="s">
        <v>399</v>
      </c>
      <c r="BM150" s="61" t="s">
        <v>206</v>
      </c>
      <c r="BN150" s="61" t="s">
        <v>113</v>
      </c>
      <c r="BO150" s="90"/>
      <c r="BP150" s="79" t="s">
        <v>361</v>
      </c>
      <c r="BQ150" s="63" t="s">
        <v>503</v>
      </c>
      <c r="BR150" s="448" t="s">
        <v>588</v>
      </c>
    </row>
    <row r="151" spans="1:96" s="2" customFormat="1">
      <c r="A151" s="16" t="s">
        <v>230</v>
      </c>
      <c r="B151" s="23" t="s">
        <v>207</v>
      </c>
      <c r="C151" s="15">
        <f>SUM(C152:C156)</f>
        <v>30.777749999999994</v>
      </c>
      <c r="D151" s="15">
        <f t="shared" ref="D151:BL151" si="136">SUM(D152:D156)</f>
        <v>0</v>
      </c>
      <c r="E151" s="15">
        <f t="shared" si="136"/>
        <v>30.777749999999994</v>
      </c>
      <c r="F151" s="15">
        <f t="shared" si="136"/>
        <v>24.878079999999997</v>
      </c>
      <c r="G151" s="15">
        <f t="shared" si="136"/>
        <v>0.97601999999999989</v>
      </c>
      <c r="H151" s="15">
        <f t="shared" si="136"/>
        <v>0.97601999999999989</v>
      </c>
      <c r="I151" s="15">
        <f t="shared" si="136"/>
        <v>0</v>
      </c>
      <c r="J151" s="15">
        <f t="shared" si="136"/>
        <v>0</v>
      </c>
      <c r="K151" s="15">
        <f t="shared" si="136"/>
        <v>9.3190500000000007</v>
      </c>
      <c r="L151" s="15">
        <f t="shared" si="136"/>
        <v>0.4</v>
      </c>
      <c r="M151" s="15">
        <f t="shared" si="136"/>
        <v>14.183009999999999</v>
      </c>
      <c r="N151" s="15">
        <f t="shared" si="136"/>
        <v>0</v>
      </c>
      <c r="O151" s="15">
        <f t="shared" si="136"/>
        <v>0</v>
      </c>
      <c r="P151" s="15">
        <f t="shared" si="136"/>
        <v>14.183009999999999</v>
      </c>
      <c r="Q151" s="15">
        <f t="shared" si="136"/>
        <v>0</v>
      </c>
      <c r="R151" s="15">
        <f t="shared" si="136"/>
        <v>0</v>
      </c>
      <c r="S151" s="15">
        <f t="shared" si="136"/>
        <v>0</v>
      </c>
      <c r="T151" s="15">
        <f t="shared" si="136"/>
        <v>0</v>
      </c>
      <c r="U151" s="15">
        <f t="shared" si="136"/>
        <v>5.8077700000000005</v>
      </c>
      <c r="V151" s="15">
        <f t="shared" si="136"/>
        <v>0</v>
      </c>
      <c r="W151" s="15">
        <f t="shared" si="136"/>
        <v>0</v>
      </c>
      <c r="X151" s="15">
        <f t="shared" si="136"/>
        <v>0</v>
      </c>
      <c r="Y151" s="15">
        <f t="shared" si="136"/>
        <v>0</v>
      </c>
      <c r="Z151" s="15">
        <f t="shared" si="136"/>
        <v>0</v>
      </c>
      <c r="AA151" s="15">
        <f t="shared" si="136"/>
        <v>0</v>
      </c>
      <c r="AB151" s="15">
        <f t="shared" si="136"/>
        <v>0</v>
      </c>
      <c r="AC151" s="15">
        <f t="shared" si="136"/>
        <v>0</v>
      </c>
      <c r="AD151" s="15">
        <f t="shared" si="136"/>
        <v>2.0177700000000001</v>
      </c>
      <c r="AE151" s="15">
        <f t="shared" si="136"/>
        <v>1.5609899999999999</v>
      </c>
      <c r="AF151" s="15">
        <f t="shared" si="136"/>
        <v>0.45677999999999996</v>
      </c>
      <c r="AG151" s="15">
        <f t="shared" si="136"/>
        <v>0</v>
      </c>
      <c r="AH151" s="15">
        <f t="shared" si="136"/>
        <v>0</v>
      </c>
      <c r="AI151" s="15">
        <f t="shared" si="136"/>
        <v>0</v>
      </c>
      <c r="AJ151" s="15">
        <f t="shared" si="136"/>
        <v>0</v>
      </c>
      <c r="AK151" s="15">
        <f t="shared" si="136"/>
        <v>0</v>
      </c>
      <c r="AL151" s="15">
        <f t="shared" si="136"/>
        <v>0</v>
      </c>
      <c r="AM151" s="15">
        <f t="shared" si="136"/>
        <v>0</v>
      </c>
      <c r="AN151" s="15">
        <f t="shared" si="136"/>
        <v>0</v>
      </c>
      <c r="AO151" s="15">
        <f t="shared" si="136"/>
        <v>0</v>
      </c>
      <c r="AP151" s="15">
        <f t="shared" si="136"/>
        <v>0</v>
      </c>
      <c r="AQ151" s="15">
        <f t="shared" si="136"/>
        <v>0</v>
      </c>
      <c r="AR151" s="15">
        <f t="shared" si="136"/>
        <v>0</v>
      </c>
      <c r="AS151" s="15">
        <f t="shared" si="136"/>
        <v>0</v>
      </c>
      <c r="AT151" s="15">
        <f t="shared" si="136"/>
        <v>0</v>
      </c>
      <c r="AU151" s="15">
        <f t="shared" si="136"/>
        <v>0</v>
      </c>
      <c r="AV151" s="15">
        <f t="shared" si="136"/>
        <v>0</v>
      </c>
      <c r="AW151" s="15">
        <f t="shared" si="136"/>
        <v>0</v>
      </c>
      <c r="AX151" s="15">
        <f t="shared" si="136"/>
        <v>0</v>
      </c>
      <c r="AY151" s="15">
        <f t="shared" si="136"/>
        <v>0</v>
      </c>
      <c r="AZ151" s="15">
        <f t="shared" si="136"/>
        <v>0</v>
      </c>
      <c r="BA151" s="15">
        <f t="shared" si="136"/>
        <v>0</v>
      </c>
      <c r="BB151" s="15">
        <f t="shared" si="136"/>
        <v>0</v>
      </c>
      <c r="BC151" s="15">
        <f t="shared" si="136"/>
        <v>0</v>
      </c>
      <c r="BD151" s="15">
        <f t="shared" si="136"/>
        <v>3.79</v>
      </c>
      <c r="BE151" s="15">
        <f t="shared" si="136"/>
        <v>0</v>
      </c>
      <c r="BF151" s="15">
        <f t="shared" si="136"/>
        <v>0</v>
      </c>
      <c r="BG151" s="15">
        <f t="shared" si="136"/>
        <v>9.1899999999999996E-2</v>
      </c>
      <c r="BH151" s="15">
        <f t="shared" si="136"/>
        <v>0</v>
      </c>
      <c r="BI151" s="15">
        <f t="shared" si="136"/>
        <v>9.1899999999999996E-2</v>
      </c>
      <c r="BJ151" s="15">
        <f t="shared" si="136"/>
        <v>0</v>
      </c>
      <c r="BK151" s="15">
        <f t="shared" si="136"/>
        <v>0</v>
      </c>
      <c r="BL151" s="15">
        <f t="shared" si="136"/>
        <v>0</v>
      </c>
      <c r="BM151" s="87"/>
      <c r="BN151" s="16"/>
      <c r="BO151" s="86"/>
      <c r="BP151" s="39"/>
      <c r="BQ151" s="39"/>
      <c r="BR151" s="425"/>
      <c r="BS151" s="135"/>
      <c r="BT151" s="135"/>
      <c r="BU151" s="55"/>
      <c r="BV151" s="55"/>
      <c r="BW151" s="55"/>
      <c r="BX151" s="55"/>
      <c r="BY151" s="55"/>
      <c r="BZ151" s="55"/>
      <c r="CA151" s="55"/>
      <c r="CB151" s="55"/>
      <c r="CC151" s="55"/>
      <c r="CD151" s="55"/>
      <c r="CE151" s="55"/>
      <c r="CF151" s="55"/>
      <c r="CG151" s="55"/>
      <c r="CH151" s="55"/>
      <c r="CI151" s="55"/>
      <c r="CJ151" s="55"/>
      <c r="CK151" s="55"/>
      <c r="CL151" s="55"/>
      <c r="CM151" s="55"/>
      <c r="CN151" s="55"/>
      <c r="CO151" s="55"/>
      <c r="CP151" s="197"/>
      <c r="CQ151" s="55"/>
      <c r="CR151" s="55"/>
    </row>
    <row r="152" spans="1:96" s="165" customFormat="1" ht="37.15" customHeight="1">
      <c r="A152" s="61">
        <v>1</v>
      </c>
      <c r="B152" s="65" t="s">
        <v>589</v>
      </c>
      <c r="C152" s="62">
        <f t="shared" ref="C152:C156" si="137">D152+E152</f>
        <v>0.38</v>
      </c>
      <c r="D152" s="63"/>
      <c r="E152" s="58">
        <f t="shared" ref="E152:E156" si="138">F152+U152+BG152</f>
        <v>0.38</v>
      </c>
      <c r="F152" s="58">
        <f t="shared" ref="F152:F156" si="139">G152+K152+L152+M152+R152+S152+T152</f>
        <v>0.38</v>
      </c>
      <c r="G152" s="58">
        <f t="shared" ref="G152:G156" si="140">H152+I152+J152</f>
        <v>0</v>
      </c>
      <c r="H152" s="58"/>
      <c r="I152" s="58"/>
      <c r="J152" s="58"/>
      <c r="K152" s="58">
        <v>0.38</v>
      </c>
      <c r="L152" s="58"/>
      <c r="M152" s="58">
        <f t="shared" ref="M152:M156" si="141">+N152+O152+P152</f>
        <v>0</v>
      </c>
      <c r="N152" s="58"/>
      <c r="O152" s="58"/>
      <c r="P152" s="58"/>
      <c r="Q152" s="58"/>
      <c r="R152" s="58"/>
      <c r="S152" s="58"/>
      <c r="T152" s="58"/>
      <c r="U152" s="58">
        <f t="shared" ref="U152:U156" si="142">V152+W152+X152+Y152+Z152+AA152+AB152+AC152+AD152+AU152+AV152+AW152+AX152+AY152+AZ152+BA152+BB152+BC152+BD152+BE152+BF152</f>
        <v>0</v>
      </c>
      <c r="V152" s="58"/>
      <c r="W152" s="58"/>
      <c r="X152" s="58"/>
      <c r="Y152" s="58"/>
      <c r="Z152" s="58"/>
      <c r="AA152" s="58"/>
      <c r="AB152" s="58"/>
      <c r="AC152" s="58"/>
      <c r="AD152" s="58">
        <f t="shared" ref="AD152:AD156" si="143">SUM(AE152:AT152)</f>
        <v>0</v>
      </c>
      <c r="AE152" s="58"/>
      <c r="AF152" s="58"/>
      <c r="AG152" s="58"/>
      <c r="AH152" s="58"/>
      <c r="AI152" s="58"/>
      <c r="AJ152" s="58"/>
      <c r="AK152" s="58"/>
      <c r="AL152" s="58"/>
      <c r="AM152" s="58"/>
      <c r="AN152" s="58"/>
      <c r="AO152" s="58"/>
      <c r="AP152" s="58"/>
      <c r="AQ152" s="58"/>
      <c r="AR152" s="58"/>
      <c r="AS152" s="58">
        <v>0</v>
      </c>
      <c r="AT152" s="58"/>
      <c r="AU152" s="58"/>
      <c r="AV152" s="58"/>
      <c r="AW152" s="58"/>
      <c r="AX152" s="58"/>
      <c r="AY152" s="58"/>
      <c r="AZ152" s="58"/>
      <c r="BA152" s="58"/>
      <c r="BB152" s="58"/>
      <c r="BC152" s="58"/>
      <c r="BD152" s="58"/>
      <c r="BE152" s="58"/>
      <c r="BF152" s="58"/>
      <c r="BG152" s="58">
        <f t="shared" ref="BG152:BG156" si="144">BH152+BI152+BJ152</f>
        <v>0</v>
      </c>
      <c r="BH152" s="58"/>
      <c r="BI152" s="58"/>
      <c r="BJ152" s="58"/>
      <c r="BK152" s="61" t="s">
        <v>130</v>
      </c>
      <c r="BL152" s="58" t="s">
        <v>399</v>
      </c>
      <c r="BM152" s="61" t="s">
        <v>590</v>
      </c>
      <c r="BN152" s="61" t="s">
        <v>88</v>
      </c>
      <c r="BO152" s="61"/>
      <c r="BP152" s="299"/>
      <c r="BQ152" s="63" t="s">
        <v>503</v>
      </c>
      <c r="BR152" s="55" t="s">
        <v>591</v>
      </c>
      <c r="BS152" s="55"/>
      <c r="BT152" s="55"/>
      <c r="BU152" s="55"/>
      <c r="BV152" s="55"/>
      <c r="BX152" s="55"/>
      <c r="CA152" s="55"/>
    </row>
    <row r="153" spans="1:96" s="165" customFormat="1" ht="44.45" customHeight="1">
      <c r="A153" s="61">
        <v>2</v>
      </c>
      <c r="B153" s="65" t="s">
        <v>592</v>
      </c>
      <c r="C153" s="62">
        <f t="shared" si="137"/>
        <v>19.999989999999997</v>
      </c>
      <c r="D153" s="63"/>
      <c r="E153" s="58">
        <f t="shared" si="138"/>
        <v>19.999989999999997</v>
      </c>
      <c r="F153" s="58">
        <f t="shared" si="139"/>
        <v>19.634889999999999</v>
      </c>
      <c r="G153" s="58">
        <f t="shared" si="140"/>
        <v>0.52282999999999991</v>
      </c>
      <c r="H153" s="59">
        <v>0.52282999999999991</v>
      </c>
      <c r="I153" s="58"/>
      <c r="J153" s="58"/>
      <c r="K153" s="59">
        <v>4.9290500000000002</v>
      </c>
      <c r="L153" s="59"/>
      <c r="M153" s="58">
        <f t="shared" si="141"/>
        <v>14.183009999999999</v>
      </c>
      <c r="N153" s="59"/>
      <c r="O153" s="58"/>
      <c r="P153" s="59">
        <v>14.183009999999999</v>
      </c>
      <c r="Q153" s="58"/>
      <c r="R153" s="58"/>
      <c r="S153" s="58"/>
      <c r="T153" s="58"/>
      <c r="U153" s="58">
        <f t="shared" si="142"/>
        <v>0.2732</v>
      </c>
      <c r="V153" s="58"/>
      <c r="W153" s="58"/>
      <c r="X153" s="58"/>
      <c r="Y153" s="58"/>
      <c r="Z153" s="58"/>
      <c r="AA153" s="58"/>
      <c r="AB153" s="58"/>
      <c r="AC153" s="58"/>
      <c r="AD153" s="58">
        <f t="shared" si="143"/>
        <v>0.2732</v>
      </c>
      <c r="AE153" s="59"/>
      <c r="AF153" s="59">
        <v>0.2732</v>
      </c>
      <c r="AG153" s="58"/>
      <c r="AH153" s="58"/>
      <c r="AI153" s="58"/>
      <c r="AJ153" s="58"/>
      <c r="AK153" s="58"/>
      <c r="AL153" s="58"/>
      <c r="AM153" s="58"/>
      <c r="AN153" s="58"/>
      <c r="AO153" s="58"/>
      <c r="AP153" s="58"/>
      <c r="AQ153" s="58"/>
      <c r="AR153" s="58"/>
      <c r="AS153" s="58">
        <v>0</v>
      </c>
      <c r="AT153" s="58"/>
      <c r="AU153" s="58"/>
      <c r="AV153" s="58"/>
      <c r="AW153" s="58"/>
      <c r="AX153" s="58"/>
      <c r="AY153" s="58"/>
      <c r="AZ153" s="58"/>
      <c r="BA153" s="58"/>
      <c r="BB153" s="58"/>
      <c r="BC153" s="58"/>
      <c r="BD153" s="59"/>
      <c r="BE153" s="58"/>
      <c r="BF153" s="58"/>
      <c r="BG153" s="58">
        <f t="shared" si="144"/>
        <v>9.1899999999999996E-2</v>
      </c>
      <c r="BH153" s="58"/>
      <c r="BI153" s="59">
        <v>9.1899999999999996E-2</v>
      </c>
      <c r="BJ153" s="58"/>
      <c r="BK153" s="61" t="s">
        <v>130</v>
      </c>
      <c r="BL153" s="58" t="s">
        <v>400</v>
      </c>
      <c r="BM153" s="61" t="s">
        <v>593</v>
      </c>
      <c r="BN153" s="61" t="s">
        <v>88</v>
      </c>
      <c r="BO153" s="61"/>
      <c r="BP153" s="299"/>
      <c r="BQ153" s="63" t="s">
        <v>503</v>
      </c>
      <c r="BR153" s="55" t="s">
        <v>591</v>
      </c>
      <c r="BS153" s="55"/>
      <c r="BT153" s="55"/>
      <c r="BU153" s="55"/>
      <c r="BV153" s="55"/>
      <c r="BX153" s="55"/>
      <c r="CA153" s="55"/>
    </row>
    <row r="154" spans="1:96" s="72" customFormat="1" ht="36.6" customHeight="1">
      <c r="A154" s="775">
        <v>3</v>
      </c>
      <c r="B154" s="851" t="s">
        <v>607</v>
      </c>
      <c r="C154" s="1">
        <f>D154+E154</f>
        <v>0.22</v>
      </c>
      <c r="D154" s="26"/>
      <c r="E154" s="1">
        <f t="shared" si="138"/>
        <v>0.22</v>
      </c>
      <c r="F154" s="1">
        <f t="shared" si="139"/>
        <v>0.22</v>
      </c>
      <c r="G154" s="58">
        <f t="shared" si="140"/>
        <v>0</v>
      </c>
      <c r="H154" s="58"/>
      <c r="I154" s="58"/>
      <c r="J154" s="58"/>
      <c r="K154" s="58"/>
      <c r="L154" s="58">
        <v>0.22</v>
      </c>
      <c r="M154" s="58">
        <f t="shared" si="141"/>
        <v>0</v>
      </c>
      <c r="N154" s="58"/>
      <c r="O154" s="58"/>
      <c r="P154" s="58"/>
      <c r="Q154" s="58"/>
      <c r="R154" s="58"/>
      <c r="S154" s="58"/>
      <c r="T154" s="58"/>
      <c r="U154" s="58">
        <f t="shared" si="142"/>
        <v>0</v>
      </c>
      <c r="V154" s="58"/>
      <c r="W154" s="58"/>
      <c r="X154" s="58"/>
      <c r="Y154" s="58"/>
      <c r="Z154" s="58"/>
      <c r="AA154" s="58"/>
      <c r="AB154" s="58"/>
      <c r="AC154" s="58"/>
      <c r="AD154" s="58">
        <f>SUM(AE154:AT154)</f>
        <v>0</v>
      </c>
      <c r="AE154" s="58"/>
      <c r="AF154" s="58"/>
      <c r="AG154" s="58"/>
      <c r="AH154" s="58"/>
      <c r="AI154" s="58"/>
      <c r="AJ154" s="58"/>
      <c r="AK154" s="58"/>
      <c r="AL154" s="58"/>
      <c r="AM154" s="58"/>
      <c r="AN154" s="58"/>
      <c r="AO154" s="58"/>
      <c r="AP154" s="58"/>
      <c r="AQ154" s="58"/>
      <c r="AR154" s="58"/>
      <c r="AS154" s="58">
        <v>0</v>
      </c>
      <c r="AT154" s="58"/>
      <c r="AU154" s="58"/>
      <c r="AV154" s="58"/>
      <c r="AW154" s="58"/>
      <c r="AX154" s="58"/>
      <c r="AY154" s="58"/>
      <c r="AZ154" s="58"/>
      <c r="BA154" s="58"/>
      <c r="BB154" s="58"/>
      <c r="BC154" s="58"/>
      <c r="BD154" s="58"/>
      <c r="BE154" s="58"/>
      <c r="BF154" s="58"/>
      <c r="BG154" s="1">
        <f t="shared" si="144"/>
        <v>0</v>
      </c>
      <c r="BH154" s="58"/>
      <c r="BI154" s="58"/>
      <c r="BJ154" s="58"/>
      <c r="BK154" s="61" t="s">
        <v>130</v>
      </c>
      <c r="BL154" s="79" t="s">
        <v>131</v>
      </c>
      <c r="BM154" s="61"/>
      <c r="BN154" s="61" t="s">
        <v>88</v>
      </c>
      <c r="BO154" s="128"/>
      <c r="BP154" s="169"/>
      <c r="BQ154" s="63" t="s">
        <v>503</v>
      </c>
      <c r="BR154" s="449"/>
      <c r="BS154" s="71"/>
      <c r="BT154" s="71"/>
      <c r="BU154" s="81" t="s">
        <v>559</v>
      </c>
      <c r="CA154" s="72" t="s">
        <v>606</v>
      </c>
    </row>
    <row r="155" spans="1:96" s="72" customFormat="1" ht="37.15" customHeight="1">
      <c r="A155" s="775"/>
      <c r="B155" s="851"/>
      <c r="C155" s="1">
        <f>D155+E155</f>
        <v>0.18</v>
      </c>
      <c r="D155" s="26"/>
      <c r="E155" s="1">
        <f t="shared" si="138"/>
        <v>0.18</v>
      </c>
      <c r="F155" s="1">
        <f t="shared" si="139"/>
        <v>0.18</v>
      </c>
      <c r="G155" s="58">
        <f t="shared" si="140"/>
        <v>0</v>
      </c>
      <c r="H155" s="58"/>
      <c r="I155" s="58"/>
      <c r="J155" s="58"/>
      <c r="K155" s="58"/>
      <c r="L155" s="58">
        <v>0.18</v>
      </c>
      <c r="M155" s="58">
        <f t="shared" si="141"/>
        <v>0</v>
      </c>
      <c r="N155" s="58"/>
      <c r="O155" s="58"/>
      <c r="P155" s="58"/>
      <c r="Q155" s="58"/>
      <c r="R155" s="58"/>
      <c r="S155" s="58"/>
      <c r="T155" s="58"/>
      <c r="U155" s="58">
        <f t="shared" si="142"/>
        <v>0</v>
      </c>
      <c r="V155" s="58"/>
      <c r="W155" s="58"/>
      <c r="X155" s="58"/>
      <c r="Y155" s="58"/>
      <c r="Z155" s="58"/>
      <c r="AA155" s="58"/>
      <c r="AB155" s="58"/>
      <c r="AC155" s="58"/>
      <c r="AD155" s="58">
        <f>SUM(AE155:AT155)</f>
        <v>0</v>
      </c>
      <c r="AE155" s="58"/>
      <c r="AF155" s="58"/>
      <c r="AG155" s="58"/>
      <c r="AH155" s="58"/>
      <c r="AI155" s="58"/>
      <c r="AJ155" s="58"/>
      <c r="AK155" s="58"/>
      <c r="AL155" s="58"/>
      <c r="AM155" s="58"/>
      <c r="AN155" s="58"/>
      <c r="AO155" s="58"/>
      <c r="AP155" s="58"/>
      <c r="AQ155" s="58"/>
      <c r="AR155" s="58"/>
      <c r="AS155" s="58">
        <v>0</v>
      </c>
      <c r="AT155" s="58"/>
      <c r="AU155" s="58"/>
      <c r="AV155" s="58"/>
      <c r="AW155" s="58"/>
      <c r="AX155" s="58"/>
      <c r="AY155" s="58"/>
      <c r="AZ155" s="58"/>
      <c r="BA155" s="58"/>
      <c r="BB155" s="58"/>
      <c r="BC155" s="58"/>
      <c r="BD155" s="58"/>
      <c r="BE155" s="58"/>
      <c r="BF155" s="58"/>
      <c r="BG155" s="1">
        <f t="shared" si="144"/>
        <v>0</v>
      </c>
      <c r="BH155" s="58"/>
      <c r="BI155" s="58"/>
      <c r="BJ155" s="58"/>
      <c r="BK155" s="61" t="s">
        <v>130</v>
      </c>
      <c r="BL155" s="79" t="s">
        <v>131</v>
      </c>
      <c r="BM155" s="61"/>
      <c r="BN155" s="61" t="s">
        <v>112</v>
      </c>
      <c r="BO155" s="128"/>
      <c r="BP155" s="169"/>
      <c r="BQ155" s="63" t="s">
        <v>503</v>
      </c>
      <c r="BR155" s="449"/>
      <c r="BS155" s="71"/>
      <c r="BT155" s="71"/>
      <c r="BU155" s="81" t="s">
        <v>559</v>
      </c>
      <c r="CA155" s="72" t="s">
        <v>606</v>
      </c>
    </row>
    <row r="156" spans="1:96" s="165" customFormat="1" ht="40.5" customHeight="1">
      <c r="A156" s="61">
        <v>4</v>
      </c>
      <c r="B156" s="65" t="s">
        <v>594</v>
      </c>
      <c r="C156" s="62">
        <f t="shared" si="137"/>
        <v>9.9977599999999995</v>
      </c>
      <c r="D156" s="63"/>
      <c r="E156" s="58">
        <f t="shared" si="138"/>
        <v>9.9977599999999995</v>
      </c>
      <c r="F156" s="58">
        <f t="shared" si="139"/>
        <v>4.46319</v>
      </c>
      <c r="G156" s="58">
        <f t="shared" si="140"/>
        <v>0.45318999999999998</v>
      </c>
      <c r="H156" s="59">
        <v>0.45318999999999998</v>
      </c>
      <c r="I156" s="58"/>
      <c r="J156" s="58"/>
      <c r="K156" s="59">
        <v>4.01</v>
      </c>
      <c r="L156" s="59"/>
      <c r="M156" s="58">
        <f t="shared" si="141"/>
        <v>0</v>
      </c>
      <c r="N156" s="59"/>
      <c r="O156" s="58"/>
      <c r="P156" s="59"/>
      <c r="Q156" s="58"/>
      <c r="R156" s="58"/>
      <c r="S156" s="58"/>
      <c r="T156" s="58"/>
      <c r="U156" s="58">
        <f t="shared" si="142"/>
        <v>5.5345700000000004</v>
      </c>
      <c r="V156" s="58"/>
      <c r="W156" s="58"/>
      <c r="X156" s="58"/>
      <c r="Y156" s="58"/>
      <c r="Z156" s="58"/>
      <c r="AA156" s="58"/>
      <c r="AB156" s="58"/>
      <c r="AC156" s="58"/>
      <c r="AD156" s="58">
        <f t="shared" si="143"/>
        <v>1.74457</v>
      </c>
      <c r="AE156" s="59">
        <v>1.5609899999999999</v>
      </c>
      <c r="AF156" s="59">
        <v>0.18357999999999999</v>
      </c>
      <c r="AG156" s="58"/>
      <c r="AH156" s="58"/>
      <c r="AI156" s="58"/>
      <c r="AJ156" s="58"/>
      <c r="AK156" s="58"/>
      <c r="AL156" s="58"/>
      <c r="AM156" s="58"/>
      <c r="AN156" s="58"/>
      <c r="AO156" s="58"/>
      <c r="AP156" s="58"/>
      <c r="AQ156" s="58"/>
      <c r="AR156" s="58"/>
      <c r="AS156" s="58">
        <v>0</v>
      </c>
      <c r="AT156" s="58"/>
      <c r="AU156" s="58"/>
      <c r="AV156" s="58"/>
      <c r="AW156" s="58"/>
      <c r="AX156" s="58"/>
      <c r="AY156" s="58"/>
      <c r="AZ156" s="58"/>
      <c r="BA156" s="58"/>
      <c r="BB156" s="58"/>
      <c r="BC156" s="58"/>
      <c r="BD156" s="59">
        <v>3.79</v>
      </c>
      <c r="BE156" s="58"/>
      <c r="BF156" s="58"/>
      <c r="BG156" s="58">
        <f t="shared" si="144"/>
        <v>0</v>
      </c>
      <c r="BH156" s="58"/>
      <c r="BI156" s="59"/>
      <c r="BJ156" s="58"/>
      <c r="BK156" s="61" t="s">
        <v>130</v>
      </c>
      <c r="BL156" s="58" t="s">
        <v>400</v>
      </c>
      <c r="BM156" s="61" t="s">
        <v>595</v>
      </c>
      <c r="BN156" s="61" t="s">
        <v>88</v>
      </c>
      <c r="BO156" s="61"/>
      <c r="BP156" s="299"/>
      <c r="BQ156" s="63" t="s">
        <v>503</v>
      </c>
      <c r="BR156" s="55" t="s">
        <v>591</v>
      </c>
      <c r="BS156" s="55"/>
      <c r="BT156" s="55"/>
      <c r="BU156" s="55"/>
      <c r="BV156" s="55"/>
      <c r="BX156" s="55"/>
      <c r="CA156" s="55"/>
    </row>
    <row r="157" spans="1:96" s="2" customFormat="1" ht="37.5">
      <c r="A157" s="16" t="s">
        <v>231</v>
      </c>
      <c r="B157" s="23" t="s">
        <v>26</v>
      </c>
      <c r="C157" s="15">
        <f>D157+E157</f>
        <v>21.110000000000003</v>
      </c>
      <c r="D157" s="15">
        <f t="shared" ref="D157:BJ157" si="145">SUM(D158:D166)</f>
        <v>0</v>
      </c>
      <c r="E157" s="15">
        <f>SUM(E158:E166)</f>
        <v>21.110000000000003</v>
      </c>
      <c r="F157" s="15">
        <f t="shared" si="145"/>
        <v>20.220000000000002</v>
      </c>
      <c r="G157" s="15">
        <f t="shared" si="145"/>
        <v>0</v>
      </c>
      <c r="H157" s="15">
        <f t="shared" si="145"/>
        <v>0</v>
      </c>
      <c r="I157" s="15">
        <f t="shared" si="145"/>
        <v>0</v>
      </c>
      <c r="J157" s="15">
        <f t="shared" si="145"/>
        <v>0</v>
      </c>
      <c r="K157" s="15">
        <f t="shared" si="145"/>
        <v>8.1999999999999993</v>
      </c>
      <c r="L157" s="15">
        <f t="shared" si="145"/>
        <v>12.02</v>
      </c>
      <c r="M157" s="15">
        <f t="shared" si="145"/>
        <v>0</v>
      </c>
      <c r="N157" s="15">
        <f t="shared" si="145"/>
        <v>0</v>
      </c>
      <c r="O157" s="15">
        <f t="shared" si="145"/>
        <v>0</v>
      </c>
      <c r="P157" s="15">
        <f t="shared" si="145"/>
        <v>0</v>
      </c>
      <c r="Q157" s="15">
        <f t="shared" si="145"/>
        <v>0</v>
      </c>
      <c r="R157" s="15">
        <f t="shared" si="145"/>
        <v>0</v>
      </c>
      <c r="S157" s="15">
        <f t="shared" si="145"/>
        <v>0</v>
      </c>
      <c r="T157" s="15">
        <f t="shared" si="145"/>
        <v>0</v>
      </c>
      <c r="U157" s="15">
        <f t="shared" si="145"/>
        <v>0.71</v>
      </c>
      <c r="V157" s="15">
        <f t="shared" si="145"/>
        <v>0</v>
      </c>
      <c r="W157" s="15">
        <f t="shared" si="145"/>
        <v>0</v>
      </c>
      <c r="X157" s="15">
        <f t="shared" si="145"/>
        <v>0</v>
      </c>
      <c r="Y157" s="15">
        <f t="shared" si="145"/>
        <v>0</v>
      </c>
      <c r="Z157" s="15">
        <f t="shared" si="145"/>
        <v>0</v>
      </c>
      <c r="AA157" s="15">
        <f t="shared" si="145"/>
        <v>0</v>
      </c>
      <c r="AB157" s="15">
        <f t="shared" si="145"/>
        <v>0</v>
      </c>
      <c r="AC157" s="15">
        <f t="shared" si="145"/>
        <v>0</v>
      </c>
      <c r="AD157" s="15">
        <f t="shared" si="145"/>
        <v>0</v>
      </c>
      <c r="AE157" s="15">
        <f t="shared" si="145"/>
        <v>0</v>
      </c>
      <c r="AF157" s="15">
        <f t="shared" si="145"/>
        <v>0</v>
      </c>
      <c r="AG157" s="15">
        <f t="shared" si="145"/>
        <v>0</v>
      </c>
      <c r="AH157" s="15">
        <f t="shared" si="145"/>
        <v>0</v>
      </c>
      <c r="AI157" s="15">
        <f t="shared" si="145"/>
        <v>0</v>
      </c>
      <c r="AJ157" s="15">
        <f t="shared" si="145"/>
        <v>0</v>
      </c>
      <c r="AK157" s="15">
        <f t="shared" si="145"/>
        <v>0</v>
      </c>
      <c r="AL157" s="15">
        <f t="shared" si="145"/>
        <v>0</v>
      </c>
      <c r="AM157" s="15">
        <f t="shared" si="145"/>
        <v>0</v>
      </c>
      <c r="AN157" s="15">
        <f t="shared" si="145"/>
        <v>0</v>
      </c>
      <c r="AO157" s="15">
        <f t="shared" si="145"/>
        <v>0</v>
      </c>
      <c r="AP157" s="15">
        <f t="shared" si="145"/>
        <v>0</v>
      </c>
      <c r="AQ157" s="15">
        <f t="shared" si="145"/>
        <v>0</v>
      </c>
      <c r="AR157" s="15">
        <f t="shared" si="145"/>
        <v>0</v>
      </c>
      <c r="AS157" s="15">
        <f t="shared" si="145"/>
        <v>0</v>
      </c>
      <c r="AT157" s="15">
        <f t="shared" si="145"/>
        <v>0</v>
      </c>
      <c r="AU157" s="15">
        <f t="shared" si="145"/>
        <v>0</v>
      </c>
      <c r="AV157" s="15">
        <f t="shared" si="145"/>
        <v>0</v>
      </c>
      <c r="AW157" s="15">
        <f t="shared" si="145"/>
        <v>0</v>
      </c>
      <c r="AX157" s="15">
        <f t="shared" si="145"/>
        <v>0.71</v>
      </c>
      <c r="AY157" s="15">
        <f t="shared" si="145"/>
        <v>0</v>
      </c>
      <c r="AZ157" s="15">
        <f t="shared" si="145"/>
        <v>0</v>
      </c>
      <c r="BA157" s="15">
        <f t="shared" si="145"/>
        <v>0</v>
      </c>
      <c r="BB157" s="15">
        <f t="shared" si="145"/>
        <v>0</v>
      </c>
      <c r="BC157" s="15">
        <f t="shared" si="145"/>
        <v>0</v>
      </c>
      <c r="BD157" s="15">
        <f t="shared" si="145"/>
        <v>0</v>
      </c>
      <c r="BE157" s="15">
        <f t="shared" si="145"/>
        <v>0</v>
      </c>
      <c r="BF157" s="15">
        <f t="shared" si="145"/>
        <v>0</v>
      </c>
      <c r="BG157" s="15">
        <f t="shared" si="145"/>
        <v>0.18</v>
      </c>
      <c r="BH157" s="15">
        <f t="shared" si="145"/>
        <v>0</v>
      </c>
      <c r="BI157" s="15">
        <f t="shared" si="145"/>
        <v>0.18</v>
      </c>
      <c r="BJ157" s="15">
        <f t="shared" si="145"/>
        <v>0</v>
      </c>
      <c r="BK157" s="9"/>
      <c r="BL157" s="9"/>
      <c r="BM157" s="87"/>
      <c r="BN157" s="16"/>
      <c r="BO157" s="86"/>
      <c r="BP157" s="39"/>
      <c r="BQ157" s="39"/>
      <c r="BR157" s="425"/>
      <c r="BS157" s="135"/>
      <c r="BT157" s="135"/>
      <c r="BU157" s="55"/>
      <c r="BV157" s="55"/>
      <c r="BW157" s="55"/>
      <c r="BX157" s="55"/>
      <c r="BY157" s="55"/>
      <c r="BZ157" s="55"/>
      <c r="CA157" s="55"/>
      <c r="CB157" s="55"/>
      <c r="CC157" s="55"/>
      <c r="CD157" s="55"/>
      <c r="CE157" s="55"/>
      <c r="CF157" s="55"/>
      <c r="CG157" s="55"/>
      <c r="CH157" s="55"/>
      <c r="CI157" s="55"/>
      <c r="CJ157" s="55"/>
      <c r="CK157" s="55"/>
      <c r="CL157" s="55"/>
      <c r="CM157" s="55"/>
      <c r="CN157" s="55"/>
      <c r="CO157" s="55"/>
      <c r="CP157" s="55"/>
      <c r="CQ157" s="55"/>
    </row>
    <row r="158" spans="1:96" s="81" customFormat="1" ht="56.25">
      <c r="A158" s="61">
        <v>1</v>
      </c>
      <c r="B158" s="65" t="s">
        <v>618</v>
      </c>
      <c r="C158" s="62">
        <f t="shared" ref="C158:C163" si="146">D158+E158</f>
        <v>3</v>
      </c>
      <c r="D158" s="63"/>
      <c r="E158" s="1">
        <f t="shared" ref="E158:E166" si="147">F158+U158+BG158</f>
        <v>3</v>
      </c>
      <c r="F158" s="1">
        <f t="shared" ref="F158:F166" si="148">G158+K158+L158+M158+R158+S158+T158</f>
        <v>3</v>
      </c>
      <c r="G158" s="58">
        <f t="shared" si="72"/>
        <v>0</v>
      </c>
      <c r="H158" s="58"/>
      <c r="I158" s="58"/>
      <c r="J158" s="58"/>
      <c r="K158" s="58">
        <v>1</v>
      </c>
      <c r="L158" s="58">
        <v>2</v>
      </c>
      <c r="M158" s="58">
        <f t="shared" si="73"/>
        <v>0</v>
      </c>
      <c r="N158" s="58"/>
      <c r="O158" s="58"/>
      <c r="P158" s="58"/>
      <c r="Q158" s="58"/>
      <c r="R158" s="58"/>
      <c r="S158" s="58"/>
      <c r="T158" s="58"/>
      <c r="U158" s="58">
        <f t="shared" si="75"/>
        <v>0</v>
      </c>
      <c r="V158" s="58"/>
      <c r="W158" s="58"/>
      <c r="X158" s="58"/>
      <c r="Y158" s="58"/>
      <c r="Z158" s="58"/>
      <c r="AA158" s="58"/>
      <c r="AB158" s="58"/>
      <c r="AC158" s="58"/>
      <c r="AD158" s="58">
        <f t="shared" ref="AD158:AD163" si="149">SUM(AE158:AT158)</f>
        <v>0</v>
      </c>
      <c r="AE158" s="58"/>
      <c r="AF158" s="58"/>
      <c r="AG158" s="58"/>
      <c r="AH158" s="58"/>
      <c r="AI158" s="58"/>
      <c r="AJ158" s="58"/>
      <c r="AK158" s="58"/>
      <c r="AL158" s="58"/>
      <c r="AM158" s="58"/>
      <c r="AN158" s="58"/>
      <c r="AO158" s="58"/>
      <c r="AP158" s="58"/>
      <c r="AQ158" s="58"/>
      <c r="AR158" s="58"/>
      <c r="AS158" s="58">
        <v>0</v>
      </c>
      <c r="AT158" s="58"/>
      <c r="AU158" s="58"/>
      <c r="AV158" s="58"/>
      <c r="AW158" s="58"/>
      <c r="AX158" s="58"/>
      <c r="AY158" s="58"/>
      <c r="AZ158" s="58"/>
      <c r="BA158" s="58"/>
      <c r="BB158" s="58"/>
      <c r="BC158" s="58"/>
      <c r="BD158" s="58"/>
      <c r="BE158" s="58"/>
      <c r="BF158" s="58"/>
      <c r="BG158" s="1">
        <f t="shared" si="77"/>
        <v>0</v>
      </c>
      <c r="BH158" s="58"/>
      <c r="BI158" s="58"/>
      <c r="BJ158" s="58"/>
      <c r="BK158" s="61" t="s">
        <v>130</v>
      </c>
      <c r="BL158" s="79" t="s">
        <v>131</v>
      </c>
      <c r="BM158" s="61" t="s">
        <v>210</v>
      </c>
      <c r="BN158" s="61" t="s">
        <v>89</v>
      </c>
      <c r="BO158" s="90"/>
      <c r="BP158" s="79" t="s">
        <v>361</v>
      </c>
      <c r="BQ158" s="63" t="s">
        <v>557</v>
      </c>
      <c r="BR158" s="427"/>
      <c r="BS158" s="136"/>
      <c r="BT158" s="136"/>
    </row>
    <row r="159" spans="1:96" s="81" customFormat="1" ht="56.25">
      <c r="A159" s="61">
        <v>2</v>
      </c>
      <c r="B159" s="65" t="s">
        <v>208</v>
      </c>
      <c r="C159" s="62">
        <f t="shared" si="146"/>
        <v>2</v>
      </c>
      <c r="D159" s="63"/>
      <c r="E159" s="1">
        <f t="shared" si="147"/>
        <v>2</v>
      </c>
      <c r="F159" s="1">
        <f t="shared" si="148"/>
        <v>2</v>
      </c>
      <c r="G159" s="58">
        <f t="shared" si="72"/>
        <v>0</v>
      </c>
      <c r="H159" s="58"/>
      <c r="I159" s="58"/>
      <c r="J159" s="58"/>
      <c r="K159" s="58">
        <v>1</v>
      </c>
      <c r="L159" s="58">
        <v>1</v>
      </c>
      <c r="M159" s="58">
        <f t="shared" si="73"/>
        <v>0</v>
      </c>
      <c r="N159" s="58"/>
      <c r="O159" s="58"/>
      <c r="P159" s="58"/>
      <c r="Q159" s="58"/>
      <c r="R159" s="58"/>
      <c r="S159" s="58"/>
      <c r="T159" s="58"/>
      <c r="U159" s="58">
        <f t="shared" si="75"/>
        <v>0</v>
      </c>
      <c r="V159" s="58"/>
      <c r="W159" s="58"/>
      <c r="X159" s="58"/>
      <c r="Y159" s="58"/>
      <c r="Z159" s="58"/>
      <c r="AA159" s="58"/>
      <c r="AB159" s="58"/>
      <c r="AC159" s="58"/>
      <c r="AD159" s="58">
        <f t="shared" si="149"/>
        <v>0</v>
      </c>
      <c r="AE159" s="58"/>
      <c r="AF159" s="58"/>
      <c r="AG159" s="58"/>
      <c r="AH159" s="58"/>
      <c r="AI159" s="58"/>
      <c r="AJ159" s="58"/>
      <c r="AK159" s="58"/>
      <c r="AL159" s="58"/>
      <c r="AM159" s="58"/>
      <c r="AN159" s="58"/>
      <c r="AO159" s="58"/>
      <c r="AP159" s="58"/>
      <c r="AQ159" s="58"/>
      <c r="AR159" s="58"/>
      <c r="AS159" s="58">
        <v>0</v>
      </c>
      <c r="AT159" s="58"/>
      <c r="AU159" s="58"/>
      <c r="AV159" s="58"/>
      <c r="AW159" s="58"/>
      <c r="AX159" s="58"/>
      <c r="AY159" s="58"/>
      <c r="AZ159" s="58"/>
      <c r="BA159" s="58"/>
      <c r="BB159" s="58"/>
      <c r="BC159" s="58"/>
      <c r="BD159" s="58"/>
      <c r="BE159" s="58"/>
      <c r="BF159" s="58"/>
      <c r="BG159" s="1">
        <f t="shared" si="77"/>
        <v>0</v>
      </c>
      <c r="BH159" s="58"/>
      <c r="BI159" s="58"/>
      <c r="BJ159" s="58"/>
      <c r="BK159" s="61" t="s">
        <v>130</v>
      </c>
      <c r="BL159" s="70" t="s">
        <v>396</v>
      </c>
      <c r="BM159" s="61"/>
      <c r="BN159" s="61" t="s">
        <v>89</v>
      </c>
      <c r="BO159" s="90"/>
      <c r="BP159" s="79" t="s">
        <v>361</v>
      </c>
      <c r="BQ159" s="63" t="s">
        <v>557</v>
      </c>
      <c r="BR159" s="427"/>
      <c r="BS159" s="136"/>
      <c r="BT159" s="136"/>
    </row>
    <row r="160" spans="1:96" s="81" customFormat="1" ht="56.25">
      <c r="A160" s="61">
        <v>3</v>
      </c>
      <c r="B160" s="65" t="s">
        <v>208</v>
      </c>
      <c r="C160" s="62">
        <f t="shared" si="146"/>
        <v>4</v>
      </c>
      <c r="D160" s="63"/>
      <c r="E160" s="1">
        <f t="shared" si="147"/>
        <v>4</v>
      </c>
      <c r="F160" s="1">
        <f t="shared" si="148"/>
        <v>4</v>
      </c>
      <c r="G160" s="58">
        <f t="shared" si="72"/>
        <v>0</v>
      </c>
      <c r="H160" s="58"/>
      <c r="I160" s="58"/>
      <c r="J160" s="58"/>
      <c r="K160" s="58">
        <v>2</v>
      </c>
      <c r="L160" s="58">
        <v>2</v>
      </c>
      <c r="M160" s="58">
        <f t="shared" si="73"/>
        <v>0</v>
      </c>
      <c r="N160" s="58"/>
      <c r="O160" s="58"/>
      <c r="P160" s="58"/>
      <c r="Q160" s="58"/>
      <c r="R160" s="58"/>
      <c r="S160" s="58"/>
      <c r="T160" s="58"/>
      <c r="U160" s="58">
        <f t="shared" si="75"/>
        <v>0</v>
      </c>
      <c r="V160" s="58"/>
      <c r="W160" s="58"/>
      <c r="X160" s="58"/>
      <c r="Y160" s="58"/>
      <c r="Z160" s="58"/>
      <c r="AA160" s="58"/>
      <c r="AB160" s="58"/>
      <c r="AC160" s="58"/>
      <c r="AD160" s="58">
        <f t="shared" si="149"/>
        <v>0</v>
      </c>
      <c r="AE160" s="58"/>
      <c r="AF160" s="58"/>
      <c r="AG160" s="58"/>
      <c r="AH160" s="58"/>
      <c r="AI160" s="58"/>
      <c r="AJ160" s="58"/>
      <c r="AK160" s="58"/>
      <c r="AL160" s="58"/>
      <c r="AM160" s="58"/>
      <c r="AN160" s="58"/>
      <c r="AO160" s="58"/>
      <c r="AP160" s="58"/>
      <c r="AQ160" s="58"/>
      <c r="AR160" s="58"/>
      <c r="AS160" s="58">
        <v>0</v>
      </c>
      <c r="AT160" s="58"/>
      <c r="AU160" s="58"/>
      <c r="AV160" s="58"/>
      <c r="AW160" s="58"/>
      <c r="AX160" s="58"/>
      <c r="AY160" s="58"/>
      <c r="AZ160" s="58"/>
      <c r="BA160" s="58"/>
      <c r="BB160" s="58"/>
      <c r="BC160" s="58"/>
      <c r="BD160" s="58"/>
      <c r="BE160" s="58"/>
      <c r="BF160" s="58"/>
      <c r="BG160" s="1">
        <f t="shared" si="77"/>
        <v>0</v>
      </c>
      <c r="BH160" s="58"/>
      <c r="BI160" s="58"/>
      <c r="BJ160" s="58"/>
      <c r="BK160" s="61" t="s">
        <v>130</v>
      </c>
      <c r="BL160" s="79" t="s">
        <v>316</v>
      </c>
      <c r="BM160" s="61">
        <v>2</v>
      </c>
      <c r="BN160" s="61" t="s">
        <v>89</v>
      </c>
      <c r="BO160" s="90"/>
      <c r="BP160" s="79" t="s">
        <v>361</v>
      </c>
      <c r="BQ160" s="63" t="s">
        <v>557</v>
      </c>
      <c r="BR160" s="427"/>
      <c r="BS160" s="136"/>
      <c r="BT160" s="136"/>
    </row>
    <row r="161" spans="1:95" s="81" customFormat="1" ht="56.25">
      <c r="A161" s="61">
        <v>4</v>
      </c>
      <c r="B161" s="60" t="s">
        <v>208</v>
      </c>
      <c r="C161" s="62">
        <f t="shared" si="146"/>
        <v>0.71</v>
      </c>
      <c r="D161" s="63"/>
      <c r="E161" s="1">
        <f t="shared" si="147"/>
        <v>0.71</v>
      </c>
      <c r="F161" s="1">
        <f t="shared" si="148"/>
        <v>0</v>
      </c>
      <c r="G161" s="58">
        <f t="shared" si="72"/>
        <v>0</v>
      </c>
      <c r="H161" s="58"/>
      <c r="I161" s="58"/>
      <c r="J161" s="58"/>
      <c r="K161" s="59"/>
      <c r="L161" s="59"/>
      <c r="M161" s="58">
        <f t="shared" si="73"/>
        <v>0</v>
      </c>
      <c r="N161" s="58"/>
      <c r="O161" s="58"/>
      <c r="P161" s="61"/>
      <c r="Q161" s="58"/>
      <c r="R161" s="58"/>
      <c r="S161" s="58"/>
      <c r="T161" s="58"/>
      <c r="U161" s="58">
        <f t="shared" si="75"/>
        <v>0.71</v>
      </c>
      <c r="V161" s="58"/>
      <c r="W161" s="58"/>
      <c r="X161" s="58"/>
      <c r="Y161" s="58"/>
      <c r="Z161" s="58"/>
      <c r="AA161" s="58"/>
      <c r="AB161" s="58"/>
      <c r="AC161" s="58"/>
      <c r="AD161" s="58">
        <f t="shared" si="149"/>
        <v>0</v>
      </c>
      <c r="AE161" s="59"/>
      <c r="AF161" s="59"/>
      <c r="AG161" s="58"/>
      <c r="AH161" s="58"/>
      <c r="AI161" s="58"/>
      <c r="AJ161" s="58"/>
      <c r="AK161" s="58"/>
      <c r="AL161" s="58"/>
      <c r="AM161" s="58"/>
      <c r="AN161" s="58"/>
      <c r="AO161" s="58"/>
      <c r="AP161" s="58"/>
      <c r="AQ161" s="58"/>
      <c r="AR161" s="58"/>
      <c r="AS161" s="58">
        <v>0</v>
      </c>
      <c r="AT161" s="58"/>
      <c r="AU161" s="58"/>
      <c r="AV161" s="58"/>
      <c r="AW161" s="58"/>
      <c r="AX161" s="59">
        <v>0.71</v>
      </c>
      <c r="AY161" s="58"/>
      <c r="AZ161" s="58"/>
      <c r="BA161" s="58"/>
      <c r="BB161" s="58"/>
      <c r="BC161" s="58"/>
      <c r="BD161" s="58"/>
      <c r="BE161" s="58"/>
      <c r="BF161" s="58"/>
      <c r="BG161" s="1">
        <f t="shared" si="77"/>
        <v>0</v>
      </c>
      <c r="BH161" s="58"/>
      <c r="BI161" s="59"/>
      <c r="BJ161" s="58"/>
      <c r="BK161" s="61" t="s">
        <v>130</v>
      </c>
      <c r="BL161" s="78" t="s">
        <v>398</v>
      </c>
      <c r="BM161" s="61" t="s">
        <v>209</v>
      </c>
      <c r="BN161" s="61" t="s">
        <v>89</v>
      </c>
      <c r="BO161" s="90"/>
      <c r="BP161" s="79" t="s">
        <v>361</v>
      </c>
      <c r="BQ161" s="63" t="s">
        <v>557</v>
      </c>
      <c r="BR161" s="427"/>
      <c r="BS161" s="136"/>
      <c r="BT161" s="136"/>
    </row>
    <row r="162" spans="1:95" s="81" customFormat="1" ht="56.25">
      <c r="A162" s="61">
        <v>5</v>
      </c>
      <c r="B162" s="60" t="s">
        <v>208</v>
      </c>
      <c r="C162" s="62">
        <f t="shared" si="146"/>
        <v>0.8</v>
      </c>
      <c r="D162" s="63"/>
      <c r="E162" s="1">
        <f t="shared" si="147"/>
        <v>0.8</v>
      </c>
      <c r="F162" s="1">
        <f t="shared" si="148"/>
        <v>0.8</v>
      </c>
      <c r="G162" s="58">
        <f t="shared" si="72"/>
        <v>0</v>
      </c>
      <c r="H162" s="58"/>
      <c r="I162" s="58"/>
      <c r="J162" s="58"/>
      <c r="K162" s="59">
        <v>0.8</v>
      </c>
      <c r="L162" s="59"/>
      <c r="M162" s="58">
        <f t="shared" si="73"/>
        <v>0</v>
      </c>
      <c r="N162" s="58"/>
      <c r="O162" s="58"/>
      <c r="P162" s="61"/>
      <c r="Q162" s="58"/>
      <c r="R162" s="58"/>
      <c r="S162" s="58"/>
      <c r="T162" s="58"/>
      <c r="U162" s="58">
        <f t="shared" si="75"/>
        <v>0</v>
      </c>
      <c r="V162" s="58"/>
      <c r="W162" s="58"/>
      <c r="X162" s="58"/>
      <c r="Y162" s="58"/>
      <c r="Z162" s="58"/>
      <c r="AA162" s="58"/>
      <c r="AB162" s="58"/>
      <c r="AC162" s="58"/>
      <c r="AD162" s="58">
        <f t="shared" si="149"/>
        <v>0</v>
      </c>
      <c r="AE162" s="59"/>
      <c r="AF162" s="59"/>
      <c r="AG162" s="58"/>
      <c r="AH162" s="58"/>
      <c r="AI162" s="58"/>
      <c r="AJ162" s="58"/>
      <c r="AK162" s="58"/>
      <c r="AL162" s="58"/>
      <c r="AM162" s="58"/>
      <c r="AN162" s="58"/>
      <c r="AO162" s="58"/>
      <c r="AP162" s="58"/>
      <c r="AQ162" s="58"/>
      <c r="AR162" s="58"/>
      <c r="AS162" s="58">
        <v>0</v>
      </c>
      <c r="AT162" s="58"/>
      <c r="AU162" s="58"/>
      <c r="AV162" s="58"/>
      <c r="AW162" s="58"/>
      <c r="AX162" s="59"/>
      <c r="AY162" s="58"/>
      <c r="AZ162" s="58"/>
      <c r="BA162" s="58"/>
      <c r="BB162" s="58"/>
      <c r="BC162" s="58"/>
      <c r="BD162" s="58"/>
      <c r="BE162" s="58"/>
      <c r="BF162" s="58"/>
      <c r="BG162" s="1">
        <f t="shared" si="77"/>
        <v>0</v>
      </c>
      <c r="BH162" s="58"/>
      <c r="BI162" s="59"/>
      <c r="BJ162" s="58"/>
      <c r="BK162" s="61" t="s">
        <v>130</v>
      </c>
      <c r="BL162" s="70" t="s">
        <v>399</v>
      </c>
      <c r="BM162" s="61"/>
      <c r="BN162" s="61" t="s">
        <v>89</v>
      </c>
      <c r="BO162" s="90"/>
      <c r="BP162" s="79" t="s">
        <v>361</v>
      </c>
      <c r="BQ162" s="63" t="s">
        <v>557</v>
      </c>
      <c r="BR162" s="427"/>
      <c r="BS162" s="136"/>
      <c r="BT162" s="136"/>
    </row>
    <row r="163" spans="1:95" s="81" customFormat="1" ht="37.5">
      <c r="A163" s="61">
        <v>6</v>
      </c>
      <c r="B163" s="60" t="s">
        <v>208</v>
      </c>
      <c r="C163" s="58">
        <f t="shared" si="146"/>
        <v>0.9</v>
      </c>
      <c r="D163" s="63"/>
      <c r="E163" s="58">
        <f t="shared" si="147"/>
        <v>0.9</v>
      </c>
      <c r="F163" s="58">
        <f t="shared" si="148"/>
        <v>0.9</v>
      </c>
      <c r="G163" s="58">
        <f t="shared" si="72"/>
        <v>0</v>
      </c>
      <c r="H163" s="58"/>
      <c r="I163" s="58"/>
      <c r="J163" s="58"/>
      <c r="K163" s="59">
        <v>0.9</v>
      </c>
      <c r="L163" s="59"/>
      <c r="M163" s="58">
        <f t="shared" si="73"/>
        <v>0</v>
      </c>
      <c r="N163" s="58"/>
      <c r="O163" s="58"/>
      <c r="P163" s="61"/>
      <c r="Q163" s="58"/>
      <c r="R163" s="58"/>
      <c r="S163" s="58"/>
      <c r="T163" s="58"/>
      <c r="U163" s="58">
        <f t="shared" si="75"/>
        <v>0</v>
      </c>
      <c r="V163" s="58"/>
      <c r="W163" s="58"/>
      <c r="X163" s="58"/>
      <c r="Y163" s="58"/>
      <c r="Z163" s="58"/>
      <c r="AA163" s="58"/>
      <c r="AB163" s="58"/>
      <c r="AC163" s="58"/>
      <c r="AD163" s="58">
        <f t="shared" si="149"/>
        <v>0</v>
      </c>
      <c r="AE163" s="59"/>
      <c r="AF163" s="59"/>
      <c r="AG163" s="58"/>
      <c r="AH163" s="58"/>
      <c r="AI163" s="58"/>
      <c r="AJ163" s="58"/>
      <c r="AK163" s="58"/>
      <c r="AL163" s="58"/>
      <c r="AM163" s="58"/>
      <c r="AN163" s="58"/>
      <c r="AO163" s="58"/>
      <c r="AP163" s="58"/>
      <c r="AQ163" s="58"/>
      <c r="AR163" s="58"/>
      <c r="AS163" s="58">
        <v>0</v>
      </c>
      <c r="AT163" s="58"/>
      <c r="AU163" s="58"/>
      <c r="AV163" s="58"/>
      <c r="AW163" s="58"/>
      <c r="AX163" s="59"/>
      <c r="AY163" s="58"/>
      <c r="AZ163" s="58"/>
      <c r="BA163" s="58"/>
      <c r="BB163" s="58"/>
      <c r="BC163" s="58"/>
      <c r="BD163" s="58"/>
      <c r="BE163" s="58"/>
      <c r="BF163" s="58"/>
      <c r="BG163" s="58">
        <f t="shared" si="77"/>
        <v>0</v>
      </c>
      <c r="BH163" s="58"/>
      <c r="BI163" s="59"/>
      <c r="BJ163" s="58"/>
      <c r="BK163" s="61" t="s">
        <v>130</v>
      </c>
      <c r="BL163" s="61" t="s">
        <v>400</v>
      </c>
      <c r="BM163" s="61" t="s">
        <v>177</v>
      </c>
      <c r="BN163" s="61" t="s">
        <v>89</v>
      </c>
      <c r="BO163" s="90"/>
      <c r="BP163" s="79" t="s">
        <v>361</v>
      </c>
      <c r="BQ163" s="63" t="s">
        <v>503</v>
      </c>
      <c r="BR163" s="427"/>
      <c r="BS163" s="136"/>
      <c r="BT163" s="136"/>
      <c r="CA163" s="81" t="s">
        <v>606</v>
      </c>
    </row>
    <row r="164" spans="1:95" s="72" customFormat="1" ht="56.25">
      <c r="A164" s="61">
        <v>7</v>
      </c>
      <c r="B164" s="60" t="s">
        <v>311</v>
      </c>
      <c r="C164" s="58">
        <v>5</v>
      </c>
      <c r="D164" s="58"/>
      <c r="E164" s="58">
        <f t="shared" si="147"/>
        <v>5</v>
      </c>
      <c r="F164" s="58">
        <f t="shared" si="148"/>
        <v>5</v>
      </c>
      <c r="G164" s="58">
        <f t="shared" si="72"/>
        <v>0</v>
      </c>
      <c r="H164" s="58"/>
      <c r="I164" s="58"/>
      <c r="J164" s="58"/>
      <c r="K164" s="58">
        <v>0.5</v>
      </c>
      <c r="L164" s="58">
        <v>4.5</v>
      </c>
      <c r="M164" s="58">
        <f t="shared" si="73"/>
        <v>0</v>
      </c>
      <c r="N164" s="58"/>
      <c r="O164" s="58"/>
      <c r="P164" s="58"/>
      <c r="Q164" s="58"/>
      <c r="R164" s="58"/>
      <c r="S164" s="58"/>
      <c r="T164" s="58"/>
      <c r="U164" s="58">
        <f t="shared" si="75"/>
        <v>0</v>
      </c>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c r="AS164" s="58"/>
      <c r="AT164" s="58"/>
      <c r="AU164" s="58"/>
      <c r="AV164" s="58"/>
      <c r="AW164" s="58"/>
      <c r="AX164" s="58"/>
      <c r="AY164" s="58"/>
      <c r="AZ164" s="58"/>
      <c r="BA164" s="58"/>
      <c r="BB164" s="58"/>
      <c r="BC164" s="58"/>
      <c r="BD164" s="58"/>
      <c r="BE164" s="58"/>
      <c r="BF164" s="58"/>
      <c r="BG164" s="58">
        <f t="shared" si="77"/>
        <v>0</v>
      </c>
      <c r="BH164" s="58"/>
      <c r="BI164" s="58"/>
      <c r="BJ164" s="58"/>
      <c r="BK164" s="61" t="s">
        <v>130</v>
      </c>
      <c r="BL164" s="79" t="s">
        <v>399</v>
      </c>
      <c r="BM164" s="304" t="s">
        <v>325</v>
      </c>
      <c r="BN164" s="63" t="s">
        <v>89</v>
      </c>
      <c r="BO164" s="63"/>
      <c r="BP164" s="304"/>
      <c r="BQ164" s="63" t="s">
        <v>557</v>
      </c>
      <c r="BR164" s="430"/>
      <c r="BS164" s="71"/>
      <c r="BT164" s="71"/>
    </row>
    <row r="165" spans="1:95" s="81" customFormat="1" ht="56.25">
      <c r="A165" s="61">
        <v>8</v>
      </c>
      <c r="B165" s="60" t="s">
        <v>208</v>
      </c>
      <c r="C165" s="58">
        <f t="shared" ref="C165:C166" si="150">D165+E165</f>
        <v>4</v>
      </c>
      <c r="D165" s="63"/>
      <c r="E165" s="58">
        <f t="shared" si="147"/>
        <v>4</v>
      </c>
      <c r="F165" s="58">
        <f t="shared" si="148"/>
        <v>4</v>
      </c>
      <c r="G165" s="58">
        <f t="shared" si="72"/>
        <v>0</v>
      </c>
      <c r="H165" s="58"/>
      <c r="I165" s="58"/>
      <c r="J165" s="58"/>
      <c r="K165" s="58">
        <v>2</v>
      </c>
      <c r="L165" s="58">
        <v>2</v>
      </c>
      <c r="M165" s="58">
        <f t="shared" si="73"/>
        <v>0</v>
      </c>
      <c r="N165" s="58"/>
      <c r="O165" s="58"/>
      <c r="P165" s="61"/>
      <c r="Q165" s="58"/>
      <c r="R165" s="58"/>
      <c r="S165" s="58"/>
      <c r="T165" s="58"/>
      <c r="U165" s="58">
        <f t="shared" si="75"/>
        <v>0</v>
      </c>
      <c r="V165" s="58"/>
      <c r="W165" s="58"/>
      <c r="X165" s="58"/>
      <c r="Y165" s="58"/>
      <c r="Z165" s="58"/>
      <c r="AA165" s="58"/>
      <c r="AB165" s="58"/>
      <c r="AC165" s="58"/>
      <c r="AD165" s="58">
        <f t="shared" ref="AD165:AD166" si="151">SUM(AE165:AT165)</f>
        <v>0</v>
      </c>
      <c r="AE165" s="59"/>
      <c r="AF165" s="59"/>
      <c r="AG165" s="58"/>
      <c r="AH165" s="58"/>
      <c r="AI165" s="58"/>
      <c r="AJ165" s="58"/>
      <c r="AK165" s="58"/>
      <c r="AL165" s="58"/>
      <c r="AM165" s="58"/>
      <c r="AN165" s="58"/>
      <c r="AO165" s="58"/>
      <c r="AP165" s="58"/>
      <c r="AQ165" s="58"/>
      <c r="AR165" s="58"/>
      <c r="AS165" s="58">
        <v>0</v>
      </c>
      <c r="AT165" s="58"/>
      <c r="AU165" s="58"/>
      <c r="AV165" s="58"/>
      <c r="AW165" s="58"/>
      <c r="AX165" s="59"/>
      <c r="AY165" s="58"/>
      <c r="AZ165" s="58"/>
      <c r="BA165" s="58"/>
      <c r="BB165" s="58"/>
      <c r="BC165" s="58"/>
      <c r="BD165" s="58"/>
      <c r="BE165" s="58"/>
      <c r="BF165" s="58"/>
      <c r="BG165" s="58">
        <f t="shared" si="77"/>
        <v>0</v>
      </c>
      <c r="BH165" s="58"/>
      <c r="BI165" s="59"/>
      <c r="BJ165" s="58"/>
      <c r="BK165" s="61" t="s">
        <v>130</v>
      </c>
      <c r="BL165" s="61" t="s">
        <v>506</v>
      </c>
      <c r="BM165" s="61" t="s">
        <v>636</v>
      </c>
      <c r="BN165" s="61" t="s">
        <v>89</v>
      </c>
      <c r="BO165" s="90"/>
      <c r="BP165" s="79" t="s">
        <v>361</v>
      </c>
      <c r="BQ165" s="63" t="s">
        <v>557</v>
      </c>
      <c r="BR165" s="427"/>
      <c r="BS165" s="136"/>
      <c r="BT165" s="136"/>
      <c r="CA165" s="81" t="s">
        <v>606</v>
      </c>
    </row>
    <row r="166" spans="1:95" s="81" customFormat="1" ht="56.25">
      <c r="A166" s="61">
        <v>9</v>
      </c>
      <c r="B166" s="60" t="s">
        <v>208</v>
      </c>
      <c r="C166" s="58">
        <f t="shared" si="150"/>
        <v>0.7</v>
      </c>
      <c r="D166" s="63"/>
      <c r="E166" s="58">
        <f t="shared" si="147"/>
        <v>0.7</v>
      </c>
      <c r="F166" s="58">
        <f t="shared" si="148"/>
        <v>0.52</v>
      </c>
      <c r="G166" s="58">
        <f t="shared" si="72"/>
        <v>0</v>
      </c>
      <c r="H166" s="58"/>
      <c r="I166" s="58"/>
      <c r="J166" s="58"/>
      <c r="K166" s="59"/>
      <c r="L166" s="59">
        <v>0.52</v>
      </c>
      <c r="M166" s="58">
        <f t="shared" si="73"/>
        <v>0</v>
      </c>
      <c r="N166" s="58"/>
      <c r="O166" s="58"/>
      <c r="P166" s="61"/>
      <c r="Q166" s="58"/>
      <c r="R166" s="58"/>
      <c r="S166" s="58"/>
      <c r="T166" s="58"/>
      <c r="U166" s="58">
        <f t="shared" si="75"/>
        <v>0</v>
      </c>
      <c r="V166" s="58"/>
      <c r="W166" s="58"/>
      <c r="X166" s="58"/>
      <c r="Y166" s="58"/>
      <c r="Z166" s="58"/>
      <c r="AA166" s="58"/>
      <c r="AB166" s="58"/>
      <c r="AC166" s="58"/>
      <c r="AD166" s="58">
        <f t="shared" si="151"/>
        <v>0</v>
      </c>
      <c r="AE166" s="59"/>
      <c r="AF166" s="59"/>
      <c r="AG166" s="58"/>
      <c r="AH166" s="58"/>
      <c r="AI166" s="58"/>
      <c r="AJ166" s="58"/>
      <c r="AK166" s="58"/>
      <c r="AL166" s="58"/>
      <c r="AM166" s="58"/>
      <c r="AN166" s="58"/>
      <c r="AO166" s="58"/>
      <c r="AP166" s="58"/>
      <c r="AQ166" s="58"/>
      <c r="AR166" s="58"/>
      <c r="AS166" s="58">
        <v>0</v>
      </c>
      <c r="AT166" s="58"/>
      <c r="AU166" s="58"/>
      <c r="AV166" s="58"/>
      <c r="AW166" s="58"/>
      <c r="AX166" s="59"/>
      <c r="AY166" s="58"/>
      <c r="AZ166" s="58"/>
      <c r="BA166" s="58"/>
      <c r="BB166" s="58"/>
      <c r="BC166" s="58"/>
      <c r="BD166" s="58"/>
      <c r="BE166" s="58"/>
      <c r="BF166" s="58"/>
      <c r="BG166" s="58">
        <f t="shared" si="77"/>
        <v>0.18</v>
      </c>
      <c r="BH166" s="58"/>
      <c r="BI166" s="59">
        <v>0.18</v>
      </c>
      <c r="BJ166" s="58"/>
      <c r="BK166" s="61" t="s">
        <v>130</v>
      </c>
      <c r="BL166" s="61" t="s">
        <v>506</v>
      </c>
      <c r="BM166" s="61" t="s">
        <v>637</v>
      </c>
      <c r="BN166" s="61" t="s">
        <v>89</v>
      </c>
      <c r="BO166" s="90"/>
      <c r="BP166" s="79" t="s">
        <v>361</v>
      </c>
      <c r="BQ166" s="63" t="s">
        <v>557</v>
      </c>
      <c r="BR166" s="427"/>
      <c r="BS166" s="136"/>
      <c r="BT166" s="136"/>
      <c r="CA166" s="81" t="s">
        <v>606</v>
      </c>
    </row>
    <row r="167" spans="1:95" s="2" customFormat="1" ht="37.5">
      <c r="A167" s="16" t="s">
        <v>232</v>
      </c>
      <c r="B167" s="23" t="s">
        <v>28</v>
      </c>
      <c r="C167" s="15">
        <f>SUM(C168:C176)</f>
        <v>49.730000000000004</v>
      </c>
      <c r="D167" s="15">
        <f>SUM(D168:D176)</f>
        <v>22.99</v>
      </c>
      <c r="E167" s="15">
        <f>SUM(E168:E176)</f>
        <v>26.740000000000002</v>
      </c>
      <c r="F167" s="15">
        <f>SUM(F168:F176)</f>
        <v>26.73</v>
      </c>
      <c r="G167" s="58">
        <f t="shared" si="72"/>
        <v>0</v>
      </c>
      <c r="H167" s="15">
        <f>SUM(H168:H176)</f>
        <v>0</v>
      </c>
      <c r="I167" s="15">
        <f>SUM(I168:I176)</f>
        <v>0</v>
      </c>
      <c r="J167" s="15">
        <f>SUM(J168:J176)</f>
        <v>0</v>
      </c>
      <c r="K167" s="15">
        <f>SUM(K168:K176)</f>
        <v>11.33</v>
      </c>
      <c r="L167" s="15">
        <f>SUM(L168:L176)</f>
        <v>15.4</v>
      </c>
      <c r="M167" s="58">
        <f t="shared" si="73"/>
        <v>0</v>
      </c>
      <c r="N167" s="15">
        <f t="shared" ref="N167:T167" si="152">SUM(N168:N176)</f>
        <v>0</v>
      </c>
      <c r="O167" s="15">
        <f t="shared" si="152"/>
        <v>0</v>
      </c>
      <c r="P167" s="15">
        <f t="shared" si="152"/>
        <v>0</v>
      </c>
      <c r="Q167" s="15">
        <f t="shared" si="152"/>
        <v>0</v>
      </c>
      <c r="R167" s="15">
        <f t="shared" si="152"/>
        <v>0</v>
      </c>
      <c r="S167" s="15">
        <f t="shared" si="152"/>
        <v>0</v>
      </c>
      <c r="T167" s="15">
        <f t="shared" si="152"/>
        <v>0</v>
      </c>
      <c r="U167" s="58">
        <f t="shared" si="75"/>
        <v>0</v>
      </c>
      <c r="V167" s="15">
        <f t="shared" ref="V167:BF167" si="153">SUM(V168:V176)</f>
        <v>0</v>
      </c>
      <c r="W167" s="15">
        <f t="shared" si="153"/>
        <v>0</v>
      </c>
      <c r="X167" s="15">
        <f t="shared" si="153"/>
        <v>0</v>
      </c>
      <c r="Y167" s="15">
        <f t="shared" si="153"/>
        <v>0</v>
      </c>
      <c r="Z167" s="15">
        <f t="shared" si="153"/>
        <v>0</v>
      </c>
      <c r="AA167" s="15">
        <f t="shared" si="153"/>
        <v>0</v>
      </c>
      <c r="AB167" s="15">
        <f t="shared" si="153"/>
        <v>0</v>
      </c>
      <c r="AC167" s="15">
        <f t="shared" si="153"/>
        <v>0</v>
      </c>
      <c r="AD167" s="15">
        <f t="shared" si="153"/>
        <v>0</v>
      </c>
      <c r="AE167" s="15">
        <f t="shared" si="153"/>
        <v>0</v>
      </c>
      <c r="AF167" s="15">
        <f t="shared" si="153"/>
        <v>0</v>
      </c>
      <c r="AG167" s="15">
        <f t="shared" si="153"/>
        <v>0</v>
      </c>
      <c r="AH167" s="15">
        <f t="shared" si="153"/>
        <v>0</v>
      </c>
      <c r="AI167" s="15">
        <f t="shared" si="153"/>
        <v>0</v>
      </c>
      <c r="AJ167" s="15">
        <f t="shared" si="153"/>
        <v>0</v>
      </c>
      <c r="AK167" s="15">
        <f t="shared" si="153"/>
        <v>0</v>
      </c>
      <c r="AL167" s="15">
        <f t="shared" si="153"/>
        <v>0</v>
      </c>
      <c r="AM167" s="15">
        <f t="shared" si="153"/>
        <v>0</v>
      </c>
      <c r="AN167" s="15">
        <f t="shared" si="153"/>
        <v>0</v>
      </c>
      <c r="AO167" s="15">
        <f t="shared" si="153"/>
        <v>0</v>
      </c>
      <c r="AP167" s="15">
        <f t="shared" si="153"/>
        <v>0</v>
      </c>
      <c r="AQ167" s="15">
        <f t="shared" si="153"/>
        <v>0</v>
      </c>
      <c r="AR167" s="15">
        <f t="shared" si="153"/>
        <v>0</v>
      </c>
      <c r="AS167" s="15">
        <f t="shared" si="153"/>
        <v>0</v>
      </c>
      <c r="AT167" s="15">
        <f t="shared" si="153"/>
        <v>0</v>
      </c>
      <c r="AU167" s="15">
        <f t="shared" si="153"/>
        <v>0</v>
      </c>
      <c r="AV167" s="15">
        <f t="shared" si="153"/>
        <v>0</v>
      </c>
      <c r="AW167" s="15">
        <f t="shared" si="153"/>
        <v>0</v>
      </c>
      <c r="AX167" s="15">
        <f t="shared" si="153"/>
        <v>0</v>
      </c>
      <c r="AY167" s="15">
        <f t="shared" si="153"/>
        <v>0</v>
      </c>
      <c r="AZ167" s="15">
        <f t="shared" si="153"/>
        <v>0</v>
      </c>
      <c r="BA167" s="15">
        <f t="shared" si="153"/>
        <v>0</v>
      </c>
      <c r="BB167" s="15">
        <f t="shared" si="153"/>
        <v>0</v>
      </c>
      <c r="BC167" s="15">
        <f t="shared" si="153"/>
        <v>0</v>
      </c>
      <c r="BD167" s="15">
        <f t="shared" si="153"/>
        <v>0</v>
      </c>
      <c r="BE167" s="15">
        <f t="shared" si="153"/>
        <v>0</v>
      </c>
      <c r="BF167" s="15">
        <f t="shared" si="153"/>
        <v>0</v>
      </c>
      <c r="BG167" s="1">
        <f t="shared" si="77"/>
        <v>0.01</v>
      </c>
      <c r="BH167" s="15">
        <f>SUM(BH168:BH176)</f>
        <v>0</v>
      </c>
      <c r="BI167" s="15">
        <f>SUM(BI168:BI176)</f>
        <v>0.01</v>
      </c>
      <c r="BJ167" s="15">
        <f>SUM(BJ168:BJ176)</f>
        <v>0</v>
      </c>
      <c r="BK167" s="9"/>
      <c r="BL167" s="9"/>
      <c r="BM167" s="87"/>
      <c r="BN167" s="16"/>
      <c r="BO167" s="86"/>
      <c r="BP167" s="39"/>
      <c r="BQ167" s="39"/>
      <c r="BR167" s="425"/>
      <c r="BS167" s="135"/>
      <c r="BT167" s="135"/>
      <c r="BU167" s="55"/>
      <c r="BV167" s="55"/>
      <c r="BW167" s="55"/>
      <c r="BX167" s="55"/>
      <c r="BY167" s="55"/>
      <c r="BZ167" s="55"/>
      <c r="CA167" s="55"/>
      <c r="CB167" s="55"/>
      <c r="CC167" s="55"/>
      <c r="CD167" s="55"/>
      <c r="CE167" s="55"/>
      <c r="CF167" s="55"/>
      <c r="CG167" s="55"/>
      <c r="CH167" s="55"/>
      <c r="CI167" s="55"/>
      <c r="CJ167" s="55"/>
      <c r="CK167" s="55"/>
      <c r="CL167" s="55"/>
      <c r="CM167" s="55"/>
      <c r="CN167" s="55"/>
      <c r="CO167" s="55"/>
      <c r="CP167" s="55"/>
      <c r="CQ167" s="55"/>
    </row>
    <row r="168" spans="1:95" s="81" customFormat="1" ht="130.5" customHeight="1">
      <c r="A168" s="61">
        <v>1</v>
      </c>
      <c r="B168" s="68" t="s">
        <v>218</v>
      </c>
      <c r="C168" s="58">
        <f t="shared" ref="C168:C176" si="154">D168+E168</f>
        <v>2.73</v>
      </c>
      <c r="D168" s="58">
        <v>1</v>
      </c>
      <c r="E168" s="1">
        <f t="shared" ref="E168:E176" si="155">F168+U168+BG168</f>
        <v>1.73</v>
      </c>
      <c r="F168" s="1">
        <f t="shared" ref="F168:F176" si="156">G168+K168+L168+M168+R168+S168+T168</f>
        <v>1.73</v>
      </c>
      <c r="G168" s="58">
        <f t="shared" si="72"/>
        <v>0</v>
      </c>
      <c r="H168" s="58"/>
      <c r="I168" s="58"/>
      <c r="J168" s="58"/>
      <c r="K168" s="58">
        <v>1.73</v>
      </c>
      <c r="L168" s="58"/>
      <c r="M168" s="58">
        <f t="shared" si="73"/>
        <v>0</v>
      </c>
      <c r="N168" s="58"/>
      <c r="O168" s="58"/>
      <c r="P168" s="58"/>
      <c r="Q168" s="58"/>
      <c r="R168" s="58"/>
      <c r="S168" s="58"/>
      <c r="T168" s="58"/>
      <c r="U168" s="58">
        <f t="shared" si="75"/>
        <v>0</v>
      </c>
      <c r="V168" s="58"/>
      <c r="W168" s="58"/>
      <c r="X168" s="58"/>
      <c r="Y168" s="58"/>
      <c r="Z168" s="58"/>
      <c r="AA168" s="58"/>
      <c r="AB168" s="58"/>
      <c r="AC168" s="58"/>
      <c r="AD168" s="58">
        <f t="shared" ref="AD168:AD176" si="157">SUM(AE168:AT168)</f>
        <v>0</v>
      </c>
      <c r="AE168" s="58"/>
      <c r="AF168" s="58"/>
      <c r="AG168" s="58"/>
      <c r="AH168" s="58"/>
      <c r="AI168" s="58"/>
      <c r="AJ168" s="58"/>
      <c r="AK168" s="58"/>
      <c r="AL168" s="58"/>
      <c r="AM168" s="58"/>
      <c r="AN168" s="58"/>
      <c r="AO168" s="58"/>
      <c r="AP168" s="58"/>
      <c r="AQ168" s="58"/>
      <c r="AR168" s="58"/>
      <c r="AS168" s="58">
        <v>0</v>
      </c>
      <c r="AT168" s="58"/>
      <c r="AU168" s="58"/>
      <c r="AV168" s="58"/>
      <c r="AW168" s="58"/>
      <c r="AX168" s="58"/>
      <c r="AY168" s="58"/>
      <c r="AZ168" s="58"/>
      <c r="BA168" s="58"/>
      <c r="BB168" s="58"/>
      <c r="BC168" s="58"/>
      <c r="BD168" s="58"/>
      <c r="BE168" s="58"/>
      <c r="BF168" s="58"/>
      <c r="BG168" s="1">
        <f t="shared" si="77"/>
        <v>0</v>
      </c>
      <c r="BH168" s="58"/>
      <c r="BI168" s="58"/>
      <c r="BJ168" s="58"/>
      <c r="BK168" s="61" t="s">
        <v>130</v>
      </c>
      <c r="BL168" s="79" t="s">
        <v>131</v>
      </c>
      <c r="BM168" s="61" t="s">
        <v>216</v>
      </c>
      <c r="BN168" s="61" t="s">
        <v>481</v>
      </c>
      <c r="BO168" s="128" t="s">
        <v>370</v>
      </c>
      <c r="BP168" s="79" t="s">
        <v>363</v>
      </c>
      <c r="BQ168" s="63" t="s">
        <v>558</v>
      </c>
      <c r="BR168" s="427"/>
      <c r="BS168" s="136"/>
      <c r="BT168" s="136"/>
    </row>
    <row r="169" spans="1:95" s="77" customFormat="1" ht="90.75" customHeight="1">
      <c r="A169" s="61">
        <v>2</v>
      </c>
      <c r="B169" s="68" t="s">
        <v>219</v>
      </c>
      <c r="C169" s="62">
        <f t="shared" si="154"/>
        <v>2.5</v>
      </c>
      <c r="D169" s="58">
        <v>2.29</v>
      </c>
      <c r="E169" s="1">
        <f t="shared" si="155"/>
        <v>0.21000000000000002</v>
      </c>
      <c r="F169" s="1">
        <f t="shared" si="156"/>
        <v>0.2</v>
      </c>
      <c r="G169" s="58">
        <f t="shared" si="72"/>
        <v>0</v>
      </c>
      <c r="H169" s="58"/>
      <c r="I169" s="58"/>
      <c r="J169" s="58"/>
      <c r="K169" s="58">
        <v>0.1</v>
      </c>
      <c r="L169" s="58">
        <v>0.1</v>
      </c>
      <c r="M169" s="58">
        <f t="shared" si="73"/>
        <v>0</v>
      </c>
      <c r="N169" s="58"/>
      <c r="O169" s="58"/>
      <c r="P169" s="58"/>
      <c r="Q169" s="58"/>
      <c r="R169" s="58"/>
      <c r="S169" s="58"/>
      <c r="T169" s="58"/>
      <c r="U169" s="58">
        <f t="shared" si="75"/>
        <v>0</v>
      </c>
      <c r="V169" s="58"/>
      <c r="W169" s="58"/>
      <c r="X169" s="58"/>
      <c r="Y169" s="58"/>
      <c r="Z169" s="58"/>
      <c r="AA169" s="58"/>
      <c r="AB169" s="58"/>
      <c r="AC169" s="58"/>
      <c r="AD169" s="58">
        <f t="shared" si="157"/>
        <v>0</v>
      </c>
      <c r="AE169" s="58"/>
      <c r="AF169" s="58"/>
      <c r="AG169" s="58"/>
      <c r="AH169" s="58"/>
      <c r="AI169" s="58"/>
      <c r="AJ169" s="58"/>
      <c r="AK169" s="58"/>
      <c r="AL169" s="58"/>
      <c r="AM169" s="58"/>
      <c r="AN169" s="58"/>
      <c r="AO169" s="58"/>
      <c r="AP169" s="58"/>
      <c r="AQ169" s="58"/>
      <c r="AR169" s="58"/>
      <c r="AS169" s="58">
        <v>0</v>
      </c>
      <c r="AT169" s="58"/>
      <c r="AU169" s="58"/>
      <c r="AV169" s="58"/>
      <c r="AW169" s="58"/>
      <c r="AX169" s="58"/>
      <c r="AY169" s="58"/>
      <c r="AZ169" s="58"/>
      <c r="BA169" s="58"/>
      <c r="BB169" s="58"/>
      <c r="BC169" s="58"/>
      <c r="BD169" s="58"/>
      <c r="BE169" s="58"/>
      <c r="BF169" s="58"/>
      <c r="BG169" s="1">
        <f t="shared" si="77"/>
        <v>0.01</v>
      </c>
      <c r="BH169" s="58"/>
      <c r="BI169" s="58">
        <v>0.01</v>
      </c>
      <c r="BJ169" s="58"/>
      <c r="BK169" s="61" t="s">
        <v>130</v>
      </c>
      <c r="BL169" s="79" t="s">
        <v>131</v>
      </c>
      <c r="BM169" s="61" t="s">
        <v>216</v>
      </c>
      <c r="BN169" s="61" t="s">
        <v>481</v>
      </c>
      <c r="BO169" s="128" t="s">
        <v>370</v>
      </c>
      <c r="BP169" s="79" t="s">
        <v>363</v>
      </c>
      <c r="BQ169" s="63" t="s">
        <v>558</v>
      </c>
      <c r="BR169" s="429"/>
      <c r="BS169" s="140"/>
      <c r="BT169" s="140"/>
    </row>
    <row r="170" spans="1:95" s="81" customFormat="1" ht="56.25">
      <c r="A170" s="61">
        <v>3</v>
      </c>
      <c r="B170" s="60" t="s">
        <v>484</v>
      </c>
      <c r="C170" s="58">
        <f t="shared" si="154"/>
        <v>5</v>
      </c>
      <c r="D170" s="58">
        <v>4.5</v>
      </c>
      <c r="E170" s="58">
        <f t="shared" si="155"/>
        <v>0.5</v>
      </c>
      <c r="F170" s="58">
        <f t="shared" si="156"/>
        <v>0.5</v>
      </c>
      <c r="G170" s="58">
        <f t="shared" ref="G170:G193" si="158">H170+I170+J170</f>
        <v>0</v>
      </c>
      <c r="H170" s="58"/>
      <c r="I170" s="58"/>
      <c r="J170" s="58"/>
      <c r="K170" s="58">
        <v>0.5</v>
      </c>
      <c r="L170" s="58"/>
      <c r="M170" s="58">
        <f t="shared" ref="M170:M193" si="159">+N170+O170+P170</f>
        <v>0</v>
      </c>
      <c r="N170" s="58"/>
      <c r="O170" s="58"/>
      <c r="P170" s="58"/>
      <c r="Q170" s="58"/>
      <c r="R170" s="58"/>
      <c r="S170" s="58"/>
      <c r="T170" s="58"/>
      <c r="U170" s="58">
        <f t="shared" ref="U170:U193" si="160">V170+W170+X170+Y170+Z170+AA170+AB170+AC170+AD170+AU170+AV170+AW170+AX170+AY170+AZ170+BA170+BB170+BC170+BD170+BE170+BF170</f>
        <v>0</v>
      </c>
      <c r="V170" s="58"/>
      <c r="W170" s="58"/>
      <c r="X170" s="58"/>
      <c r="Y170" s="58"/>
      <c r="Z170" s="58"/>
      <c r="AA170" s="58"/>
      <c r="AB170" s="58"/>
      <c r="AC170" s="58"/>
      <c r="AD170" s="58">
        <f t="shared" si="157"/>
        <v>0</v>
      </c>
      <c r="AE170" s="58"/>
      <c r="AF170" s="58"/>
      <c r="AG170" s="58"/>
      <c r="AH170" s="58"/>
      <c r="AI170" s="58"/>
      <c r="AJ170" s="58"/>
      <c r="AK170" s="58"/>
      <c r="AL170" s="58"/>
      <c r="AM170" s="58"/>
      <c r="AN170" s="58"/>
      <c r="AO170" s="58"/>
      <c r="AP170" s="58"/>
      <c r="AQ170" s="58"/>
      <c r="AR170" s="58"/>
      <c r="AS170" s="58">
        <v>0</v>
      </c>
      <c r="AT170" s="58"/>
      <c r="AU170" s="58"/>
      <c r="AV170" s="58"/>
      <c r="AW170" s="58"/>
      <c r="AX170" s="58"/>
      <c r="AY170" s="58"/>
      <c r="AZ170" s="58"/>
      <c r="BA170" s="58"/>
      <c r="BB170" s="58"/>
      <c r="BC170" s="58"/>
      <c r="BD170" s="58"/>
      <c r="BE170" s="58"/>
      <c r="BF170" s="58"/>
      <c r="BG170" s="58">
        <f t="shared" ref="BG170:BG193" si="161">BH170+BI170+BJ170</f>
        <v>0</v>
      </c>
      <c r="BH170" s="58"/>
      <c r="BI170" s="58"/>
      <c r="BJ170" s="58"/>
      <c r="BK170" s="61" t="s">
        <v>130</v>
      </c>
      <c r="BL170" s="79" t="s">
        <v>131</v>
      </c>
      <c r="BM170" s="61" t="s">
        <v>216</v>
      </c>
      <c r="BN170" s="61" t="s">
        <v>481</v>
      </c>
      <c r="BO170" s="90"/>
      <c r="BP170" s="79" t="s">
        <v>363</v>
      </c>
      <c r="BQ170" s="63" t="s">
        <v>557</v>
      </c>
      <c r="BR170" s="427"/>
      <c r="BS170" s="136"/>
      <c r="BT170" s="136"/>
    </row>
    <row r="171" spans="1:95" s="81" customFormat="1" ht="87.75" customHeight="1">
      <c r="A171" s="61">
        <v>4</v>
      </c>
      <c r="B171" s="149" t="s">
        <v>620</v>
      </c>
      <c r="C171" s="58">
        <f t="shared" si="154"/>
        <v>1.7</v>
      </c>
      <c r="D171" s="58">
        <v>1</v>
      </c>
      <c r="E171" s="1">
        <f t="shared" si="155"/>
        <v>0.7</v>
      </c>
      <c r="F171" s="1">
        <f t="shared" si="156"/>
        <v>0.7</v>
      </c>
      <c r="G171" s="58">
        <f t="shared" si="158"/>
        <v>0</v>
      </c>
      <c r="H171" s="58"/>
      <c r="I171" s="58"/>
      <c r="J171" s="58"/>
      <c r="K171" s="58">
        <v>0.3</v>
      </c>
      <c r="L171" s="58">
        <v>0.4</v>
      </c>
      <c r="M171" s="58">
        <f t="shared" si="159"/>
        <v>0</v>
      </c>
      <c r="N171" s="58"/>
      <c r="O171" s="58"/>
      <c r="P171" s="58"/>
      <c r="Q171" s="58"/>
      <c r="R171" s="58"/>
      <c r="S171" s="58"/>
      <c r="T171" s="58"/>
      <c r="U171" s="58">
        <f t="shared" si="160"/>
        <v>0</v>
      </c>
      <c r="V171" s="58"/>
      <c r="W171" s="58"/>
      <c r="X171" s="58"/>
      <c r="Y171" s="58"/>
      <c r="Z171" s="58"/>
      <c r="AA171" s="58"/>
      <c r="AB171" s="58"/>
      <c r="AC171" s="58"/>
      <c r="AD171" s="58">
        <f t="shared" si="157"/>
        <v>0</v>
      </c>
      <c r="AE171" s="58"/>
      <c r="AF171" s="58"/>
      <c r="AG171" s="58"/>
      <c r="AH171" s="58"/>
      <c r="AI171" s="58"/>
      <c r="AJ171" s="58"/>
      <c r="AK171" s="58"/>
      <c r="AL171" s="58"/>
      <c r="AM171" s="58"/>
      <c r="AN171" s="58"/>
      <c r="AO171" s="58"/>
      <c r="AP171" s="58"/>
      <c r="AQ171" s="58"/>
      <c r="AR171" s="58"/>
      <c r="AS171" s="58">
        <v>0</v>
      </c>
      <c r="AT171" s="58"/>
      <c r="AU171" s="58"/>
      <c r="AV171" s="58"/>
      <c r="AW171" s="58"/>
      <c r="AX171" s="58"/>
      <c r="AY171" s="58"/>
      <c r="AZ171" s="58"/>
      <c r="BA171" s="58"/>
      <c r="BB171" s="58"/>
      <c r="BC171" s="58"/>
      <c r="BD171" s="58"/>
      <c r="BE171" s="58"/>
      <c r="BF171" s="58"/>
      <c r="BG171" s="1">
        <f t="shared" si="161"/>
        <v>0</v>
      </c>
      <c r="BH171" s="58"/>
      <c r="BI171" s="58"/>
      <c r="BJ171" s="58"/>
      <c r="BK171" s="61" t="s">
        <v>130</v>
      </c>
      <c r="BL171" s="79" t="s">
        <v>131</v>
      </c>
      <c r="BM171" s="61"/>
      <c r="BN171" s="61" t="s">
        <v>481</v>
      </c>
      <c r="BO171" s="128" t="s">
        <v>369</v>
      </c>
      <c r="BP171" s="79" t="s">
        <v>363</v>
      </c>
      <c r="BQ171" s="63" t="s">
        <v>558</v>
      </c>
      <c r="BR171" s="427" t="s">
        <v>596</v>
      </c>
      <c r="BS171" s="136"/>
      <c r="BT171" s="136"/>
      <c r="CG171" s="81" t="s">
        <v>597</v>
      </c>
    </row>
    <row r="172" spans="1:95" s="81" customFormat="1" ht="54.75" customHeight="1">
      <c r="A172" s="61">
        <v>5</v>
      </c>
      <c r="B172" s="149" t="s">
        <v>485</v>
      </c>
      <c r="C172" s="58">
        <f t="shared" si="154"/>
        <v>3.1</v>
      </c>
      <c r="D172" s="58"/>
      <c r="E172" s="1">
        <f t="shared" si="155"/>
        <v>3.1</v>
      </c>
      <c r="F172" s="1">
        <f t="shared" si="156"/>
        <v>3.1</v>
      </c>
      <c r="G172" s="58">
        <f t="shared" si="158"/>
        <v>0</v>
      </c>
      <c r="H172" s="58"/>
      <c r="I172" s="58"/>
      <c r="J172" s="58"/>
      <c r="K172" s="58">
        <v>2.7</v>
      </c>
      <c r="L172" s="58">
        <v>0.4</v>
      </c>
      <c r="M172" s="58">
        <f t="shared" si="159"/>
        <v>0</v>
      </c>
      <c r="N172" s="58"/>
      <c r="O172" s="58"/>
      <c r="P172" s="58"/>
      <c r="Q172" s="58"/>
      <c r="R172" s="58"/>
      <c r="S172" s="58"/>
      <c r="T172" s="58"/>
      <c r="U172" s="58">
        <f t="shared" si="160"/>
        <v>0</v>
      </c>
      <c r="V172" s="58"/>
      <c r="W172" s="58"/>
      <c r="X172" s="58"/>
      <c r="Y172" s="58"/>
      <c r="Z172" s="58"/>
      <c r="AA172" s="58"/>
      <c r="AB172" s="58"/>
      <c r="AC172" s="58"/>
      <c r="AD172" s="58">
        <f t="shared" si="157"/>
        <v>0</v>
      </c>
      <c r="AE172" s="58"/>
      <c r="AF172" s="58"/>
      <c r="AG172" s="58"/>
      <c r="AH172" s="58"/>
      <c r="AI172" s="58"/>
      <c r="AJ172" s="58"/>
      <c r="AK172" s="58"/>
      <c r="AL172" s="58"/>
      <c r="AM172" s="58"/>
      <c r="AN172" s="58"/>
      <c r="AO172" s="58"/>
      <c r="AP172" s="58"/>
      <c r="AQ172" s="58"/>
      <c r="AR172" s="58"/>
      <c r="AS172" s="58">
        <v>0</v>
      </c>
      <c r="AT172" s="58"/>
      <c r="AU172" s="58"/>
      <c r="AV172" s="58"/>
      <c r="AW172" s="58"/>
      <c r="AX172" s="58"/>
      <c r="AY172" s="58"/>
      <c r="AZ172" s="58"/>
      <c r="BA172" s="58"/>
      <c r="BB172" s="58"/>
      <c r="BC172" s="58"/>
      <c r="BD172" s="58"/>
      <c r="BE172" s="58"/>
      <c r="BF172" s="58"/>
      <c r="BG172" s="1">
        <f t="shared" si="161"/>
        <v>0</v>
      </c>
      <c r="BH172" s="58"/>
      <c r="BI172" s="58"/>
      <c r="BJ172" s="58"/>
      <c r="BK172" s="61" t="s">
        <v>130</v>
      </c>
      <c r="BL172" s="79" t="s">
        <v>396</v>
      </c>
      <c r="BM172" s="61" t="s">
        <v>220</v>
      </c>
      <c r="BN172" s="61" t="s">
        <v>91</v>
      </c>
      <c r="BO172" s="128" t="s">
        <v>369</v>
      </c>
      <c r="BP172" s="79" t="s">
        <v>363</v>
      </c>
      <c r="BQ172" s="63" t="s">
        <v>558</v>
      </c>
      <c r="BR172" s="427"/>
      <c r="BS172" s="136"/>
      <c r="BT172" s="136"/>
    </row>
    <row r="173" spans="1:95" s="81" customFormat="1" ht="79.900000000000006" customHeight="1">
      <c r="A173" s="61">
        <v>6</v>
      </c>
      <c r="B173" s="60" t="s">
        <v>221</v>
      </c>
      <c r="C173" s="58">
        <f t="shared" si="154"/>
        <v>5.7</v>
      </c>
      <c r="D173" s="58">
        <v>5.7</v>
      </c>
      <c r="E173" s="58">
        <f t="shared" si="155"/>
        <v>0</v>
      </c>
      <c r="F173" s="58">
        <f t="shared" si="156"/>
        <v>0</v>
      </c>
      <c r="G173" s="58">
        <f t="shared" si="158"/>
        <v>0</v>
      </c>
      <c r="H173" s="58"/>
      <c r="I173" s="58"/>
      <c r="J173" s="58"/>
      <c r="K173" s="58"/>
      <c r="L173" s="58"/>
      <c r="M173" s="58">
        <f t="shared" si="159"/>
        <v>0</v>
      </c>
      <c r="N173" s="58"/>
      <c r="O173" s="58"/>
      <c r="P173" s="58"/>
      <c r="Q173" s="58"/>
      <c r="R173" s="58"/>
      <c r="S173" s="58"/>
      <c r="T173" s="58"/>
      <c r="U173" s="58">
        <f t="shared" si="160"/>
        <v>0</v>
      </c>
      <c r="V173" s="58"/>
      <c r="W173" s="58"/>
      <c r="X173" s="58"/>
      <c r="Y173" s="58"/>
      <c r="Z173" s="58"/>
      <c r="AA173" s="58"/>
      <c r="AB173" s="58"/>
      <c r="AC173" s="58"/>
      <c r="AD173" s="58">
        <f t="shared" si="157"/>
        <v>0</v>
      </c>
      <c r="AE173" s="58"/>
      <c r="AF173" s="58"/>
      <c r="AG173" s="58"/>
      <c r="AH173" s="58"/>
      <c r="AI173" s="58"/>
      <c r="AJ173" s="58"/>
      <c r="AK173" s="58"/>
      <c r="AL173" s="58"/>
      <c r="AM173" s="58"/>
      <c r="AN173" s="58"/>
      <c r="AO173" s="58"/>
      <c r="AP173" s="58"/>
      <c r="AQ173" s="58"/>
      <c r="AR173" s="58"/>
      <c r="AS173" s="58">
        <v>0</v>
      </c>
      <c r="AT173" s="58"/>
      <c r="AU173" s="58"/>
      <c r="AV173" s="58"/>
      <c r="AW173" s="58"/>
      <c r="AX173" s="58"/>
      <c r="AY173" s="58"/>
      <c r="AZ173" s="58"/>
      <c r="BA173" s="58"/>
      <c r="BB173" s="58"/>
      <c r="BC173" s="58"/>
      <c r="BD173" s="58"/>
      <c r="BE173" s="58"/>
      <c r="BF173" s="58"/>
      <c r="BG173" s="58">
        <f t="shared" si="161"/>
        <v>0</v>
      </c>
      <c r="BH173" s="58"/>
      <c r="BI173" s="58"/>
      <c r="BJ173" s="58"/>
      <c r="BK173" s="61" t="s">
        <v>130</v>
      </c>
      <c r="BL173" s="79" t="s">
        <v>316</v>
      </c>
      <c r="BM173" s="61" t="s">
        <v>222</v>
      </c>
      <c r="BN173" s="61" t="s">
        <v>481</v>
      </c>
      <c r="BO173" s="90"/>
      <c r="BP173" s="79" t="s">
        <v>364</v>
      </c>
      <c r="BQ173" s="63" t="s">
        <v>557</v>
      </c>
      <c r="BR173" s="427"/>
      <c r="BS173" s="136"/>
      <c r="BT173" s="136"/>
    </row>
    <row r="174" spans="1:95" s="81" customFormat="1" ht="56.25">
      <c r="A174" s="61">
        <v>7</v>
      </c>
      <c r="B174" s="60" t="s">
        <v>223</v>
      </c>
      <c r="C174" s="58">
        <f t="shared" si="154"/>
        <v>3.5</v>
      </c>
      <c r="D174" s="63"/>
      <c r="E174" s="58">
        <f t="shared" si="155"/>
        <v>3.5</v>
      </c>
      <c r="F174" s="58">
        <f t="shared" si="156"/>
        <v>3.5</v>
      </c>
      <c r="G174" s="58">
        <f t="shared" si="158"/>
        <v>0</v>
      </c>
      <c r="H174" s="58"/>
      <c r="I174" s="58"/>
      <c r="J174" s="58"/>
      <c r="K174" s="58"/>
      <c r="L174" s="58">
        <v>3.5</v>
      </c>
      <c r="M174" s="58">
        <f t="shared" si="159"/>
        <v>0</v>
      </c>
      <c r="N174" s="58"/>
      <c r="O174" s="58"/>
      <c r="P174" s="58"/>
      <c r="Q174" s="58"/>
      <c r="R174" s="58"/>
      <c r="S174" s="58"/>
      <c r="T174" s="58"/>
      <c r="U174" s="58">
        <f t="shared" si="160"/>
        <v>0</v>
      </c>
      <c r="V174" s="58"/>
      <c r="W174" s="58"/>
      <c r="X174" s="58"/>
      <c r="Y174" s="58"/>
      <c r="Z174" s="58"/>
      <c r="AA174" s="58"/>
      <c r="AB174" s="58"/>
      <c r="AC174" s="58"/>
      <c r="AD174" s="58">
        <f t="shared" si="157"/>
        <v>0</v>
      </c>
      <c r="AE174" s="58"/>
      <c r="AF174" s="58"/>
      <c r="AG174" s="58"/>
      <c r="AH174" s="58"/>
      <c r="AI174" s="58"/>
      <c r="AJ174" s="58"/>
      <c r="AK174" s="58"/>
      <c r="AL174" s="58"/>
      <c r="AM174" s="58"/>
      <c r="AN174" s="58"/>
      <c r="AO174" s="58"/>
      <c r="AP174" s="58"/>
      <c r="AQ174" s="58"/>
      <c r="AR174" s="58"/>
      <c r="AS174" s="58">
        <v>0</v>
      </c>
      <c r="AT174" s="58"/>
      <c r="AU174" s="58"/>
      <c r="AV174" s="58"/>
      <c r="AW174" s="58"/>
      <c r="AX174" s="58"/>
      <c r="AY174" s="58"/>
      <c r="AZ174" s="58"/>
      <c r="BA174" s="58"/>
      <c r="BB174" s="58"/>
      <c r="BC174" s="58"/>
      <c r="BD174" s="58"/>
      <c r="BE174" s="58"/>
      <c r="BF174" s="58"/>
      <c r="BG174" s="58">
        <f t="shared" si="161"/>
        <v>0</v>
      </c>
      <c r="BH174" s="58"/>
      <c r="BI174" s="58"/>
      <c r="BJ174" s="58"/>
      <c r="BK174" s="61" t="s">
        <v>130</v>
      </c>
      <c r="BL174" s="79" t="s">
        <v>397</v>
      </c>
      <c r="BM174" s="61" t="s">
        <v>224</v>
      </c>
      <c r="BN174" s="61" t="s">
        <v>481</v>
      </c>
      <c r="BO174" s="90"/>
      <c r="BP174" s="79" t="s">
        <v>364</v>
      </c>
      <c r="BQ174" s="63" t="s">
        <v>557</v>
      </c>
      <c r="BR174" s="427"/>
      <c r="BS174" s="136"/>
      <c r="BT174" s="136"/>
    </row>
    <row r="175" spans="1:95" s="81" customFormat="1" ht="56.25">
      <c r="A175" s="61">
        <v>8</v>
      </c>
      <c r="B175" s="60" t="s">
        <v>415</v>
      </c>
      <c r="C175" s="58">
        <f t="shared" si="154"/>
        <v>11</v>
      </c>
      <c r="D175" s="63"/>
      <c r="E175" s="58">
        <f t="shared" si="155"/>
        <v>11</v>
      </c>
      <c r="F175" s="58">
        <f t="shared" si="156"/>
        <v>11</v>
      </c>
      <c r="G175" s="58">
        <f t="shared" si="158"/>
        <v>0</v>
      </c>
      <c r="H175" s="58"/>
      <c r="I175" s="58"/>
      <c r="J175" s="58"/>
      <c r="K175" s="58"/>
      <c r="L175" s="58">
        <v>11</v>
      </c>
      <c r="M175" s="58">
        <f t="shared" si="159"/>
        <v>0</v>
      </c>
      <c r="N175" s="58"/>
      <c r="O175" s="58"/>
      <c r="P175" s="58"/>
      <c r="Q175" s="58"/>
      <c r="R175" s="58"/>
      <c r="S175" s="58"/>
      <c r="T175" s="58"/>
      <c r="U175" s="58">
        <f t="shared" si="160"/>
        <v>0</v>
      </c>
      <c r="V175" s="58"/>
      <c r="W175" s="58"/>
      <c r="X175" s="58"/>
      <c r="Y175" s="58"/>
      <c r="Z175" s="58"/>
      <c r="AA175" s="58"/>
      <c r="AB175" s="58"/>
      <c r="AC175" s="58"/>
      <c r="AD175" s="58">
        <f t="shared" si="157"/>
        <v>0</v>
      </c>
      <c r="AE175" s="58"/>
      <c r="AF175" s="58"/>
      <c r="AG175" s="58"/>
      <c r="AH175" s="58"/>
      <c r="AI175" s="58"/>
      <c r="AJ175" s="58"/>
      <c r="AK175" s="58"/>
      <c r="AL175" s="58"/>
      <c r="AM175" s="58"/>
      <c r="AN175" s="58"/>
      <c r="AO175" s="58"/>
      <c r="AP175" s="58"/>
      <c r="AQ175" s="58"/>
      <c r="AR175" s="58"/>
      <c r="AS175" s="58">
        <v>0</v>
      </c>
      <c r="AT175" s="58"/>
      <c r="AU175" s="58"/>
      <c r="AV175" s="58"/>
      <c r="AW175" s="58"/>
      <c r="AX175" s="58"/>
      <c r="AY175" s="58"/>
      <c r="AZ175" s="58"/>
      <c r="BA175" s="58"/>
      <c r="BB175" s="58"/>
      <c r="BC175" s="58"/>
      <c r="BD175" s="58"/>
      <c r="BE175" s="58"/>
      <c r="BF175" s="58"/>
      <c r="BG175" s="58">
        <f t="shared" si="161"/>
        <v>0</v>
      </c>
      <c r="BH175" s="58"/>
      <c r="BI175" s="58"/>
      <c r="BJ175" s="58"/>
      <c r="BK175" s="61" t="s">
        <v>130</v>
      </c>
      <c r="BL175" s="79" t="s">
        <v>397</v>
      </c>
      <c r="BM175" s="61" t="s">
        <v>224</v>
      </c>
      <c r="BN175" s="61" t="s">
        <v>481</v>
      </c>
      <c r="BO175" s="90"/>
      <c r="BP175" s="79" t="s">
        <v>364</v>
      </c>
      <c r="BQ175" s="63" t="s">
        <v>557</v>
      </c>
      <c r="BR175" s="427"/>
      <c r="BS175" s="136"/>
      <c r="BT175" s="136"/>
    </row>
    <row r="176" spans="1:95" s="81" customFormat="1" ht="75">
      <c r="A176" s="61">
        <v>9</v>
      </c>
      <c r="B176" s="60" t="s">
        <v>393</v>
      </c>
      <c r="C176" s="58">
        <f t="shared" si="154"/>
        <v>14.5</v>
      </c>
      <c r="D176" s="63">
        <v>8.5</v>
      </c>
      <c r="E176" s="58">
        <f t="shared" si="155"/>
        <v>6</v>
      </c>
      <c r="F176" s="58">
        <f t="shared" si="156"/>
        <v>6</v>
      </c>
      <c r="G176" s="58">
        <f t="shared" si="158"/>
        <v>0</v>
      </c>
      <c r="H176" s="58"/>
      <c r="I176" s="58"/>
      <c r="J176" s="58"/>
      <c r="K176" s="58">
        <v>6</v>
      </c>
      <c r="L176" s="58"/>
      <c r="M176" s="58">
        <f t="shared" si="159"/>
        <v>0</v>
      </c>
      <c r="N176" s="58"/>
      <c r="O176" s="58"/>
      <c r="P176" s="58"/>
      <c r="Q176" s="58"/>
      <c r="R176" s="58"/>
      <c r="S176" s="58"/>
      <c r="T176" s="58"/>
      <c r="U176" s="58">
        <f t="shared" si="160"/>
        <v>0</v>
      </c>
      <c r="V176" s="58"/>
      <c r="W176" s="58"/>
      <c r="X176" s="58"/>
      <c r="Y176" s="58"/>
      <c r="Z176" s="58"/>
      <c r="AA176" s="58"/>
      <c r="AB176" s="58"/>
      <c r="AC176" s="58"/>
      <c r="AD176" s="58">
        <f t="shared" si="157"/>
        <v>0</v>
      </c>
      <c r="AE176" s="58"/>
      <c r="AF176" s="58"/>
      <c r="AG176" s="58"/>
      <c r="AH176" s="58"/>
      <c r="AI176" s="58"/>
      <c r="AJ176" s="58"/>
      <c r="AK176" s="58"/>
      <c r="AL176" s="58"/>
      <c r="AM176" s="58"/>
      <c r="AN176" s="58"/>
      <c r="AO176" s="58"/>
      <c r="AP176" s="58"/>
      <c r="AQ176" s="58"/>
      <c r="AR176" s="58"/>
      <c r="AS176" s="58">
        <v>0</v>
      </c>
      <c r="AT176" s="58"/>
      <c r="AU176" s="58"/>
      <c r="AV176" s="58"/>
      <c r="AW176" s="58"/>
      <c r="AX176" s="58"/>
      <c r="AY176" s="58"/>
      <c r="AZ176" s="58"/>
      <c r="BA176" s="58"/>
      <c r="BB176" s="58"/>
      <c r="BC176" s="58"/>
      <c r="BD176" s="58"/>
      <c r="BE176" s="58"/>
      <c r="BF176" s="58"/>
      <c r="BG176" s="58">
        <f t="shared" si="161"/>
        <v>0</v>
      </c>
      <c r="BH176" s="58"/>
      <c r="BI176" s="58"/>
      <c r="BJ176" s="58"/>
      <c r="BK176" s="61" t="s">
        <v>130</v>
      </c>
      <c r="BL176" s="79" t="s">
        <v>397</v>
      </c>
      <c r="BM176" s="61" t="s">
        <v>224</v>
      </c>
      <c r="BN176" s="61" t="s">
        <v>481</v>
      </c>
      <c r="BO176" s="90"/>
      <c r="BP176" s="79" t="s">
        <v>364</v>
      </c>
      <c r="BQ176" s="63" t="s">
        <v>557</v>
      </c>
      <c r="BR176" s="427"/>
      <c r="BS176" s="136"/>
      <c r="BT176" s="136"/>
    </row>
    <row r="177" spans="1:95" s="3" customFormat="1">
      <c r="A177" s="16" t="s">
        <v>196</v>
      </c>
      <c r="B177" s="23" t="s">
        <v>463</v>
      </c>
      <c r="C177" s="31">
        <f>D177+E177</f>
        <v>772.32</v>
      </c>
      <c r="D177" s="31">
        <f t="shared" ref="D177:BJ177" si="162">D178+D180+D191</f>
        <v>484.46000000000004</v>
      </c>
      <c r="E177" s="31">
        <f t="shared" si="162"/>
        <v>287.86</v>
      </c>
      <c r="F177" s="31">
        <f t="shared" si="162"/>
        <v>272.86</v>
      </c>
      <c r="G177" s="31">
        <f t="shared" si="162"/>
        <v>0</v>
      </c>
      <c r="H177" s="31">
        <f t="shared" si="162"/>
        <v>0</v>
      </c>
      <c r="I177" s="31">
        <f t="shared" si="162"/>
        <v>0</v>
      </c>
      <c r="J177" s="31">
        <f t="shared" si="162"/>
        <v>0</v>
      </c>
      <c r="K177" s="31">
        <f t="shared" si="162"/>
        <v>272.86</v>
      </c>
      <c r="L177" s="31">
        <f t="shared" si="162"/>
        <v>0</v>
      </c>
      <c r="M177" s="31">
        <f t="shared" si="162"/>
        <v>0</v>
      </c>
      <c r="N177" s="31">
        <f t="shared" si="162"/>
        <v>0</v>
      </c>
      <c r="O177" s="31">
        <f t="shared" si="162"/>
        <v>0</v>
      </c>
      <c r="P177" s="31">
        <f t="shared" si="162"/>
        <v>0</v>
      </c>
      <c r="Q177" s="31">
        <f t="shared" si="162"/>
        <v>0</v>
      </c>
      <c r="R177" s="31">
        <f t="shared" si="162"/>
        <v>0</v>
      </c>
      <c r="S177" s="31">
        <f t="shared" si="162"/>
        <v>0</v>
      </c>
      <c r="T177" s="31">
        <f t="shared" si="162"/>
        <v>0</v>
      </c>
      <c r="U177" s="31">
        <f t="shared" si="162"/>
        <v>0</v>
      </c>
      <c r="V177" s="31">
        <f t="shared" si="162"/>
        <v>0</v>
      </c>
      <c r="W177" s="31">
        <f t="shared" si="162"/>
        <v>0</v>
      </c>
      <c r="X177" s="31">
        <f t="shared" si="162"/>
        <v>0</v>
      </c>
      <c r="Y177" s="31">
        <f t="shared" si="162"/>
        <v>0</v>
      </c>
      <c r="Z177" s="31">
        <f t="shared" si="162"/>
        <v>0</v>
      </c>
      <c r="AA177" s="31">
        <f t="shared" si="162"/>
        <v>0</v>
      </c>
      <c r="AB177" s="31">
        <f t="shared" si="162"/>
        <v>0</v>
      </c>
      <c r="AC177" s="31">
        <f t="shared" si="162"/>
        <v>0</v>
      </c>
      <c r="AD177" s="31">
        <f t="shared" si="162"/>
        <v>0</v>
      </c>
      <c r="AE177" s="31">
        <f t="shared" si="162"/>
        <v>0</v>
      </c>
      <c r="AF177" s="31">
        <f t="shared" si="162"/>
        <v>0</v>
      </c>
      <c r="AG177" s="31">
        <f t="shared" si="162"/>
        <v>0</v>
      </c>
      <c r="AH177" s="31">
        <f t="shared" si="162"/>
        <v>0</v>
      </c>
      <c r="AI177" s="31">
        <f t="shared" si="162"/>
        <v>0</v>
      </c>
      <c r="AJ177" s="31">
        <f t="shared" si="162"/>
        <v>0</v>
      </c>
      <c r="AK177" s="31">
        <f t="shared" si="162"/>
        <v>0</v>
      </c>
      <c r="AL177" s="31">
        <f t="shared" si="162"/>
        <v>0</v>
      </c>
      <c r="AM177" s="31">
        <f t="shared" si="162"/>
        <v>0</v>
      </c>
      <c r="AN177" s="31">
        <f t="shared" si="162"/>
        <v>0</v>
      </c>
      <c r="AO177" s="31">
        <f t="shared" si="162"/>
        <v>0</v>
      </c>
      <c r="AP177" s="31">
        <f t="shared" si="162"/>
        <v>0</v>
      </c>
      <c r="AQ177" s="31">
        <f t="shared" si="162"/>
        <v>0</v>
      </c>
      <c r="AR177" s="31">
        <f t="shared" si="162"/>
        <v>0</v>
      </c>
      <c r="AS177" s="31">
        <f t="shared" si="162"/>
        <v>0</v>
      </c>
      <c r="AT177" s="31">
        <f t="shared" si="162"/>
        <v>0</v>
      </c>
      <c r="AU177" s="31">
        <f t="shared" si="162"/>
        <v>0</v>
      </c>
      <c r="AV177" s="31">
        <f t="shared" si="162"/>
        <v>0</v>
      </c>
      <c r="AW177" s="31">
        <f t="shared" si="162"/>
        <v>0</v>
      </c>
      <c r="AX177" s="31">
        <f t="shared" si="162"/>
        <v>0</v>
      </c>
      <c r="AY177" s="31">
        <f t="shared" si="162"/>
        <v>0</v>
      </c>
      <c r="AZ177" s="31">
        <f t="shared" si="162"/>
        <v>0</v>
      </c>
      <c r="BA177" s="31">
        <f t="shared" si="162"/>
        <v>0</v>
      </c>
      <c r="BB177" s="31">
        <f t="shared" si="162"/>
        <v>0</v>
      </c>
      <c r="BC177" s="31">
        <f t="shared" si="162"/>
        <v>0</v>
      </c>
      <c r="BD177" s="31">
        <f t="shared" si="162"/>
        <v>0</v>
      </c>
      <c r="BE177" s="31">
        <f t="shared" si="162"/>
        <v>0</v>
      </c>
      <c r="BF177" s="31">
        <f t="shared" si="162"/>
        <v>0</v>
      </c>
      <c r="BG177" s="31">
        <f t="shared" si="162"/>
        <v>15</v>
      </c>
      <c r="BH177" s="31">
        <f t="shared" si="162"/>
        <v>0</v>
      </c>
      <c r="BI177" s="31">
        <f t="shared" si="162"/>
        <v>15</v>
      </c>
      <c r="BJ177" s="31">
        <f t="shared" si="162"/>
        <v>0</v>
      </c>
      <c r="BK177" s="31"/>
      <c r="BL177" s="31"/>
      <c r="BM177" s="9"/>
      <c r="BN177" s="9"/>
      <c r="BO177" s="128"/>
      <c r="BP177" s="9"/>
      <c r="BQ177" s="128"/>
      <c r="BR177" s="433"/>
      <c r="BS177" s="213"/>
      <c r="BT177" s="207"/>
      <c r="BU177" s="69"/>
      <c r="BV177" s="69"/>
      <c r="BW177" s="69"/>
      <c r="BX177" s="69"/>
      <c r="BY177" s="69"/>
    </row>
    <row r="178" spans="1:95" s="2" customFormat="1" ht="19.5">
      <c r="A178" s="423" t="s">
        <v>464</v>
      </c>
      <c r="B178" s="23" t="s">
        <v>197</v>
      </c>
      <c r="C178" s="15">
        <f>C179</f>
        <v>19.86</v>
      </c>
      <c r="D178" s="15">
        <f t="shared" ref="D178:BJ178" si="163">D179</f>
        <v>0</v>
      </c>
      <c r="E178" s="15">
        <f t="shared" si="163"/>
        <v>19.86</v>
      </c>
      <c r="F178" s="15">
        <f t="shared" si="163"/>
        <v>19.86</v>
      </c>
      <c r="G178" s="15">
        <f t="shared" si="163"/>
        <v>0</v>
      </c>
      <c r="H178" s="15">
        <f t="shared" si="163"/>
        <v>0</v>
      </c>
      <c r="I178" s="15">
        <f t="shared" si="163"/>
        <v>0</v>
      </c>
      <c r="J178" s="15">
        <f t="shared" si="163"/>
        <v>0</v>
      </c>
      <c r="K178" s="15">
        <f t="shared" si="163"/>
        <v>19.86</v>
      </c>
      <c r="L178" s="15">
        <f t="shared" si="163"/>
        <v>0</v>
      </c>
      <c r="M178" s="15">
        <f t="shared" si="163"/>
        <v>0</v>
      </c>
      <c r="N178" s="15">
        <f t="shared" si="163"/>
        <v>0</v>
      </c>
      <c r="O178" s="15">
        <f t="shared" si="163"/>
        <v>0</v>
      </c>
      <c r="P178" s="15">
        <f t="shared" si="163"/>
        <v>0</v>
      </c>
      <c r="Q178" s="15">
        <f t="shared" si="163"/>
        <v>0</v>
      </c>
      <c r="R178" s="15">
        <f t="shared" si="163"/>
        <v>0</v>
      </c>
      <c r="S178" s="15">
        <f t="shared" si="163"/>
        <v>0</v>
      </c>
      <c r="T178" s="15">
        <f t="shared" si="163"/>
        <v>0</v>
      </c>
      <c r="U178" s="15">
        <f t="shared" si="163"/>
        <v>0</v>
      </c>
      <c r="V178" s="15">
        <f t="shared" si="163"/>
        <v>0</v>
      </c>
      <c r="W178" s="15">
        <f t="shared" si="163"/>
        <v>0</v>
      </c>
      <c r="X178" s="15">
        <f t="shared" si="163"/>
        <v>0</v>
      </c>
      <c r="Y178" s="15">
        <f t="shared" si="163"/>
        <v>0</v>
      </c>
      <c r="Z178" s="15">
        <f t="shared" si="163"/>
        <v>0</v>
      </c>
      <c r="AA178" s="15">
        <f t="shared" si="163"/>
        <v>0</v>
      </c>
      <c r="AB178" s="15">
        <f t="shared" si="163"/>
        <v>0</v>
      </c>
      <c r="AC178" s="15">
        <f t="shared" si="163"/>
        <v>0</v>
      </c>
      <c r="AD178" s="15">
        <f t="shared" si="163"/>
        <v>0</v>
      </c>
      <c r="AE178" s="15">
        <f t="shared" si="163"/>
        <v>0</v>
      </c>
      <c r="AF178" s="15">
        <f t="shared" si="163"/>
        <v>0</v>
      </c>
      <c r="AG178" s="15">
        <f t="shared" si="163"/>
        <v>0</v>
      </c>
      <c r="AH178" s="15">
        <f t="shared" si="163"/>
        <v>0</v>
      </c>
      <c r="AI178" s="15">
        <f t="shared" si="163"/>
        <v>0</v>
      </c>
      <c r="AJ178" s="15">
        <f t="shared" si="163"/>
        <v>0</v>
      </c>
      <c r="AK178" s="15">
        <f t="shared" si="163"/>
        <v>0</v>
      </c>
      <c r="AL178" s="15">
        <f t="shared" si="163"/>
        <v>0</v>
      </c>
      <c r="AM178" s="15">
        <f t="shared" si="163"/>
        <v>0</v>
      </c>
      <c r="AN178" s="15">
        <f t="shared" si="163"/>
        <v>0</v>
      </c>
      <c r="AO178" s="15">
        <f t="shared" si="163"/>
        <v>0</v>
      </c>
      <c r="AP178" s="15">
        <f t="shared" si="163"/>
        <v>0</v>
      </c>
      <c r="AQ178" s="15">
        <f t="shared" si="163"/>
        <v>0</v>
      </c>
      <c r="AR178" s="15">
        <f t="shared" si="163"/>
        <v>0</v>
      </c>
      <c r="AS178" s="15">
        <f t="shared" si="163"/>
        <v>0</v>
      </c>
      <c r="AT178" s="15">
        <f t="shared" si="163"/>
        <v>0</v>
      </c>
      <c r="AU178" s="15">
        <f t="shared" si="163"/>
        <v>0</v>
      </c>
      <c r="AV178" s="15">
        <f t="shared" si="163"/>
        <v>0</v>
      </c>
      <c r="AW178" s="15">
        <f t="shared" si="163"/>
        <v>0</v>
      </c>
      <c r="AX178" s="15">
        <f t="shared" si="163"/>
        <v>0</v>
      </c>
      <c r="AY178" s="15">
        <f t="shared" si="163"/>
        <v>0</v>
      </c>
      <c r="AZ178" s="15">
        <f t="shared" si="163"/>
        <v>0</v>
      </c>
      <c r="BA178" s="15">
        <f t="shared" si="163"/>
        <v>0</v>
      </c>
      <c r="BB178" s="15">
        <f t="shared" si="163"/>
        <v>0</v>
      </c>
      <c r="BC178" s="15">
        <f t="shared" si="163"/>
        <v>0</v>
      </c>
      <c r="BD178" s="15">
        <f t="shared" si="163"/>
        <v>0</v>
      </c>
      <c r="BE178" s="15">
        <f t="shared" si="163"/>
        <v>0</v>
      </c>
      <c r="BF178" s="15">
        <f t="shared" si="163"/>
        <v>0</v>
      </c>
      <c r="BG178" s="15">
        <f t="shared" si="163"/>
        <v>0</v>
      </c>
      <c r="BH178" s="15">
        <f t="shared" si="163"/>
        <v>0</v>
      </c>
      <c r="BI178" s="15">
        <f t="shared" si="163"/>
        <v>0</v>
      </c>
      <c r="BJ178" s="15">
        <f t="shared" si="163"/>
        <v>0</v>
      </c>
      <c r="BK178" s="15"/>
      <c r="BL178" s="15"/>
      <c r="BM178" s="87"/>
      <c r="BN178" s="16"/>
      <c r="BO178" s="86"/>
      <c r="BP178" s="39"/>
      <c r="BQ178" s="39"/>
      <c r="BR178" s="425"/>
      <c r="BS178" s="135"/>
      <c r="BT178" s="135"/>
      <c r="BU178" s="55"/>
      <c r="BV178" s="55"/>
      <c r="BW178" s="55"/>
      <c r="BX178" s="55"/>
      <c r="BY178" s="55"/>
      <c r="BZ178" s="55"/>
      <c r="CA178" s="55"/>
      <c r="CB178" s="55"/>
      <c r="CC178" s="55"/>
      <c r="CD178" s="55"/>
      <c r="CE178" s="55"/>
      <c r="CF178" s="55"/>
      <c r="CG178" s="55"/>
      <c r="CH178" s="55"/>
      <c r="CI178" s="55"/>
      <c r="CJ178" s="55"/>
      <c r="CK178" s="55"/>
      <c r="CL178" s="55"/>
      <c r="CM178" s="55"/>
      <c r="CN178" s="55"/>
      <c r="CO178" s="55"/>
      <c r="CP178" s="55"/>
      <c r="CQ178" s="55"/>
    </row>
    <row r="179" spans="1:95" s="319" customFormat="1" ht="62.25" customHeight="1">
      <c r="A179" s="61">
        <v>1</v>
      </c>
      <c r="B179" s="60" t="s">
        <v>146</v>
      </c>
      <c r="C179" s="58">
        <f t="shared" ref="C179" si="164">D179+E179</f>
        <v>19.86</v>
      </c>
      <c r="D179" s="63"/>
      <c r="E179" s="58">
        <f>F179+U179+BG179</f>
        <v>19.86</v>
      </c>
      <c r="F179" s="58">
        <f t="shared" ref="F179" si="165">G179+K179+L179+M179+R179+S179+T179</f>
        <v>19.86</v>
      </c>
      <c r="G179" s="58">
        <f>H179+I179+J179</f>
        <v>0</v>
      </c>
      <c r="H179" s="58"/>
      <c r="I179" s="58"/>
      <c r="J179" s="58"/>
      <c r="K179" s="58">
        <v>19.86</v>
      </c>
      <c r="L179" s="58"/>
      <c r="M179" s="58">
        <f>+N179+O179+P179</f>
        <v>0</v>
      </c>
      <c r="N179" s="58"/>
      <c r="O179" s="58"/>
      <c r="P179" s="58"/>
      <c r="Q179" s="58"/>
      <c r="R179" s="58"/>
      <c r="S179" s="58"/>
      <c r="T179" s="58"/>
      <c r="U179" s="58">
        <f>V179+W179+X179+Y179+Z179+AA179+AB179+AC179+AD179+AU179+AV179+AW179+AX179+AY179+AZ179+BA179+BB179+BC179+BD179+BE179+BF179</f>
        <v>0</v>
      </c>
      <c r="V179" s="58"/>
      <c r="W179" s="58"/>
      <c r="X179" s="58"/>
      <c r="Y179" s="58"/>
      <c r="Z179" s="58"/>
      <c r="AA179" s="58"/>
      <c r="AB179" s="58"/>
      <c r="AC179" s="58"/>
      <c r="AD179" s="58">
        <f t="shared" ref="AD179" si="166">SUM(AE179:AT179)</f>
        <v>0</v>
      </c>
      <c r="AE179" s="58"/>
      <c r="AF179" s="58"/>
      <c r="AG179" s="58"/>
      <c r="AH179" s="58"/>
      <c r="AI179" s="58"/>
      <c r="AJ179" s="58"/>
      <c r="AK179" s="58"/>
      <c r="AL179" s="58"/>
      <c r="AM179" s="58"/>
      <c r="AN179" s="58"/>
      <c r="AO179" s="58"/>
      <c r="AP179" s="58"/>
      <c r="AQ179" s="58"/>
      <c r="AR179" s="58"/>
      <c r="AS179" s="58">
        <v>0</v>
      </c>
      <c r="AT179" s="58"/>
      <c r="AU179" s="58"/>
      <c r="AV179" s="58"/>
      <c r="AW179" s="58"/>
      <c r="AX179" s="58"/>
      <c r="AY179" s="58"/>
      <c r="AZ179" s="58"/>
      <c r="BA179" s="58"/>
      <c r="BB179" s="58"/>
      <c r="BC179" s="58"/>
      <c r="BD179" s="58"/>
      <c r="BE179" s="58"/>
      <c r="BF179" s="58"/>
      <c r="BG179" s="58">
        <f>BH179+BI179+BJ179</f>
        <v>0</v>
      </c>
      <c r="BH179" s="58"/>
      <c r="BI179" s="58"/>
      <c r="BJ179" s="58"/>
      <c r="BK179" s="61" t="s">
        <v>130</v>
      </c>
      <c r="BL179" s="79" t="s">
        <v>396</v>
      </c>
      <c r="BM179" s="61" t="s">
        <v>147</v>
      </c>
      <c r="BN179" s="61" t="s">
        <v>462</v>
      </c>
      <c r="BO179" s="20"/>
      <c r="BP179" s="79" t="s">
        <v>350</v>
      </c>
      <c r="BQ179" s="63" t="s">
        <v>557</v>
      </c>
      <c r="BR179" s="434"/>
      <c r="BS179" s="318"/>
      <c r="BT179" s="318"/>
      <c r="CG179" s="63" t="s">
        <v>598</v>
      </c>
    </row>
    <row r="180" spans="1:95" s="2" customFormat="1">
      <c r="A180" s="16" t="s">
        <v>465</v>
      </c>
      <c r="B180" s="23" t="s">
        <v>17</v>
      </c>
      <c r="C180" s="15">
        <f>D180+E180</f>
        <v>746.91000000000008</v>
      </c>
      <c r="D180" s="15">
        <f>SUM(D181:D190)</f>
        <v>478.91</v>
      </c>
      <c r="E180" s="15">
        <f t="shared" ref="E180:BJ180" si="167">SUM(E181:E190)</f>
        <v>268</v>
      </c>
      <c r="F180" s="15">
        <f t="shared" si="167"/>
        <v>253</v>
      </c>
      <c r="G180" s="15">
        <f t="shared" si="167"/>
        <v>0</v>
      </c>
      <c r="H180" s="15">
        <f t="shared" si="167"/>
        <v>0</v>
      </c>
      <c r="I180" s="15">
        <f t="shared" si="167"/>
        <v>0</v>
      </c>
      <c r="J180" s="15">
        <f t="shared" si="167"/>
        <v>0</v>
      </c>
      <c r="K180" s="15">
        <f t="shared" si="167"/>
        <v>253</v>
      </c>
      <c r="L180" s="15">
        <f t="shared" si="167"/>
        <v>0</v>
      </c>
      <c r="M180" s="15">
        <f t="shared" si="167"/>
        <v>0</v>
      </c>
      <c r="N180" s="15">
        <f t="shared" si="167"/>
        <v>0</v>
      </c>
      <c r="O180" s="15">
        <f t="shared" si="167"/>
        <v>0</v>
      </c>
      <c r="P180" s="15">
        <f t="shared" si="167"/>
        <v>0</v>
      </c>
      <c r="Q180" s="15">
        <f t="shared" si="167"/>
        <v>0</v>
      </c>
      <c r="R180" s="15">
        <f t="shared" si="167"/>
        <v>0</v>
      </c>
      <c r="S180" s="15">
        <f t="shared" si="167"/>
        <v>0</v>
      </c>
      <c r="T180" s="15">
        <f t="shared" si="167"/>
        <v>0</v>
      </c>
      <c r="U180" s="15">
        <f t="shared" si="167"/>
        <v>0</v>
      </c>
      <c r="V180" s="15">
        <f t="shared" si="167"/>
        <v>0</v>
      </c>
      <c r="W180" s="15">
        <f t="shared" si="167"/>
        <v>0</v>
      </c>
      <c r="X180" s="15">
        <f t="shared" si="167"/>
        <v>0</v>
      </c>
      <c r="Y180" s="15">
        <f t="shared" si="167"/>
        <v>0</v>
      </c>
      <c r="Z180" s="15">
        <f t="shared" si="167"/>
        <v>0</v>
      </c>
      <c r="AA180" s="15">
        <f t="shared" si="167"/>
        <v>0</v>
      </c>
      <c r="AB180" s="15">
        <f t="shared" si="167"/>
        <v>0</v>
      </c>
      <c r="AC180" s="15">
        <f t="shared" si="167"/>
        <v>0</v>
      </c>
      <c r="AD180" s="15">
        <f t="shared" si="167"/>
        <v>0</v>
      </c>
      <c r="AE180" s="15">
        <f t="shared" si="167"/>
        <v>0</v>
      </c>
      <c r="AF180" s="15">
        <f t="shared" si="167"/>
        <v>0</v>
      </c>
      <c r="AG180" s="15">
        <f t="shared" si="167"/>
        <v>0</v>
      </c>
      <c r="AH180" s="15">
        <f t="shared" si="167"/>
        <v>0</v>
      </c>
      <c r="AI180" s="15">
        <f t="shared" si="167"/>
        <v>0</v>
      </c>
      <c r="AJ180" s="15">
        <f t="shared" si="167"/>
        <v>0</v>
      </c>
      <c r="AK180" s="15">
        <f t="shared" si="167"/>
        <v>0</v>
      </c>
      <c r="AL180" s="15">
        <f t="shared" si="167"/>
        <v>0</v>
      </c>
      <c r="AM180" s="15">
        <f t="shared" si="167"/>
        <v>0</v>
      </c>
      <c r="AN180" s="15">
        <f t="shared" si="167"/>
        <v>0</v>
      </c>
      <c r="AO180" s="15">
        <f t="shared" si="167"/>
        <v>0</v>
      </c>
      <c r="AP180" s="15">
        <f t="shared" si="167"/>
        <v>0</v>
      </c>
      <c r="AQ180" s="15">
        <f t="shared" si="167"/>
        <v>0</v>
      </c>
      <c r="AR180" s="15">
        <f t="shared" si="167"/>
        <v>0</v>
      </c>
      <c r="AS180" s="15">
        <f t="shared" si="167"/>
        <v>0</v>
      </c>
      <c r="AT180" s="15">
        <f t="shared" si="167"/>
        <v>0</v>
      </c>
      <c r="AU180" s="15">
        <f t="shared" si="167"/>
        <v>0</v>
      </c>
      <c r="AV180" s="15">
        <f t="shared" si="167"/>
        <v>0</v>
      </c>
      <c r="AW180" s="15">
        <f t="shared" si="167"/>
        <v>0</v>
      </c>
      <c r="AX180" s="15">
        <f t="shared" si="167"/>
        <v>0</v>
      </c>
      <c r="AY180" s="15">
        <f t="shared" si="167"/>
        <v>0</v>
      </c>
      <c r="AZ180" s="15">
        <f t="shared" si="167"/>
        <v>0</v>
      </c>
      <c r="BA180" s="15">
        <f t="shared" si="167"/>
        <v>0</v>
      </c>
      <c r="BB180" s="15">
        <f t="shared" si="167"/>
        <v>0</v>
      </c>
      <c r="BC180" s="15">
        <f t="shared" si="167"/>
        <v>0</v>
      </c>
      <c r="BD180" s="15">
        <f t="shared" si="167"/>
        <v>0</v>
      </c>
      <c r="BE180" s="15">
        <f t="shared" si="167"/>
        <v>0</v>
      </c>
      <c r="BF180" s="15">
        <f t="shared" si="167"/>
        <v>0</v>
      </c>
      <c r="BG180" s="15">
        <f t="shared" si="167"/>
        <v>15</v>
      </c>
      <c r="BH180" s="15">
        <f t="shared" si="167"/>
        <v>0</v>
      </c>
      <c r="BI180" s="15">
        <f t="shared" si="167"/>
        <v>15</v>
      </c>
      <c r="BJ180" s="15">
        <f t="shared" si="167"/>
        <v>0</v>
      </c>
      <c r="BK180" s="20"/>
      <c r="BL180" s="9"/>
      <c r="BM180" s="87"/>
      <c r="BN180" s="16"/>
      <c r="BO180" s="86"/>
      <c r="BP180" s="39"/>
      <c r="BQ180" s="39"/>
      <c r="BR180" s="425"/>
      <c r="BS180" s="135"/>
      <c r="BT180" s="135"/>
      <c r="BU180" s="55"/>
      <c r="BV180" s="55"/>
      <c r="BW180" s="55"/>
      <c r="BX180" s="55"/>
      <c r="BY180" s="55"/>
      <c r="BZ180" s="55"/>
      <c r="CA180" s="55"/>
      <c r="CB180" s="55"/>
      <c r="CC180" s="55"/>
      <c r="CD180" s="55"/>
      <c r="CE180" s="55"/>
      <c r="CF180" s="55"/>
      <c r="CG180" s="55"/>
      <c r="CH180" s="55"/>
      <c r="CI180" s="55"/>
      <c r="CJ180" s="55"/>
      <c r="CK180" s="55"/>
      <c r="CL180" s="55"/>
      <c r="CM180" s="55"/>
      <c r="CN180" s="55"/>
      <c r="CO180" s="55"/>
      <c r="CP180" s="55"/>
      <c r="CQ180" s="55"/>
    </row>
    <row r="181" spans="1:95" s="146" customFormat="1" ht="70.5" customHeight="1">
      <c r="A181" s="27">
        <v>1</v>
      </c>
      <c r="B181" s="154" t="s">
        <v>292</v>
      </c>
      <c r="C181" s="1">
        <f>D181+E181</f>
        <v>25</v>
      </c>
      <c r="D181" s="26"/>
      <c r="E181" s="1">
        <f>F181+U181+BG181</f>
        <v>25</v>
      </c>
      <c r="F181" s="1">
        <f>G181+K181+L181+M181+R181+S181+T181</f>
        <v>25</v>
      </c>
      <c r="G181" s="1">
        <f>H181+I181+J181</f>
        <v>0</v>
      </c>
      <c r="H181" s="56"/>
      <c r="I181" s="1"/>
      <c r="J181" s="1"/>
      <c r="K181" s="56">
        <v>25</v>
      </c>
      <c r="L181" s="56"/>
      <c r="M181" s="1">
        <f>+N181+O181+P181</f>
        <v>0</v>
      </c>
      <c r="N181" s="56"/>
      <c r="O181" s="1"/>
      <c r="P181" s="56"/>
      <c r="Q181" s="1"/>
      <c r="R181" s="1"/>
      <c r="S181" s="1"/>
      <c r="T181" s="1"/>
      <c r="U181" s="1">
        <f>V181+W181+X181+Y181+Z181+AA181+AB181+AC181+AD181+AU181+AV181+AW181+AX181+AY181+AZ181+BA181+BB181+BC181+BD181+BE181+BF181</f>
        <v>0</v>
      </c>
      <c r="V181" s="1"/>
      <c r="W181" s="1"/>
      <c r="X181" s="1"/>
      <c r="Y181" s="1"/>
      <c r="Z181" s="1"/>
      <c r="AA181" s="1"/>
      <c r="AB181" s="1"/>
      <c r="AC181" s="1"/>
      <c r="AD181" s="1">
        <f>SUM(AE181:AT181)</f>
        <v>0</v>
      </c>
      <c r="AE181" s="56"/>
      <c r="AF181" s="56"/>
      <c r="AG181" s="1"/>
      <c r="AH181" s="1"/>
      <c r="AI181" s="1"/>
      <c r="AJ181" s="1"/>
      <c r="AK181" s="1"/>
      <c r="AL181" s="1"/>
      <c r="AM181" s="1"/>
      <c r="AN181" s="1"/>
      <c r="AO181" s="1"/>
      <c r="AP181" s="1"/>
      <c r="AQ181" s="1"/>
      <c r="AR181" s="1"/>
      <c r="AS181" s="1">
        <v>0</v>
      </c>
      <c r="AT181" s="1"/>
      <c r="AU181" s="1"/>
      <c r="AV181" s="1"/>
      <c r="AW181" s="1"/>
      <c r="AX181" s="1"/>
      <c r="AY181" s="1"/>
      <c r="AZ181" s="1"/>
      <c r="BA181" s="1"/>
      <c r="BB181" s="1"/>
      <c r="BC181" s="1"/>
      <c r="BD181" s="56"/>
      <c r="BE181" s="1"/>
      <c r="BF181" s="1"/>
      <c r="BG181" s="1">
        <f>BH181+BI181+BJ181</f>
        <v>0</v>
      </c>
      <c r="BH181" s="1"/>
      <c r="BI181" s="56"/>
      <c r="BJ181" s="1"/>
      <c r="BK181" s="27" t="s">
        <v>130</v>
      </c>
      <c r="BL181" s="70" t="s">
        <v>400</v>
      </c>
      <c r="BM181" s="27"/>
      <c r="BN181" s="27" t="s">
        <v>78</v>
      </c>
      <c r="BO181" s="155"/>
      <c r="BP181" s="70" t="s">
        <v>358</v>
      </c>
      <c r="BQ181" s="26" t="s">
        <v>503</v>
      </c>
      <c r="BR181" s="435" t="s">
        <v>499</v>
      </c>
      <c r="BS181" s="215"/>
      <c r="BT181" s="215"/>
    </row>
    <row r="182" spans="1:95" s="81" customFormat="1" ht="68.45" customHeight="1" thickBot="1">
      <c r="A182" s="27">
        <v>2</v>
      </c>
      <c r="B182" s="289" t="s">
        <v>292</v>
      </c>
      <c r="C182" s="58">
        <f t="shared" ref="C182:C190" si="168">D182+E182</f>
        <v>11</v>
      </c>
      <c r="D182" s="63"/>
      <c r="E182" s="58">
        <f>F182+U182+BG182</f>
        <v>11</v>
      </c>
      <c r="F182" s="58">
        <f>G182+K182+L182+M182+R182+S182+T182</f>
        <v>11</v>
      </c>
      <c r="G182" s="58">
        <f>H182+I182+J182</f>
        <v>0</v>
      </c>
      <c r="H182" s="59"/>
      <c r="I182" s="58"/>
      <c r="J182" s="58"/>
      <c r="K182" s="59">
        <v>11</v>
      </c>
      <c r="L182" s="59"/>
      <c r="M182" s="58">
        <f>+N182+O182+P182</f>
        <v>0</v>
      </c>
      <c r="N182" s="59"/>
      <c r="O182" s="58"/>
      <c r="P182" s="59"/>
      <c r="Q182" s="58"/>
      <c r="R182" s="58"/>
      <c r="S182" s="58"/>
      <c r="T182" s="58"/>
      <c r="U182" s="58">
        <f>V182+W182+X182+Y182+Z182+AA182+AB182+AC182+AD182+AU182+AV182+AW182+AX182+AY182+AZ182+BA182+BB182+BC182+BD182+BE182+BF182</f>
        <v>0</v>
      </c>
      <c r="V182" s="58"/>
      <c r="W182" s="58"/>
      <c r="X182" s="58"/>
      <c r="Y182" s="58"/>
      <c r="Z182" s="58"/>
      <c r="AA182" s="58"/>
      <c r="AB182" s="58"/>
      <c r="AC182" s="58"/>
      <c r="AD182" s="58">
        <f t="shared" ref="AD182:AD187" si="169">SUM(AE182:AT182)</f>
        <v>0</v>
      </c>
      <c r="AE182" s="59"/>
      <c r="AF182" s="59"/>
      <c r="AG182" s="58"/>
      <c r="AH182" s="58"/>
      <c r="AI182" s="58"/>
      <c r="AJ182" s="58"/>
      <c r="AK182" s="58"/>
      <c r="AL182" s="58"/>
      <c r="AM182" s="58"/>
      <c r="AN182" s="58"/>
      <c r="AO182" s="58"/>
      <c r="AP182" s="58"/>
      <c r="AQ182" s="58"/>
      <c r="AR182" s="58"/>
      <c r="AS182" s="58">
        <v>0</v>
      </c>
      <c r="AT182" s="58"/>
      <c r="AU182" s="58"/>
      <c r="AV182" s="58"/>
      <c r="AW182" s="58"/>
      <c r="AX182" s="58"/>
      <c r="AY182" s="58"/>
      <c r="AZ182" s="58"/>
      <c r="BA182" s="58"/>
      <c r="BB182" s="58"/>
      <c r="BC182" s="58"/>
      <c r="BD182" s="59"/>
      <c r="BE182" s="58"/>
      <c r="BF182" s="58"/>
      <c r="BG182" s="58">
        <f>BH182+BI182+BJ182</f>
        <v>0</v>
      </c>
      <c r="BH182" s="58"/>
      <c r="BI182" s="59"/>
      <c r="BJ182" s="58"/>
      <c r="BK182" s="61" t="s">
        <v>130</v>
      </c>
      <c r="BL182" s="79" t="s">
        <v>396</v>
      </c>
      <c r="BM182" s="61"/>
      <c r="BN182" s="61" t="s">
        <v>78</v>
      </c>
      <c r="BO182" s="90"/>
      <c r="BP182" s="79" t="s">
        <v>358</v>
      </c>
      <c r="BQ182" s="26" t="s">
        <v>503</v>
      </c>
      <c r="BR182" s="427" t="s">
        <v>499</v>
      </c>
      <c r="BS182" s="136"/>
      <c r="BT182" s="136"/>
      <c r="CJ182" s="366">
        <v>135.1</v>
      </c>
      <c r="CL182" s="198">
        <f t="shared" ref="CL182:CL185" si="170">CJ182-E182</f>
        <v>124.1</v>
      </c>
      <c r="CM182" s="198">
        <f t="shared" ref="CM182:CM185" si="171">CL182+K182</f>
        <v>135.1</v>
      </c>
    </row>
    <row r="183" spans="1:95" s="81" customFormat="1" ht="70.150000000000006" customHeight="1" thickBot="1">
      <c r="A183" s="27">
        <v>3</v>
      </c>
      <c r="B183" s="289" t="s">
        <v>292</v>
      </c>
      <c r="C183" s="58">
        <f t="shared" si="168"/>
        <v>16</v>
      </c>
      <c r="D183" s="63"/>
      <c r="E183" s="58">
        <f>F183+U183+BG183</f>
        <v>16</v>
      </c>
      <c r="F183" s="58">
        <f>G183+K183+L183+M183+R183+S183+T183</f>
        <v>16</v>
      </c>
      <c r="G183" s="58">
        <f>H183+I183+J183</f>
        <v>0</v>
      </c>
      <c r="H183" s="59"/>
      <c r="I183" s="58"/>
      <c r="J183" s="58"/>
      <c r="K183" s="59">
        <v>16</v>
      </c>
      <c r="L183" s="59"/>
      <c r="M183" s="58">
        <f>+N183+O183+P183</f>
        <v>0</v>
      </c>
      <c r="N183" s="59"/>
      <c r="O183" s="58"/>
      <c r="P183" s="59"/>
      <c r="Q183" s="58"/>
      <c r="R183" s="58"/>
      <c r="S183" s="58"/>
      <c r="T183" s="58"/>
      <c r="U183" s="58">
        <f>V183+W183+X183+Y183+Z183+AA183+AB183+AC183+AD183+AU183+AV183+AW183+AX183+AY183+AZ183+BA183+BB183+BC183+BD183+BE183+BF183</f>
        <v>0</v>
      </c>
      <c r="V183" s="58"/>
      <c r="W183" s="58"/>
      <c r="X183" s="58"/>
      <c r="Y183" s="58"/>
      <c r="Z183" s="58"/>
      <c r="AA183" s="58"/>
      <c r="AB183" s="58"/>
      <c r="AC183" s="58"/>
      <c r="AD183" s="58">
        <f t="shared" ref="AD183" si="172">SUM(AE183:AT183)</f>
        <v>0</v>
      </c>
      <c r="AE183" s="59"/>
      <c r="AF183" s="59"/>
      <c r="AG183" s="58"/>
      <c r="AH183" s="58"/>
      <c r="AI183" s="58"/>
      <c r="AJ183" s="58"/>
      <c r="AK183" s="58"/>
      <c r="AL183" s="58"/>
      <c r="AM183" s="58"/>
      <c r="AN183" s="58"/>
      <c r="AO183" s="58"/>
      <c r="AP183" s="58"/>
      <c r="AQ183" s="58"/>
      <c r="AR183" s="58"/>
      <c r="AS183" s="58">
        <v>0</v>
      </c>
      <c r="AT183" s="58"/>
      <c r="AU183" s="58"/>
      <c r="AV183" s="58"/>
      <c r="AW183" s="58"/>
      <c r="AX183" s="58"/>
      <c r="AY183" s="58"/>
      <c r="AZ183" s="58"/>
      <c r="BA183" s="58"/>
      <c r="BB183" s="58"/>
      <c r="BC183" s="58"/>
      <c r="BD183" s="59"/>
      <c r="BE183" s="58"/>
      <c r="BF183" s="58"/>
      <c r="BG183" s="58">
        <f>BH183+BI183+BJ183</f>
        <v>0</v>
      </c>
      <c r="BH183" s="58"/>
      <c r="BI183" s="59"/>
      <c r="BJ183" s="58"/>
      <c r="BK183" s="61" t="s">
        <v>130</v>
      </c>
      <c r="BL183" s="79" t="s">
        <v>131</v>
      </c>
      <c r="BM183" s="61"/>
      <c r="BN183" s="61" t="s">
        <v>78</v>
      </c>
      <c r="BO183" s="90"/>
      <c r="BP183" s="79" t="s">
        <v>358</v>
      </c>
      <c r="BQ183" s="26" t="s">
        <v>503</v>
      </c>
      <c r="BR183" s="427" t="s">
        <v>499</v>
      </c>
      <c r="BS183" s="136"/>
      <c r="BT183" s="136"/>
      <c r="CJ183" s="366">
        <v>135.1</v>
      </c>
      <c r="CL183" s="198">
        <f t="shared" si="170"/>
        <v>119.1</v>
      </c>
      <c r="CM183" s="198">
        <f t="shared" si="171"/>
        <v>135.1</v>
      </c>
    </row>
    <row r="184" spans="1:95" s="81" customFormat="1" ht="78" customHeight="1" thickBot="1">
      <c r="A184" s="27">
        <v>4</v>
      </c>
      <c r="B184" s="289" t="s">
        <v>648</v>
      </c>
      <c r="C184" s="58">
        <f t="shared" si="168"/>
        <v>15</v>
      </c>
      <c r="D184" s="63"/>
      <c r="E184" s="58">
        <f t="shared" ref="E184:E185" si="173">F184+U184+BG184</f>
        <v>15</v>
      </c>
      <c r="F184" s="58">
        <f t="shared" ref="F184:F185" si="174">G184+K184+L184+M184+R184+S184+T184</f>
        <v>15</v>
      </c>
      <c r="G184" s="58">
        <f t="shared" ref="G184:G185" si="175">H184+I184+J184</f>
        <v>0</v>
      </c>
      <c r="H184" s="59"/>
      <c r="I184" s="58"/>
      <c r="J184" s="58"/>
      <c r="K184" s="59">
        <v>15</v>
      </c>
      <c r="L184" s="59"/>
      <c r="M184" s="58">
        <f t="shared" ref="M184:M185" si="176">+N184+O184+P184</f>
        <v>0</v>
      </c>
      <c r="N184" s="59"/>
      <c r="O184" s="58"/>
      <c r="P184" s="59"/>
      <c r="Q184" s="58"/>
      <c r="R184" s="58"/>
      <c r="S184" s="58"/>
      <c r="T184" s="58"/>
      <c r="U184" s="58">
        <f t="shared" ref="U184:U185" si="177">V184+W184+X184+Y184+Z184+AA184+AB184+AC184+AD184+AU184+AV184+AW184+AX184+AY184+AZ184+BA184+BB184+BC184+BD184+BE184+BF184</f>
        <v>0</v>
      </c>
      <c r="V184" s="58"/>
      <c r="W184" s="58"/>
      <c r="X184" s="58"/>
      <c r="Y184" s="58"/>
      <c r="Z184" s="58"/>
      <c r="AA184" s="58"/>
      <c r="AB184" s="58"/>
      <c r="AC184" s="58"/>
      <c r="AD184" s="58">
        <f t="shared" ref="AD184:AD185" si="178">SUM(AE184:AT184)</f>
        <v>0</v>
      </c>
      <c r="AE184" s="59"/>
      <c r="AF184" s="59"/>
      <c r="AG184" s="58"/>
      <c r="AH184" s="58"/>
      <c r="AI184" s="58"/>
      <c r="AJ184" s="58"/>
      <c r="AK184" s="58"/>
      <c r="AL184" s="58"/>
      <c r="AM184" s="58"/>
      <c r="AN184" s="58"/>
      <c r="AO184" s="58"/>
      <c r="AP184" s="58"/>
      <c r="AQ184" s="58"/>
      <c r="AR184" s="58"/>
      <c r="AS184" s="58">
        <v>0</v>
      </c>
      <c r="AT184" s="58"/>
      <c r="AU184" s="58"/>
      <c r="AV184" s="58"/>
      <c r="AW184" s="58"/>
      <c r="AX184" s="58"/>
      <c r="AY184" s="58"/>
      <c r="AZ184" s="58"/>
      <c r="BA184" s="58"/>
      <c r="BB184" s="58"/>
      <c r="BC184" s="58"/>
      <c r="BD184" s="59"/>
      <c r="BE184" s="58"/>
      <c r="BF184" s="58"/>
      <c r="BG184" s="58">
        <f t="shared" ref="BG184:BG190" si="179">BH184+BI184+BJ184</f>
        <v>0</v>
      </c>
      <c r="BH184" s="58"/>
      <c r="BI184" s="59"/>
      <c r="BJ184" s="58"/>
      <c r="BK184" s="61" t="s">
        <v>130</v>
      </c>
      <c r="BL184" s="79" t="s">
        <v>250</v>
      </c>
      <c r="BM184" s="61"/>
      <c r="BN184" s="61" t="s">
        <v>78</v>
      </c>
      <c r="BO184" s="90"/>
      <c r="BP184" s="79" t="s">
        <v>358</v>
      </c>
      <c r="BQ184" s="26" t="s">
        <v>503</v>
      </c>
      <c r="BR184" s="427" t="s">
        <v>499</v>
      </c>
      <c r="BS184" s="136"/>
      <c r="BT184" s="136"/>
      <c r="CJ184" s="366">
        <v>135.1</v>
      </c>
      <c r="CL184" s="198">
        <f t="shared" si="170"/>
        <v>120.1</v>
      </c>
      <c r="CM184" s="198">
        <f t="shared" si="171"/>
        <v>135.1</v>
      </c>
    </row>
    <row r="185" spans="1:95" s="81" customFormat="1" ht="72" customHeight="1" thickBot="1">
      <c r="A185" s="27">
        <v>5</v>
      </c>
      <c r="B185" s="289" t="s">
        <v>649</v>
      </c>
      <c r="C185" s="58">
        <f t="shared" si="168"/>
        <v>30</v>
      </c>
      <c r="D185" s="63"/>
      <c r="E185" s="58">
        <f t="shared" si="173"/>
        <v>30</v>
      </c>
      <c r="F185" s="58">
        <f t="shared" si="174"/>
        <v>30</v>
      </c>
      <c r="G185" s="58">
        <f t="shared" si="175"/>
        <v>0</v>
      </c>
      <c r="H185" s="59"/>
      <c r="I185" s="58"/>
      <c r="J185" s="58"/>
      <c r="K185" s="59">
        <v>30</v>
      </c>
      <c r="L185" s="59"/>
      <c r="M185" s="58">
        <f t="shared" si="176"/>
        <v>0</v>
      </c>
      <c r="N185" s="59"/>
      <c r="O185" s="58"/>
      <c r="P185" s="59"/>
      <c r="Q185" s="58"/>
      <c r="R185" s="58"/>
      <c r="S185" s="58"/>
      <c r="T185" s="58"/>
      <c r="U185" s="58">
        <f t="shared" si="177"/>
        <v>0</v>
      </c>
      <c r="V185" s="58"/>
      <c r="W185" s="58"/>
      <c r="X185" s="58"/>
      <c r="Y185" s="58"/>
      <c r="Z185" s="58"/>
      <c r="AA185" s="58"/>
      <c r="AB185" s="58"/>
      <c r="AC185" s="58"/>
      <c r="AD185" s="58">
        <f t="shared" si="178"/>
        <v>0</v>
      </c>
      <c r="AE185" s="59"/>
      <c r="AF185" s="59"/>
      <c r="AG185" s="58"/>
      <c r="AH185" s="58"/>
      <c r="AI185" s="58"/>
      <c r="AJ185" s="58"/>
      <c r="AK185" s="58"/>
      <c r="AL185" s="58"/>
      <c r="AM185" s="58"/>
      <c r="AN185" s="58"/>
      <c r="AO185" s="58"/>
      <c r="AP185" s="58"/>
      <c r="AQ185" s="58"/>
      <c r="AR185" s="58"/>
      <c r="AS185" s="58">
        <v>0</v>
      </c>
      <c r="AT185" s="58"/>
      <c r="AU185" s="58"/>
      <c r="AV185" s="58"/>
      <c r="AW185" s="58"/>
      <c r="AX185" s="58"/>
      <c r="AY185" s="58"/>
      <c r="AZ185" s="58"/>
      <c r="BA185" s="58"/>
      <c r="BB185" s="58"/>
      <c r="BC185" s="58"/>
      <c r="BD185" s="59"/>
      <c r="BE185" s="58"/>
      <c r="BF185" s="58"/>
      <c r="BG185" s="58">
        <f t="shared" si="179"/>
        <v>0</v>
      </c>
      <c r="BH185" s="58"/>
      <c r="BI185" s="59"/>
      <c r="BJ185" s="58"/>
      <c r="BK185" s="61" t="s">
        <v>130</v>
      </c>
      <c r="BL185" s="79" t="s">
        <v>250</v>
      </c>
      <c r="BM185" s="61"/>
      <c r="BN185" s="61" t="s">
        <v>78</v>
      </c>
      <c r="BO185" s="90"/>
      <c r="BP185" s="79" t="s">
        <v>358</v>
      </c>
      <c r="BQ185" s="26" t="s">
        <v>503</v>
      </c>
      <c r="BR185" s="427" t="s">
        <v>499</v>
      </c>
      <c r="BS185" s="136"/>
      <c r="BT185" s="136"/>
      <c r="CJ185" s="366">
        <v>135.1</v>
      </c>
      <c r="CL185" s="198">
        <f t="shared" si="170"/>
        <v>105.1</v>
      </c>
      <c r="CM185" s="198">
        <f t="shared" si="171"/>
        <v>135.1</v>
      </c>
    </row>
    <row r="186" spans="1:95" s="146" customFormat="1" ht="67.900000000000006" customHeight="1">
      <c r="A186" s="27">
        <v>6</v>
      </c>
      <c r="B186" s="154" t="s">
        <v>292</v>
      </c>
      <c r="C186" s="1">
        <f t="shared" si="168"/>
        <v>25</v>
      </c>
      <c r="D186" s="26"/>
      <c r="E186" s="1">
        <f>F186+U186+BG186</f>
        <v>25</v>
      </c>
      <c r="F186" s="1">
        <f>G186+K186+L186+M186+R186+S186+T186</f>
        <v>25</v>
      </c>
      <c r="G186" s="1">
        <f>H186+I186+J186</f>
        <v>0</v>
      </c>
      <c r="H186" s="56"/>
      <c r="I186" s="1"/>
      <c r="J186" s="1"/>
      <c r="K186" s="56">
        <v>25</v>
      </c>
      <c r="L186" s="56"/>
      <c r="M186" s="1">
        <f>+N186+O186+P186</f>
        <v>0</v>
      </c>
      <c r="N186" s="56"/>
      <c r="O186" s="1"/>
      <c r="P186" s="56"/>
      <c r="Q186" s="1"/>
      <c r="R186" s="1"/>
      <c r="S186" s="1"/>
      <c r="T186" s="1"/>
      <c r="U186" s="1">
        <f>V186+W186+X186+Y186+Z186+AA186+AB186+AC186+AD186+AU186+AV186+AW186+AX186+AY186+AZ186+BA186+BB186+BC186+BD186+BE186+BF186</f>
        <v>0</v>
      </c>
      <c r="V186" s="1"/>
      <c r="W186" s="1"/>
      <c r="X186" s="1"/>
      <c r="Y186" s="1"/>
      <c r="Z186" s="1"/>
      <c r="AA186" s="1"/>
      <c r="AB186" s="1"/>
      <c r="AC186" s="1"/>
      <c r="AD186" s="1">
        <f t="shared" si="169"/>
        <v>0</v>
      </c>
      <c r="AE186" s="56"/>
      <c r="AF186" s="56"/>
      <c r="AG186" s="1"/>
      <c r="AH186" s="1"/>
      <c r="AI186" s="1"/>
      <c r="AJ186" s="1"/>
      <c r="AK186" s="1"/>
      <c r="AL186" s="1"/>
      <c r="AM186" s="1"/>
      <c r="AN186" s="1"/>
      <c r="AO186" s="1"/>
      <c r="AP186" s="1"/>
      <c r="AQ186" s="1"/>
      <c r="AR186" s="1"/>
      <c r="AS186" s="1">
        <v>0</v>
      </c>
      <c r="AT186" s="1"/>
      <c r="AU186" s="1"/>
      <c r="AV186" s="1"/>
      <c r="AW186" s="1"/>
      <c r="AX186" s="1"/>
      <c r="AY186" s="1"/>
      <c r="AZ186" s="1"/>
      <c r="BA186" s="1"/>
      <c r="BB186" s="1"/>
      <c r="BC186" s="1"/>
      <c r="BD186" s="56"/>
      <c r="BE186" s="1"/>
      <c r="BF186" s="1"/>
      <c r="BG186" s="58">
        <f t="shared" si="179"/>
        <v>0</v>
      </c>
      <c r="BH186" s="1"/>
      <c r="BI186" s="56"/>
      <c r="BJ186" s="1"/>
      <c r="BK186" s="27" t="s">
        <v>130</v>
      </c>
      <c r="BL186" s="70" t="s">
        <v>316</v>
      </c>
      <c r="BM186" s="27"/>
      <c r="BN186" s="27" t="s">
        <v>78</v>
      </c>
      <c r="BO186" s="155"/>
      <c r="BP186" s="70" t="s">
        <v>358</v>
      </c>
      <c r="BQ186" s="26" t="s">
        <v>503</v>
      </c>
      <c r="BR186" s="435" t="s">
        <v>499</v>
      </c>
      <c r="BS186" s="215"/>
      <c r="BT186" s="215"/>
      <c r="CJ186" s="146">
        <v>135</v>
      </c>
      <c r="CL186" s="310">
        <f>C186-88.1</f>
        <v>-63.099999999999994</v>
      </c>
      <c r="CM186" s="310">
        <f>CL186+K186</f>
        <v>-38.099999999999994</v>
      </c>
    </row>
    <row r="187" spans="1:95" s="146" customFormat="1" ht="81.599999999999994" customHeight="1" thickBot="1">
      <c r="A187" s="27">
        <v>7</v>
      </c>
      <c r="B187" s="154" t="s">
        <v>292</v>
      </c>
      <c r="C187" s="1">
        <f t="shared" si="168"/>
        <v>35</v>
      </c>
      <c r="D187" s="26"/>
      <c r="E187" s="1">
        <f>F187+U187+BG187</f>
        <v>35</v>
      </c>
      <c r="F187" s="1">
        <f>G187+K187+L187+M187+R187+S187+T187</f>
        <v>35</v>
      </c>
      <c r="G187" s="1">
        <f>H187+I187+J187</f>
        <v>0</v>
      </c>
      <c r="H187" s="56"/>
      <c r="I187" s="1"/>
      <c r="J187" s="1"/>
      <c r="K187" s="56">
        <v>35</v>
      </c>
      <c r="L187" s="56"/>
      <c r="M187" s="1">
        <f>+N187+O187+P187</f>
        <v>0</v>
      </c>
      <c r="N187" s="56"/>
      <c r="O187" s="1"/>
      <c r="P187" s="56"/>
      <c r="Q187" s="1"/>
      <c r="R187" s="1"/>
      <c r="S187" s="1"/>
      <c r="T187" s="1"/>
      <c r="U187" s="1">
        <f>V187+W187+X187+Y187+Z187+AA187+AB187+AC187+AD187+AU187+AV187+AW187+AX187+AY187+AZ187+BA187+BB187+BC187+BD187+BE187+BF187</f>
        <v>0</v>
      </c>
      <c r="V187" s="1"/>
      <c r="W187" s="1"/>
      <c r="X187" s="1"/>
      <c r="Y187" s="1"/>
      <c r="Z187" s="1"/>
      <c r="AA187" s="1"/>
      <c r="AB187" s="1"/>
      <c r="AC187" s="1"/>
      <c r="AD187" s="1">
        <f t="shared" si="169"/>
        <v>0</v>
      </c>
      <c r="AE187" s="56"/>
      <c r="AF187" s="56"/>
      <c r="AG187" s="1"/>
      <c r="AH187" s="1"/>
      <c r="AI187" s="1"/>
      <c r="AJ187" s="1"/>
      <c r="AK187" s="1"/>
      <c r="AL187" s="1"/>
      <c r="AM187" s="1"/>
      <c r="AN187" s="1"/>
      <c r="AO187" s="1"/>
      <c r="AP187" s="1"/>
      <c r="AQ187" s="1"/>
      <c r="AR187" s="1"/>
      <c r="AS187" s="1">
        <v>0</v>
      </c>
      <c r="AT187" s="1"/>
      <c r="AU187" s="1"/>
      <c r="AV187" s="1"/>
      <c r="AW187" s="1"/>
      <c r="AX187" s="1"/>
      <c r="AY187" s="1"/>
      <c r="AZ187" s="1"/>
      <c r="BA187" s="1"/>
      <c r="BB187" s="1"/>
      <c r="BC187" s="1"/>
      <c r="BD187" s="56"/>
      <c r="BE187" s="1"/>
      <c r="BF187" s="1"/>
      <c r="BG187" s="1">
        <f t="shared" si="179"/>
        <v>0</v>
      </c>
      <c r="BH187" s="1"/>
      <c r="BI187" s="56"/>
      <c r="BJ187" s="1"/>
      <c r="BK187" s="27" t="s">
        <v>130</v>
      </c>
      <c r="BL187" s="156" t="s">
        <v>398</v>
      </c>
      <c r="BM187" s="27"/>
      <c r="BN187" s="27" t="s">
        <v>78</v>
      </c>
      <c r="BO187" s="155"/>
      <c r="BP187" s="70" t="s">
        <v>358</v>
      </c>
      <c r="BQ187" s="63" t="s">
        <v>576</v>
      </c>
      <c r="BR187" s="435" t="s">
        <v>499</v>
      </c>
      <c r="BS187" s="215"/>
      <c r="BT187" s="215"/>
      <c r="CJ187" s="366">
        <v>250</v>
      </c>
      <c r="CL187" s="310">
        <f t="shared" ref="CL187" si="180">CJ187-E187</f>
        <v>215</v>
      </c>
      <c r="CM187" s="310">
        <f t="shared" ref="CM187" si="181">CL187+K187</f>
        <v>250</v>
      </c>
    </row>
    <row r="188" spans="1:95" s="146" customFormat="1" ht="76.900000000000006" customHeight="1">
      <c r="A188" s="27">
        <v>8</v>
      </c>
      <c r="B188" s="154" t="s">
        <v>292</v>
      </c>
      <c r="C188" s="1">
        <f t="shared" si="168"/>
        <v>76</v>
      </c>
      <c r="D188" s="26"/>
      <c r="E188" s="1">
        <f t="shared" ref="E188:E190" si="182">F188+U188+BG188</f>
        <v>76</v>
      </c>
      <c r="F188" s="1">
        <f t="shared" ref="F188:F190" si="183">G188+K188+L188+M188+R188+S188+T188</f>
        <v>76</v>
      </c>
      <c r="G188" s="1">
        <f t="shared" si="158"/>
        <v>0</v>
      </c>
      <c r="H188" s="56"/>
      <c r="I188" s="1"/>
      <c r="J188" s="1"/>
      <c r="K188" s="56">
        <v>76</v>
      </c>
      <c r="L188" s="56"/>
      <c r="M188" s="1">
        <f t="shared" si="159"/>
        <v>0</v>
      </c>
      <c r="N188" s="56"/>
      <c r="O188" s="1"/>
      <c r="P188" s="56"/>
      <c r="Q188" s="1"/>
      <c r="R188" s="1"/>
      <c r="S188" s="1"/>
      <c r="T188" s="1"/>
      <c r="U188" s="1">
        <f t="shared" si="160"/>
        <v>0</v>
      </c>
      <c r="V188" s="1"/>
      <c r="W188" s="1"/>
      <c r="X188" s="1"/>
      <c r="Y188" s="1"/>
      <c r="Z188" s="1"/>
      <c r="AA188" s="1"/>
      <c r="AB188" s="1"/>
      <c r="AC188" s="1"/>
      <c r="AD188" s="1">
        <f t="shared" ref="AD188:AD190" si="184">SUM(AE188:AT188)</f>
        <v>0</v>
      </c>
      <c r="AE188" s="56"/>
      <c r="AF188" s="56"/>
      <c r="AG188" s="1"/>
      <c r="AH188" s="1"/>
      <c r="AI188" s="1"/>
      <c r="AJ188" s="1"/>
      <c r="AK188" s="1"/>
      <c r="AL188" s="1"/>
      <c r="AM188" s="1"/>
      <c r="AN188" s="1"/>
      <c r="AO188" s="1"/>
      <c r="AP188" s="1"/>
      <c r="AQ188" s="1"/>
      <c r="AR188" s="1"/>
      <c r="AS188" s="1">
        <v>0</v>
      </c>
      <c r="AT188" s="1"/>
      <c r="AU188" s="1"/>
      <c r="AV188" s="1"/>
      <c r="AW188" s="1"/>
      <c r="AX188" s="1"/>
      <c r="AY188" s="1"/>
      <c r="AZ188" s="1"/>
      <c r="BA188" s="1"/>
      <c r="BB188" s="1"/>
      <c r="BC188" s="1"/>
      <c r="BD188" s="56"/>
      <c r="BE188" s="1"/>
      <c r="BF188" s="1"/>
      <c r="BG188" s="1">
        <f t="shared" si="161"/>
        <v>0</v>
      </c>
      <c r="BH188" s="1"/>
      <c r="BI188" s="56"/>
      <c r="BJ188" s="1"/>
      <c r="BK188" s="27" t="s">
        <v>130</v>
      </c>
      <c r="BL188" s="70" t="s">
        <v>399</v>
      </c>
      <c r="BM188" s="27"/>
      <c r="BN188" s="27" t="s">
        <v>78</v>
      </c>
      <c r="BO188" s="155"/>
      <c r="BP188" s="70" t="s">
        <v>358</v>
      </c>
      <c r="BQ188" s="63" t="s">
        <v>557</v>
      </c>
    </row>
    <row r="189" spans="1:95" s="146" customFormat="1" ht="70.900000000000006" customHeight="1">
      <c r="A189" s="27">
        <v>9</v>
      </c>
      <c r="B189" s="154" t="s">
        <v>292</v>
      </c>
      <c r="C189" s="1">
        <f t="shared" si="168"/>
        <v>35</v>
      </c>
      <c r="D189" s="26"/>
      <c r="E189" s="1">
        <f t="shared" si="182"/>
        <v>35</v>
      </c>
      <c r="F189" s="1">
        <f t="shared" si="183"/>
        <v>20</v>
      </c>
      <c r="G189" s="58">
        <f t="shared" si="158"/>
        <v>0</v>
      </c>
      <c r="H189" s="56"/>
      <c r="I189" s="1"/>
      <c r="J189" s="1"/>
      <c r="K189" s="56">
        <v>20</v>
      </c>
      <c r="L189" s="56"/>
      <c r="M189" s="58">
        <f t="shared" si="159"/>
        <v>0</v>
      </c>
      <c r="N189" s="56"/>
      <c r="O189" s="1"/>
      <c r="P189" s="56"/>
      <c r="Q189" s="1"/>
      <c r="R189" s="1"/>
      <c r="S189" s="1"/>
      <c r="T189" s="1"/>
      <c r="U189" s="58">
        <f t="shared" si="160"/>
        <v>0</v>
      </c>
      <c r="V189" s="1"/>
      <c r="W189" s="1"/>
      <c r="X189" s="1"/>
      <c r="Y189" s="1"/>
      <c r="Z189" s="1"/>
      <c r="AA189" s="1"/>
      <c r="AB189" s="1"/>
      <c r="AC189" s="1"/>
      <c r="AD189" s="1">
        <f t="shared" si="184"/>
        <v>0</v>
      </c>
      <c r="AE189" s="56"/>
      <c r="AF189" s="56"/>
      <c r="AG189" s="1"/>
      <c r="AH189" s="1"/>
      <c r="AI189" s="1"/>
      <c r="AJ189" s="1"/>
      <c r="AK189" s="1"/>
      <c r="AL189" s="1"/>
      <c r="AM189" s="1"/>
      <c r="AN189" s="1"/>
      <c r="AO189" s="1"/>
      <c r="AP189" s="1"/>
      <c r="AQ189" s="1"/>
      <c r="AR189" s="1"/>
      <c r="AS189" s="1">
        <v>0</v>
      </c>
      <c r="AT189" s="1"/>
      <c r="AU189" s="1"/>
      <c r="AV189" s="1"/>
      <c r="AW189" s="1"/>
      <c r="AX189" s="1"/>
      <c r="AY189" s="1"/>
      <c r="AZ189" s="1"/>
      <c r="BA189" s="1"/>
      <c r="BB189" s="1"/>
      <c r="BC189" s="1"/>
      <c r="BD189" s="56"/>
      <c r="BE189" s="1"/>
      <c r="BF189" s="1"/>
      <c r="BG189" s="1">
        <f t="shared" si="179"/>
        <v>15</v>
      </c>
      <c r="BH189" s="1"/>
      <c r="BI189" s="56">
        <v>15</v>
      </c>
      <c r="BJ189" s="1"/>
      <c r="BK189" s="61" t="s">
        <v>130</v>
      </c>
      <c r="BL189" s="297" t="s">
        <v>249</v>
      </c>
      <c r="BM189" s="27"/>
      <c r="BN189" s="27" t="s">
        <v>78</v>
      </c>
      <c r="BO189" s="155"/>
      <c r="BP189" s="70" t="s">
        <v>358</v>
      </c>
      <c r="BQ189" s="63" t="s">
        <v>557</v>
      </c>
    </row>
    <row r="190" spans="1:95" s="146" customFormat="1" ht="61.5" customHeight="1">
      <c r="A190" s="27">
        <v>10</v>
      </c>
      <c r="B190" s="154" t="s">
        <v>601</v>
      </c>
      <c r="C190" s="1">
        <f t="shared" si="168"/>
        <v>478.91</v>
      </c>
      <c r="D190" s="26">
        <v>478.91</v>
      </c>
      <c r="E190" s="1">
        <f t="shared" si="182"/>
        <v>0</v>
      </c>
      <c r="F190" s="1">
        <f t="shared" si="183"/>
        <v>0</v>
      </c>
      <c r="G190" s="1">
        <f t="shared" si="158"/>
        <v>0</v>
      </c>
      <c r="H190" s="56"/>
      <c r="I190" s="1"/>
      <c r="J190" s="1"/>
      <c r="K190" s="56"/>
      <c r="L190" s="56"/>
      <c r="M190" s="1">
        <f t="shared" si="159"/>
        <v>0</v>
      </c>
      <c r="N190" s="56"/>
      <c r="O190" s="1"/>
      <c r="P190" s="56"/>
      <c r="Q190" s="1"/>
      <c r="R190" s="1"/>
      <c r="S190" s="1"/>
      <c r="T190" s="1"/>
      <c r="U190" s="1">
        <f t="shared" si="160"/>
        <v>0</v>
      </c>
      <c r="V190" s="1"/>
      <c r="W190" s="1"/>
      <c r="X190" s="1"/>
      <c r="Y190" s="1"/>
      <c r="Z190" s="1"/>
      <c r="AA190" s="1"/>
      <c r="AB190" s="1"/>
      <c r="AC190" s="1"/>
      <c r="AD190" s="1">
        <f t="shared" si="184"/>
        <v>0</v>
      </c>
      <c r="AE190" s="56"/>
      <c r="AF190" s="56"/>
      <c r="AG190" s="1"/>
      <c r="AH190" s="1"/>
      <c r="AI190" s="1"/>
      <c r="AJ190" s="1"/>
      <c r="AK190" s="1"/>
      <c r="AL190" s="1"/>
      <c r="AM190" s="1"/>
      <c r="AN190" s="1"/>
      <c r="AO190" s="1"/>
      <c r="AP190" s="1"/>
      <c r="AQ190" s="1"/>
      <c r="AR190" s="1"/>
      <c r="AS190" s="1">
        <v>0</v>
      </c>
      <c r="AT190" s="1"/>
      <c r="AU190" s="1"/>
      <c r="AV190" s="1"/>
      <c r="AW190" s="1"/>
      <c r="AX190" s="1"/>
      <c r="AY190" s="1"/>
      <c r="AZ190" s="1"/>
      <c r="BA190" s="1"/>
      <c r="BB190" s="1"/>
      <c r="BC190" s="1"/>
      <c r="BD190" s="56"/>
      <c r="BE190" s="1"/>
      <c r="BF190" s="1"/>
      <c r="BG190" s="1">
        <f t="shared" si="179"/>
        <v>0</v>
      </c>
      <c r="BH190" s="1"/>
      <c r="BI190" s="56"/>
      <c r="BJ190" s="1"/>
      <c r="BK190" s="27" t="s">
        <v>130</v>
      </c>
      <c r="BL190" s="297" t="s">
        <v>602</v>
      </c>
      <c r="BM190" s="27"/>
      <c r="BN190" s="27" t="s">
        <v>78</v>
      </c>
      <c r="BO190" s="155"/>
      <c r="BP190" s="70" t="s">
        <v>603</v>
      </c>
      <c r="BQ190" s="63" t="s">
        <v>503</v>
      </c>
      <c r="CA190" s="146" t="s">
        <v>604</v>
      </c>
    </row>
    <row r="191" spans="1:95" s="2" customFormat="1">
      <c r="A191" s="16" t="s">
        <v>653</v>
      </c>
      <c r="B191" s="25" t="s">
        <v>58</v>
      </c>
      <c r="C191" s="15">
        <f>SUM(C192:C193)</f>
        <v>5.55</v>
      </c>
      <c r="D191" s="15">
        <f t="shared" ref="D191:BJ191" si="185">SUM(D192:D193)</f>
        <v>5.55</v>
      </c>
      <c r="E191" s="15">
        <f t="shared" si="185"/>
        <v>0</v>
      </c>
      <c r="F191" s="15">
        <f t="shared" si="185"/>
        <v>0</v>
      </c>
      <c r="G191" s="15">
        <f t="shared" si="185"/>
        <v>0</v>
      </c>
      <c r="H191" s="15">
        <f t="shared" si="185"/>
        <v>0</v>
      </c>
      <c r="I191" s="15">
        <f t="shared" si="185"/>
        <v>0</v>
      </c>
      <c r="J191" s="15">
        <f t="shared" si="185"/>
        <v>0</v>
      </c>
      <c r="K191" s="15">
        <f t="shared" si="185"/>
        <v>0</v>
      </c>
      <c r="L191" s="15">
        <f t="shared" si="185"/>
        <v>0</v>
      </c>
      <c r="M191" s="15">
        <f t="shared" si="185"/>
        <v>0</v>
      </c>
      <c r="N191" s="15">
        <f t="shared" si="185"/>
        <v>0</v>
      </c>
      <c r="O191" s="15">
        <f t="shared" si="185"/>
        <v>0</v>
      </c>
      <c r="P191" s="15">
        <f t="shared" si="185"/>
        <v>0</v>
      </c>
      <c r="Q191" s="15">
        <f t="shared" si="185"/>
        <v>0</v>
      </c>
      <c r="R191" s="15">
        <f t="shared" si="185"/>
        <v>0</v>
      </c>
      <c r="S191" s="15">
        <f t="shared" si="185"/>
        <v>0</v>
      </c>
      <c r="T191" s="15">
        <f t="shared" si="185"/>
        <v>0</v>
      </c>
      <c r="U191" s="15">
        <f t="shared" si="185"/>
        <v>0</v>
      </c>
      <c r="V191" s="15">
        <f t="shared" si="185"/>
        <v>0</v>
      </c>
      <c r="W191" s="15">
        <f t="shared" si="185"/>
        <v>0</v>
      </c>
      <c r="X191" s="15">
        <f t="shared" si="185"/>
        <v>0</v>
      </c>
      <c r="Y191" s="15">
        <f t="shared" si="185"/>
        <v>0</v>
      </c>
      <c r="Z191" s="15">
        <f t="shared" si="185"/>
        <v>0</v>
      </c>
      <c r="AA191" s="15">
        <f t="shared" si="185"/>
        <v>0</v>
      </c>
      <c r="AB191" s="15">
        <f t="shared" si="185"/>
        <v>0</v>
      </c>
      <c r="AC191" s="15">
        <f t="shared" si="185"/>
        <v>0</v>
      </c>
      <c r="AD191" s="15">
        <f t="shared" si="185"/>
        <v>0</v>
      </c>
      <c r="AE191" s="15">
        <f t="shared" si="185"/>
        <v>0</v>
      </c>
      <c r="AF191" s="15">
        <f t="shared" si="185"/>
        <v>0</v>
      </c>
      <c r="AG191" s="15">
        <f t="shared" si="185"/>
        <v>0</v>
      </c>
      <c r="AH191" s="15">
        <f t="shared" si="185"/>
        <v>0</v>
      </c>
      <c r="AI191" s="15">
        <f t="shared" si="185"/>
        <v>0</v>
      </c>
      <c r="AJ191" s="15">
        <f t="shared" si="185"/>
        <v>0</v>
      </c>
      <c r="AK191" s="15">
        <f t="shared" si="185"/>
        <v>0</v>
      </c>
      <c r="AL191" s="15">
        <f t="shared" si="185"/>
        <v>0</v>
      </c>
      <c r="AM191" s="15">
        <f t="shared" si="185"/>
        <v>0</v>
      </c>
      <c r="AN191" s="15">
        <f t="shared" si="185"/>
        <v>0</v>
      </c>
      <c r="AO191" s="15">
        <f t="shared" si="185"/>
        <v>0</v>
      </c>
      <c r="AP191" s="15">
        <f t="shared" si="185"/>
        <v>0</v>
      </c>
      <c r="AQ191" s="15">
        <f t="shared" si="185"/>
        <v>0</v>
      </c>
      <c r="AR191" s="15">
        <f t="shared" si="185"/>
        <v>0</v>
      </c>
      <c r="AS191" s="15">
        <f t="shared" si="185"/>
        <v>0</v>
      </c>
      <c r="AT191" s="15">
        <f t="shared" si="185"/>
        <v>0</v>
      </c>
      <c r="AU191" s="15">
        <f t="shared" si="185"/>
        <v>0</v>
      </c>
      <c r="AV191" s="15">
        <f t="shared" si="185"/>
        <v>0</v>
      </c>
      <c r="AW191" s="15">
        <f t="shared" si="185"/>
        <v>0</v>
      </c>
      <c r="AX191" s="15">
        <f t="shared" si="185"/>
        <v>0</v>
      </c>
      <c r="AY191" s="15">
        <f t="shared" si="185"/>
        <v>0</v>
      </c>
      <c r="AZ191" s="15">
        <f t="shared" si="185"/>
        <v>0</v>
      </c>
      <c r="BA191" s="15">
        <f t="shared" si="185"/>
        <v>0</v>
      </c>
      <c r="BB191" s="15">
        <f t="shared" si="185"/>
        <v>0</v>
      </c>
      <c r="BC191" s="15">
        <f t="shared" si="185"/>
        <v>0</v>
      </c>
      <c r="BD191" s="15">
        <f t="shared" si="185"/>
        <v>0</v>
      </c>
      <c r="BE191" s="15">
        <f t="shared" si="185"/>
        <v>0</v>
      </c>
      <c r="BF191" s="15">
        <f t="shared" si="185"/>
        <v>0</v>
      </c>
      <c r="BG191" s="15">
        <f t="shared" si="185"/>
        <v>0</v>
      </c>
      <c r="BH191" s="15">
        <f t="shared" si="185"/>
        <v>0</v>
      </c>
      <c r="BI191" s="15">
        <f t="shared" si="185"/>
        <v>0</v>
      </c>
      <c r="BJ191" s="15">
        <f t="shared" si="185"/>
        <v>0</v>
      </c>
      <c r="BK191" s="15"/>
      <c r="BL191" s="15"/>
      <c r="BM191" s="87"/>
      <c r="BN191" s="24"/>
      <c r="BO191" s="86"/>
      <c r="BP191" s="39"/>
      <c r="BQ191" s="39"/>
      <c r="BR191" s="425"/>
      <c r="BS191" s="135"/>
      <c r="BT191" s="135"/>
      <c r="BU191" s="55"/>
      <c r="BV191" s="55"/>
      <c r="BW191" s="55"/>
      <c r="BX191" s="55"/>
      <c r="BY191" s="55"/>
      <c r="BZ191" s="55"/>
      <c r="CA191" s="55"/>
      <c r="CB191" s="55"/>
      <c r="CC191" s="55"/>
      <c r="CD191" s="55"/>
      <c r="CE191" s="55"/>
      <c r="CF191" s="55"/>
      <c r="CG191" s="55"/>
      <c r="CH191" s="55"/>
      <c r="CI191" s="55"/>
      <c r="CJ191" s="55"/>
      <c r="CK191" s="55"/>
      <c r="CL191" s="55"/>
      <c r="CM191" s="55"/>
      <c r="CN191" s="55"/>
      <c r="CO191" s="55"/>
      <c r="CP191" s="55"/>
      <c r="CQ191" s="55"/>
    </row>
    <row r="192" spans="1:95" s="77" customFormat="1" ht="79.150000000000006" customHeight="1">
      <c r="A192" s="61">
        <v>1</v>
      </c>
      <c r="B192" s="85" t="s">
        <v>599</v>
      </c>
      <c r="C192" s="62">
        <f>D192+E192</f>
        <v>0.05</v>
      </c>
      <c r="D192" s="63">
        <v>0.05</v>
      </c>
      <c r="E192" s="1">
        <f t="shared" ref="E192:E193" si="186">F192+U192+BG192</f>
        <v>0</v>
      </c>
      <c r="F192" s="1">
        <f t="shared" ref="F192:F193" si="187">G192+K192+L192+M192+R192+S192+T192</f>
        <v>0</v>
      </c>
      <c r="G192" s="58">
        <f t="shared" si="158"/>
        <v>0</v>
      </c>
      <c r="H192" s="58"/>
      <c r="I192" s="58"/>
      <c r="J192" s="58"/>
      <c r="K192" s="58"/>
      <c r="L192" s="58"/>
      <c r="M192" s="58">
        <f t="shared" si="159"/>
        <v>0</v>
      </c>
      <c r="N192" s="58"/>
      <c r="O192" s="58"/>
      <c r="P192" s="58"/>
      <c r="Q192" s="58"/>
      <c r="R192" s="58"/>
      <c r="S192" s="58"/>
      <c r="T192" s="58"/>
      <c r="U192" s="58">
        <f t="shared" si="160"/>
        <v>0</v>
      </c>
      <c r="V192" s="58"/>
      <c r="W192" s="58"/>
      <c r="X192" s="58"/>
      <c r="Y192" s="58"/>
      <c r="Z192" s="58"/>
      <c r="AA192" s="58"/>
      <c r="AB192" s="58"/>
      <c r="AC192" s="58"/>
      <c r="AD192" s="58">
        <f>SUM(AE192:AT192)</f>
        <v>0</v>
      </c>
      <c r="AE192" s="58"/>
      <c r="AF192" s="58"/>
      <c r="AG192" s="58"/>
      <c r="AH192" s="58"/>
      <c r="AI192" s="58"/>
      <c r="AJ192" s="58"/>
      <c r="AK192" s="58"/>
      <c r="AL192" s="58"/>
      <c r="AM192" s="58"/>
      <c r="AN192" s="58"/>
      <c r="AO192" s="58"/>
      <c r="AP192" s="58"/>
      <c r="AQ192" s="58"/>
      <c r="AR192" s="58"/>
      <c r="AS192" s="58">
        <v>0</v>
      </c>
      <c r="AT192" s="58"/>
      <c r="AU192" s="58"/>
      <c r="AV192" s="58"/>
      <c r="AW192" s="58"/>
      <c r="AX192" s="58"/>
      <c r="AY192" s="58"/>
      <c r="AZ192" s="58"/>
      <c r="BA192" s="58"/>
      <c r="BB192" s="58"/>
      <c r="BC192" s="58"/>
      <c r="BD192" s="58"/>
      <c r="BE192" s="58"/>
      <c r="BF192" s="58"/>
      <c r="BG192" s="1">
        <f t="shared" si="161"/>
        <v>0</v>
      </c>
      <c r="BH192" s="58"/>
      <c r="BI192" s="58"/>
      <c r="BJ192" s="58"/>
      <c r="BK192" s="61" t="s">
        <v>130</v>
      </c>
      <c r="BL192" s="70" t="s">
        <v>396</v>
      </c>
      <c r="BM192" s="61" t="s">
        <v>181</v>
      </c>
      <c r="BN192" s="61" t="s">
        <v>99</v>
      </c>
      <c r="BO192" s="128" t="s">
        <v>369</v>
      </c>
      <c r="BP192" s="94" t="s">
        <v>347</v>
      </c>
      <c r="BQ192" s="63" t="s">
        <v>558</v>
      </c>
      <c r="BR192" s="429"/>
      <c r="BS192" s="140"/>
      <c r="BT192" s="140"/>
      <c r="BU192" s="81"/>
      <c r="CG192" s="77" t="s">
        <v>591</v>
      </c>
      <c r="CH192" s="77" t="s">
        <v>600</v>
      </c>
    </row>
    <row r="193" spans="1:95" s="81" customFormat="1" ht="58.9" customHeight="1">
      <c r="A193" s="61">
        <v>2</v>
      </c>
      <c r="B193" s="289" t="s">
        <v>634</v>
      </c>
      <c r="C193" s="58">
        <f t="shared" ref="C193" si="188">D193+E193</f>
        <v>5.5</v>
      </c>
      <c r="D193" s="63">
        <v>5.5</v>
      </c>
      <c r="E193" s="58">
        <f t="shared" si="186"/>
        <v>0</v>
      </c>
      <c r="F193" s="58">
        <f t="shared" si="187"/>
        <v>0</v>
      </c>
      <c r="G193" s="58">
        <f t="shared" si="158"/>
        <v>0</v>
      </c>
      <c r="H193" s="59"/>
      <c r="I193" s="58"/>
      <c r="J193" s="58"/>
      <c r="K193" s="59"/>
      <c r="L193" s="59"/>
      <c r="M193" s="58">
        <f t="shared" si="159"/>
        <v>0</v>
      </c>
      <c r="N193" s="59"/>
      <c r="O193" s="58"/>
      <c r="P193" s="59"/>
      <c r="Q193" s="58"/>
      <c r="R193" s="58"/>
      <c r="S193" s="58"/>
      <c r="T193" s="58"/>
      <c r="U193" s="58">
        <f t="shared" si="160"/>
        <v>0</v>
      </c>
      <c r="V193" s="58"/>
      <c r="W193" s="58"/>
      <c r="X193" s="58"/>
      <c r="Y193" s="58"/>
      <c r="Z193" s="58"/>
      <c r="AA193" s="58"/>
      <c r="AB193" s="58"/>
      <c r="AC193" s="58"/>
      <c r="AD193" s="58">
        <f t="shared" ref="AD193" si="189">SUM(AE193:AT193)</f>
        <v>0</v>
      </c>
      <c r="AE193" s="59"/>
      <c r="AF193" s="59"/>
      <c r="AG193" s="58"/>
      <c r="AH193" s="58"/>
      <c r="AI193" s="58"/>
      <c r="AJ193" s="58"/>
      <c r="AK193" s="58"/>
      <c r="AL193" s="58"/>
      <c r="AM193" s="58"/>
      <c r="AN193" s="58"/>
      <c r="AO193" s="58"/>
      <c r="AP193" s="58"/>
      <c r="AQ193" s="58"/>
      <c r="AR193" s="58"/>
      <c r="AS193" s="58">
        <v>0</v>
      </c>
      <c r="AT193" s="58"/>
      <c r="AU193" s="58"/>
      <c r="AV193" s="58"/>
      <c r="AW193" s="58"/>
      <c r="AX193" s="58"/>
      <c r="AY193" s="58"/>
      <c r="AZ193" s="58"/>
      <c r="BA193" s="58"/>
      <c r="BB193" s="58"/>
      <c r="BC193" s="58"/>
      <c r="BD193" s="59"/>
      <c r="BE193" s="58"/>
      <c r="BF193" s="58"/>
      <c r="BG193" s="58">
        <f t="shared" si="161"/>
        <v>0</v>
      </c>
      <c r="BH193" s="58"/>
      <c r="BI193" s="59"/>
      <c r="BJ193" s="58"/>
      <c r="BK193" s="61" t="s">
        <v>130</v>
      </c>
      <c r="BL193" s="70" t="s">
        <v>398</v>
      </c>
      <c r="BM193" s="61"/>
      <c r="BN193" s="61" t="s">
        <v>74</v>
      </c>
      <c r="BO193" s="90"/>
      <c r="BP193" s="79"/>
      <c r="BQ193" s="63" t="s">
        <v>503</v>
      </c>
      <c r="CA193" s="81" t="s">
        <v>604</v>
      </c>
    </row>
    <row r="194" spans="1:95" s="2" customFormat="1" ht="38.25" customHeight="1">
      <c r="A194" s="29"/>
      <c r="B194" s="30" t="s">
        <v>225</v>
      </c>
      <c r="C194" s="31">
        <f t="shared" ref="C194:BJ194" si="190">C10+C24</f>
        <v>2095.1632100000002</v>
      </c>
      <c r="D194" s="31">
        <f t="shared" si="190"/>
        <v>522.41000000000008</v>
      </c>
      <c r="E194" s="31">
        <f t="shared" si="190"/>
        <v>1572.7532099999999</v>
      </c>
      <c r="F194" s="31">
        <f t="shared" si="190"/>
        <v>1435.8220800000004</v>
      </c>
      <c r="G194" s="31">
        <f t="shared" si="190"/>
        <v>14.336020000000001</v>
      </c>
      <c r="H194" s="31">
        <f t="shared" si="190"/>
        <v>11.276020000000001</v>
      </c>
      <c r="I194" s="31">
        <f t="shared" si="190"/>
        <v>3.06</v>
      </c>
      <c r="J194" s="31">
        <f t="shared" si="190"/>
        <v>0</v>
      </c>
      <c r="K194" s="31">
        <f t="shared" si="190"/>
        <v>890.00305000000003</v>
      </c>
      <c r="L194" s="31">
        <f t="shared" si="190"/>
        <v>397.2</v>
      </c>
      <c r="M194" s="31">
        <f t="shared" si="190"/>
        <v>133.15300999999999</v>
      </c>
      <c r="N194" s="31">
        <f t="shared" si="190"/>
        <v>4</v>
      </c>
      <c r="O194" s="31">
        <f t="shared" si="190"/>
        <v>0</v>
      </c>
      <c r="P194" s="31">
        <f t="shared" si="190"/>
        <v>129.15300999999999</v>
      </c>
      <c r="Q194" s="31">
        <f t="shared" si="190"/>
        <v>0</v>
      </c>
      <c r="R194" s="31">
        <f t="shared" si="190"/>
        <v>1.1300000000000001</v>
      </c>
      <c r="S194" s="31">
        <f t="shared" si="190"/>
        <v>0</v>
      </c>
      <c r="T194" s="31">
        <f t="shared" si="190"/>
        <v>0</v>
      </c>
      <c r="U194" s="31">
        <f t="shared" si="190"/>
        <v>107.45923000000001</v>
      </c>
      <c r="V194" s="31">
        <f t="shared" si="190"/>
        <v>0</v>
      </c>
      <c r="W194" s="31">
        <f t="shared" si="190"/>
        <v>0</v>
      </c>
      <c r="X194" s="31">
        <f t="shared" si="190"/>
        <v>0</v>
      </c>
      <c r="Y194" s="31">
        <f t="shared" si="190"/>
        <v>0</v>
      </c>
      <c r="Z194" s="31">
        <f t="shared" si="190"/>
        <v>0</v>
      </c>
      <c r="AA194" s="31">
        <f t="shared" si="190"/>
        <v>0</v>
      </c>
      <c r="AB194" s="31">
        <f t="shared" si="190"/>
        <v>0</v>
      </c>
      <c r="AC194" s="31">
        <f t="shared" si="190"/>
        <v>0</v>
      </c>
      <c r="AD194" s="31">
        <f t="shared" si="190"/>
        <v>9.1692299999999989</v>
      </c>
      <c r="AE194" s="31">
        <f t="shared" si="190"/>
        <v>8.290989999999999</v>
      </c>
      <c r="AF194" s="31">
        <f t="shared" si="190"/>
        <v>0.59677999999999998</v>
      </c>
      <c r="AG194" s="31">
        <f t="shared" si="190"/>
        <v>0</v>
      </c>
      <c r="AH194" s="31">
        <f t="shared" si="190"/>
        <v>0</v>
      </c>
      <c r="AI194" s="31">
        <f t="shared" si="190"/>
        <v>0</v>
      </c>
      <c r="AJ194" s="31">
        <f t="shared" si="190"/>
        <v>0</v>
      </c>
      <c r="AK194" s="31">
        <f t="shared" si="190"/>
        <v>0.28145999999999999</v>
      </c>
      <c r="AL194" s="31">
        <f t="shared" si="190"/>
        <v>0</v>
      </c>
      <c r="AM194" s="31">
        <f t="shared" si="190"/>
        <v>0</v>
      </c>
      <c r="AN194" s="31">
        <f t="shared" si="190"/>
        <v>0</v>
      </c>
      <c r="AO194" s="31">
        <f t="shared" si="190"/>
        <v>0</v>
      </c>
      <c r="AP194" s="31">
        <f t="shared" si="190"/>
        <v>0</v>
      </c>
      <c r="AQ194" s="31">
        <f t="shared" si="190"/>
        <v>0</v>
      </c>
      <c r="AR194" s="31">
        <f t="shared" si="190"/>
        <v>0</v>
      </c>
      <c r="AS194" s="31">
        <f t="shared" si="190"/>
        <v>0</v>
      </c>
      <c r="AT194" s="31">
        <f t="shared" si="190"/>
        <v>0</v>
      </c>
      <c r="AU194" s="31">
        <f t="shared" si="190"/>
        <v>0</v>
      </c>
      <c r="AV194" s="31">
        <f t="shared" si="190"/>
        <v>0</v>
      </c>
      <c r="AW194" s="31">
        <f t="shared" si="190"/>
        <v>0</v>
      </c>
      <c r="AX194" s="31">
        <f t="shared" si="190"/>
        <v>2.64</v>
      </c>
      <c r="AY194" s="31">
        <f t="shared" si="190"/>
        <v>0</v>
      </c>
      <c r="AZ194" s="31">
        <f t="shared" si="190"/>
        <v>1.2</v>
      </c>
      <c r="BA194" s="31">
        <f t="shared" si="190"/>
        <v>0</v>
      </c>
      <c r="BB194" s="31">
        <f t="shared" si="190"/>
        <v>0</v>
      </c>
      <c r="BC194" s="31">
        <f t="shared" si="190"/>
        <v>0</v>
      </c>
      <c r="BD194" s="31">
        <f t="shared" si="190"/>
        <v>94.45</v>
      </c>
      <c r="BE194" s="31">
        <f t="shared" si="190"/>
        <v>0</v>
      </c>
      <c r="BF194" s="31">
        <f t="shared" si="190"/>
        <v>0</v>
      </c>
      <c r="BG194" s="31">
        <f t="shared" si="190"/>
        <v>30.7119</v>
      </c>
      <c r="BH194" s="31">
        <f t="shared" si="190"/>
        <v>0</v>
      </c>
      <c r="BI194" s="31">
        <f t="shared" si="190"/>
        <v>30.7119</v>
      </c>
      <c r="BJ194" s="31">
        <f t="shared" si="190"/>
        <v>0</v>
      </c>
      <c r="BK194" s="9"/>
      <c r="BL194" s="9"/>
      <c r="BM194" s="9"/>
      <c r="BN194" s="29"/>
      <c r="BO194" s="129"/>
      <c r="BP194" s="39"/>
      <c r="BQ194" s="39"/>
      <c r="BR194" s="425"/>
      <c r="BS194" s="135"/>
      <c r="BT194" s="135"/>
      <c r="BU194" s="55"/>
      <c r="BV194" s="55"/>
      <c r="BW194" s="55"/>
      <c r="BX194" s="55"/>
      <c r="BY194" s="55"/>
      <c r="BZ194" s="55"/>
      <c r="CA194" s="55"/>
      <c r="CB194" s="55"/>
      <c r="CC194" s="55"/>
      <c r="CD194" s="55"/>
      <c r="CE194" s="55"/>
      <c r="CF194" s="55"/>
      <c r="CG194" s="55"/>
      <c r="CH194" s="55"/>
      <c r="CI194" s="55"/>
      <c r="CJ194" s="55"/>
      <c r="CK194" s="55"/>
      <c r="CL194" s="55"/>
      <c r="CM194" s="55"/>
      <c r="CN194" s="55"/>
      <c r="CO194" s="55"/>
      <c r="CP194" s="55"/>
      <c r="CQ194" s="55"/>
    </row>
  </sheetData>
  <mergeCells count="81">
    <mergeCell ref="BP130:BP131"/>
    <mergeCell ref="BQ130:BQ131"/>
    <mergeCell ref="A154:A155"/>
    <mergeCell ref="B154:B155"/>
    <mergeCell ref="A90:A91"/>
    <mergeCell ref="B90:B91"/>
    <mergeCell ref="A92:A93"/>
    <mergeCell ref="B92:B93"/>
    <mergeCell ref="A130:A131"/>
    <mergeCell ref="B130:B131"/>
    <mergeCell ref="A74:A76"/>
    <mergeCell ref="B74:B76"/>
    <mergeCell ref="BP74:BP76"/>
    <mergeCell ref="BQ74:BQ76"/>
    <mergeCell ref="A88:A89"/>
    <mergeCell ref="B88:B89"/>
    <mergeCell ref="BP88:BP89"/>
    <mergeCell ref="BQ88:BQ89"/>
    <mergeCell ref="BP44:BP45"/>
    <mergeCell ref="BQ44:BQ45"/>
    <mergeCell ref="A50:A52"/>
    <mergeCell ref="B50:B52"/>
    <mergeCell ref="BP50:BP52"/>
    <mergeCell ref="BQ50:BQ52"/>
    <mergeCell ref="A44:A45"/>
    <mergeCell ref="B44:B45"/>
    <mergeCell ref="BF7:BF8"/>
    <mergeCell ref="BG7:BG8"/>
    <mergeCell ref="BH7:BH8"/>
    <mergeCell ref="BI7:BI8"/>
    <mergeCell ref="BJ7:BJ8"/>
    <mergeCell ref="AC7:AC8"/>
    <mergeCell ref="BE7:BE8"/>
    <mergeCell ref="AE7:AT7"/>
    <mergeCell ref="AU7:AU8"/>
    <mergeCell ref="AV7:AV8"/>
    <mergeCell ref="AW7:AW8"/>
    <mergeCell ref="AX7:AX8"/>
    <mergeCell ref="AY7:AY8"/>
    <mergeCell ref="AZ7:AZ8"/>
    <mergeCell ref="BA7:BA8"/>
    <mergeCell ref="BB7:BB8"/>
    <mergeCell ref="BC7:BC8"/>
    <mergeCell ref="BD7:BD8"/>
    <mergeCell ref="X7:X8"/>
    <mergeCell ref="Y7:Y8"/>
    <mergeCell ref="Z7:Z8"/>
    <mergeCell ref="AA7:AA8"/>
    <mergeCell ref="AB7:AB8"/>
    <mergeCell ref="BR5:BT8"/>
    <mergeCell ref="F6:T6"/>
    <mergeCell ref="U6:BF6"/>
    <mergeCell ref="BG6:BJ6"/>
    <mergeCell ref="F7:F8"/>
    <mergeCell ref="G7:J7"/>
    <mergeCell ref="K7:K8"/>
    <mergeCell ref="L7:L8"/>
    <mergeCell ref="M7:Q7"/>
    <mergeCell ref="R7:R8"/>
    <mergeCell ref="BK5:BK8"/>
    <mergeCell ref="BL5:BL8"/>
    <mergeCell ref="BM5:BM8"/>
    <mergeCell ref="BN5:BN8"/>
    <mergeCell ref="BP5:BP8"/>
    <mergeCell ref="BQ5:BQ8"/>
    <mergeCell ref="A1:BO1"/>
    <mergeCell ref="A2:BP2"/>
    <mergeCell ref="A3:BP3"/>
    <mergeCell ref="A4:BQ4"/>
    <mergeCell ref="A5:A8"/>
    <mergeCell ref="B5:B8"/>
    <mergeCell ref="C5:C8"/>
    <mergeCell ref="D5:D8"/>
    <mergeCell ref="E5:E8"/>
    <mergeCell ref="F5:BJ5"/>
    <mergeCell ref="AD7:AD8"/>
    <mergeCell ref="S7:S8"/>
    <mergeCell ref="T7:T8"/>
    <mergeCell ref="U7:U8"/>
    <mergeCell ref="V7:V8"/>
    <mergeCell ref="W7:W8"/>
  </mergeCells>
  <conditionalFormatting sqref="B68">
    <cfRule type="duplicateValues" dxfId="23" priority="5" stopIfTrue="1"/>
  </conditionalFormatting>
  <conditionalFormatting sqref="D68 B68">
    <cfRule type="duplicateValues" dxfId="22" priority="6" stopIfTrue="1"/>
  </conditionalFormatting>
  <conditionalFormatting sqref="K39">
    <cfRule type="duplicateValues" dxfId="21" priority="7" stopIfTrue="1"/>
  </conditionalFormatting>
  <conditionalFormatting sqref="K68:L68">
    <cfRule type="duplicateValues" dxfId="20" priority="4" stopIfTrue="1"/>
  </conditionalFormatting>
  <conditionalFormatting sqref="N68">
    <cfRule type="duplicateValues" dxfId="19" priority="3" stopIfTrue="1"/>
  </conditionalFormatting>
  <conditionalFormatting sqref="AE68:BF68 V68:AC68 BH68:BJ68 H68:L68 N68:T68">
    <cfRule type="duplicateValues" dxfId="18" priority="2" stopIfTrue="1"/>
  </conditionalFormatting>
  <conditionalFormatting sqref="BL68">
    <cfRule type="duplicateValues" dxfId="17" priority="1" stopIfTrue="1"/>
  </conditionalFormatting>
  <pageMargins left="0.36" right="0.18" top="0.4" bottom="0.42" header="0.3" footer="0.3"/>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27</vt:i4>
      </vt:variant>
    </vt:vector>
  </HeadingPairs>
  <TitlesOfParts>
    <vt:vector size="53" baseType="lpstr">
      <vt:lpstr>3 CHUA THƯC HIEN CHUYEN 2022</vt:lpstr>
      <vt:lpstr>DANH MUC 2022 KON RAY (4)</vt:lpstr>
      <vt:lpstr>BIEU 10CH DANH MUC KON RAY  (2</vt:lpstr>
      <vt:lpstr>DM DA THUC HIEN</vt:lpstr>
      <vt:lpstr>DANH MUC 2023 GOC</vt:lpstr>
      <vt:lpstr>Sheet7</vt:lpstr>
      <vt:lpstr>hnk+cln (2)</vt:lpstr>
      <vt:lpstr>hnk+cln</vt:lpstr>
      <vt:lpstr>danh mục thu hôi đất trong dau </vt:lpstr>
      <vt:lpstr>Năm 2022-2023</vt:lpstr>
      <vt:lpstr>Sheet4</vt:lpstr>
      <vt:lpstr>DANH MUC 2022 DA THUC HIEN</vt:lpstr>
      <vt:lpstr>rung</vt:lpstr>
      <vt:lpstr>luu</vt:lpstr>
      <vt:lpstr>DANH MUC 2021 CHUYEN 2022</vt:lpstr>
      <vt:lpstr>BIEN DONG </vt:lpstr>
      <vt:lpstr>da thuc hien</vt:lpstr>
      <vt:lpstr>Sheet2</vt:lpstr>
      <vt:lpstr>Sheet3</vt:lpstr>
      <vt:lpstr>Sheet1</vt:lpstr>
      <vt:lpstr>huy bo</vt:lpstr>
      <vt:lpstr>Sheet6</vt:lpstr>
      <vt:lpstr>3 NAM CHUYEN 2024</vt:lpstr>
      <vt:lpstr>3 NAM HUY BO</vt:lpstr>
      <vt:lpstr>2023- 2024</vt:lpstr>
      <vt:lpstr>DĂNG KY MƠI 2024</vt:lpstr>
      <vt:lpstr>'2023- 2024'!Print_Area</vt:lpstr>
      <vt:lpstr>'3 CHUA THƯC HIEN CHUYEN 2022'!Print_Area</vt:lpstr>
      <vt:lpstr>'3 NAM CHUYEN 2024'!Print_Area</vt:lpstr>
      <vt:lpstr>'BIEN DONG '!Print_Area</vt:lpstr>
      <vt:lpstr>'BIEU 10CH DANH MUC KON RAY  (2'!Print_Area</vt:lpstr>
      <vt:lpstr>'DANH MUC 2021 CHUYEN 2022'!Print_Area</vt:lpstr>
      <vt:lpstr>'DANH MUC 2022 DA THUC HIEN'!Print_Area</vt:lpstr>
      <vt:lpstr>'DANH MUC 2022 KON RAY (4)'!Print_Area</vt:lpstr>
      <vt:lpstr>'DANH MUC 2023 GOC'!Print_Area</vt:lpstr>
      <vt:lpstr>'DM DA THUC HIEN'!Print_Area</vt:lpstr>
      <vt:lpstr>'hnk+cln'!Print_Area</vt:lpstr>
      <vt:lpstr>'hnk+cln (2)'!Print_Area</vt:lpstr>
      <vt:lpstr>'Năm 2022-2023'!Print_Area</vt:lpstr>
      <vt:lpstr>rung!Print_Area</vt:lpstr>
      <vt:lpstr>'3 CHUA THƯC HIEN CHUYEN 2022'!Print_Titles</vt:lpstr>
      <vt:lpstr>'3 NAM CHUYEN 2024'!Print_Titles</vt:lpstr>
      <vt:lpstr>'BIEN DONG '!Print_Titles</vt:lpstr>
      <vt:lpstr>'BIEU 10CH DANH MUC KON RAY  (2'!Print_Titles</vt:lpstr>
      <vt:lpstr>'DANH MUC 2021 CHUYEN 2022'!Print_Titles</vt:lpstr>
      <vt:lpstr>'DANH MUC 2022 DA THUC HIEN'!Print_Titles</vt:lpstr>
      <vt:lpstr>'DANH MUC 2022 KON RAY (4)'!Print_Titles</vt:lpstr>
      <vt:lpstr>'DANH MUC 2023 GOC'!Print_Titles</vt:lpstr>
      <vt:lpstr>'DM DA THUC HIEN'!Print_Titles</vt:lpstr>
      <vt:lpstr>'hnk+cln'!Print_Titles</vt:lpstr>
      <vt:lpstr>'hnk+cln (2)'!Print_Titles</vt:lpstr>
      <vt:lpstr>'Năm 2022-2023'!Print_Titles</vt:lpstr>
      <vt:lpstr>rung!Print_Titles</vt:lpstr>
    </vt:vector>
  </TitlesOfParts>
  <Company>QuyNhonComputer Co.,Ltd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2023-10-01T15:41:41Z</cp:lastPrinted>
  <dcterms:created xsi:type="dcterms:W3CDTF">2021-09-23T02:50:03Z</dcterms:created>
  <dcterms:modified xsi:type="dcterms:W3CDTF">2023-10-01T15:41:54Z</dcterms:modified>
</cp:coreProperties>
</file>