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192" activeTab="0"/>
  </bookViews>
  <sheets>
    <sheet name="PB (1) " sheetId="1" r:id="rId1"/>
    <sheet name="PB (2)" sheetId="2" r:id="rId2"/>
    <sheet name="PB (3) " sheetId="3" r:id="rId3"/>
  </sheets>
  <definedNames>
    <definedName name="_xlnm.Print_Area" localSheetId="0">'PB (1) '!$A$1:$L$12</definedName>
    <definedName name="_xlnm.Print_Area" localSheetId="1">'PB (2)'!$A$1:$O$298</definedName>
    <definedName name="_xlnm.Print_Area" localSheetId="2">'PB (3) '!$A$1:$F$42</definedName>
    <definedName name="_xlnm.Print_Titles" localSheetId="1">'PB (2)'!$5:$6</definedName>
  </definedNames>
  <calcPr fullCalcOnLoad="1"/>
</workbook>
</file>

<file path=xl/sharedStrings.xml><?xml version="1.0" encoding="utf-8"?>
<sst xmlns="http://schemas.openxmlformats.org/spreadsheetml/2006/main" count="1612" uniqueCount="530">
  <si>
    <t>TT</t>
  </si>
  <si>
    <t>Danh mục dự án/công trình</t>
  </si>
  <si>
    <t>Chủ đầu tư</t>
  </si>
  <si>
    <t>Địa điểm xây dựng</t>
  </si>
  <si>
    <t>Thời gian
KC-HT</t>
  </si>
  <si>
    <t>Mục tiêu đầu tư</t>
  </si>
  <si>
    <t xml:space="preserve">Tổng mức đầu tư 
(dự kiến) </t>
  </si>
  <si>
    <t>Kế hoạch 5 năm
giai đoạn 2021-2025</t>
  </si>
  <si>
    <t>TỔNG SỐ</t>
  </si>
  <si>
    <t>I</t>
  </si>
  <si>
    <t xml:space="preserve">Chương trình mục tiêu quốc gia phát triển kinh tế - xã hội vùng đồng bào dân tộc thiểu số và miền núi </t>
  </si>
  <si>
    <t>Dự án 1</t>
  </si>
  <si>
    <t>-</t>
  </si>
  <si>
    <t>Thị trấn Đăk Rve</t>
  </si>
  <si>
    <t>TT Đăk Rve</t>
  </si>
  <si>
    <t>Xã Đăk Tờ Re</t>
  </si>
  <si>
    <t>UBND xã Đăk Tờ Re</t>
  </si>
  <si>
    <t>xã Đăk Tờ Re</t>
  </si>
  <si>
    <t>Xã Đăk Kôi</t>
  </si>
  <si>
    <t>UBND xã Đăk Kôi</t>
  </si>
  <si>
    <t>Xã Đăk Pne</t>
  </si>
  <si>
    <t>UBND xã Đăk Pne</t>
  </si>
  <si>
    <t>Xã Đăk Ruồng</t>
  </si>
  <si>
    <t>UBND xã Đăk Ruồng</t>
  </si>
  <si>
    <t>xã Đăk Ruồng</t>
  </si>
  <si>
    <t>1.2</t>
  </si>
  <si>
    <t>Xã Tân Lập</t>
  </si>
  <si>
    <t>UBND xã Tân Lập</t>
  </si>
  <si>
    <t>xã Tân Lập</t>
  </si>
  <si>
    <t>Xã Đăk Tơ Lung</t>
  </si>
  <si>
    <t>UBND xã Đăk Tơ Lung</t>
  </si>
  <si>
    <t>xã Đăk Tơ Lung</t>
  </si>
  <si>
    <t>1.4</t>
  </si>
  <si>
    <t>Hỗ trợ công trình NSH tập trung</t>
  </si>
  <si>
    <t>Công trình NSH tập trung thôn 1 xã Đăk Pne</t>
  </si>
  <si>
    <t>Đáp ứng nhu cầu nước sinh hoạt hợp vệ sinh cho nhân dân</t>
  </si>
  <si>
    <t>Sửa chữa nâng cấp hệ thống nước sinh hoạt thôn 5+6 xã Đăk Kôi</t>
  </si>
  <si>
    <t>Hỗ trợ cho 206 hộ/715 khẩu</t>
  </si>
  <si>
    <t>Công trình NSH tập trung Đăk Nâm, thôn 2 xã Đăk Pne</t>
  </si>
  <si>
    <t>xã Đăk Pne</t>
  </si>
  <si>
    <t>Hỗ trợ cho 52 hộ/210 khẩu</t>
  </si>
  <si>
    <t>Công trình NSH tập trung thôn 4 xã Đăk Tơ Lung</t>
  </si>
  <si>
    <t>Hỗ trợ cho 98 hộ/375 khẩu</t>
  </si>
  <si>
    <t>Đầu tư xây dựng mới hệ thống nước sinh hoạt thôn Đak Jri</t>
  </si>
  <si>
    <t>Hỗ trợ cho 90 hộ/490 khẩu</t>
  </si>
  <si>
    <t>Dự án 4</t>
  </si>
  <si>
    <t>Tiểu dự án 1</t>
  </si>
  <si>
    <t>Đầu tư cứng hóa đường liên xã</t>
  </si>
  <si>
    <t xml:space="preserve"> -</t>
  </si>
  <si>
    <t>Nâng cấp tuyến liên xã từ thị trấn Đăk Rve đi xã Tân Lập, Đăk Ruồng (khu dân cư phía nam)</t>
  </si>
  <si>
    <t>Ban QLDA ĐTXD huyện</t>
  </si>
  <si>
    <t>2022-</t>
  </si>
  <si>
    <t>Cứng hóa 18km đường liên xã</t>
  </si>
  <si>
    <t>Đầu tư CSHT xã ĐBKK, thôn ĐBKK</t>
  </si>
  <si>
    <t>*</t>
  </si>
  <si>
    <t>Xã khu vực III</t>
  </si>
  <si>
    <t>Thôn Đak Jri</t>
  </si>
  <si>
    <t>Đáp ứng nhu cầu đi lại và vận chuyển hàng hóa được thuận lợi, an toàn</t>
  </si>
  <si>
    <t>BTXM, L&lt;=1km</t>
  </si>
  <si>
    <t>Đường đi KSX thôn Kon Jri Pen xã Đăk Tờ Re</t>
  </si>
  <si>
    <t>Thôn Kon Jri Pen</t>
  </si>
  <si>
    <t>Sân bê tông nhà rông thôn Kon Xơm Luh xã Đăk Tờ Re</t>
  </si>
  <si>
    <t>Thôn Kon Xơm Luh</t>
  </si>
  <si>
    <t>Phục vụ nhu cầu hoạt động sinh hoạt văn hoá cho người dân</t>
  </si>
  <si>
    <t>làm mới sân bê tông</t>
  </si>
  <si>
    <t>1.5</t>
  </si>
  <si>
    <t>Đường đi KSX làng Kon K'Lâng, thôn Đak Ơ Nglăng xã Đăk Tờ Re</t>
  </si>
  <si>
    <t>Thôn Đak Ơ Nglăng</t>
  </si>
  <si>
    <t>1.6</t>
  </si>
  <si>
    <t>Sân bê tông nhà rông làng Kon Tờ Neh, thôn Đak Puih xã Đăk Tờ Re</t>
  </si>
  <si>
    <t>Thôn Đak Puih</t>
  </si>
  <si>
    <t>Sân bê tông nhà văn hóa thôn Tam Sơn xã Đăk Tờ Re</t>
  </si>
  <si>
    <t>Thôn Tam Sơn</t>
  </si>
  <si>
    <t>Đường đi KSX thôn Kon Xơm Luh xã Đăk Tờ Re</t>
  </si>
  <si>
    <t>Đường đi KSX thôn Đak Puih xã Đăk Tờ Re</t>
  </si>
  <si>
    <t>Đường đi KSX thôn Trăng Nó - Kon Blo xã Đăk Kôi</t>
  </si>
  <si>
    <t xml:space="preserve">thôn Trăng Nó - Kon Blo </t>
  </si>
  <si>
    <t>2.2</t>
  </si>
  <si>
    <t>Dự án Sửa chữa, nâng cấp lớp học trường Mầm Non thôn Tu Ngó - Kon Bông xã Đăk Kôi</t>
  </si>
  <si>
    <t>thôn Tu Ngó - Kon Bông</t>
  </si>
  <si>
    <t>Phục vụ nhu cầu dạy và học tập của học sinh</t>
  </si>
  <si>
    <t>SC phòng học, làm mới sân bê tông, hàng rào</t>
  </si>
  <si>
    <t>2.3</t>
  </si>
  <si>
    <t>Dự án Sửa chữa, nâng cấp trường Mầm Non thôn Ngọc Răng - Nhân Liếu xã Đăk Kôi</t>
  </si>
  <si>
    <t>thôn Ngọc Răng - Nhân Liếu</t>
  </si>
  <si>
    <t>2.4</t>
  </si>
  <si>
    <t>Dự án Sửa chữa, nâng cấp trường Mầm Non thôn Tu Rối xã Đăk Kôi</t>
  </si>
  <si>
    <t xml:space="preserve"> thôn Tu Rối</t>
  </si>
  <si>
    <t>2.5</t>
  </si>
  <si>
    <t>Dự án Sửa chữa, nâng cấp trường Mầm Non thôn Tu Rơ Băng xã Đăk Kôi</t>
  </si>
  <si>
    <t xml:space="preserve"> thôn Tu Rơ Băng</t>
  </si>
  <si>
    <t>2.6</t>
  </si>
  <si>
    <t>Xây dựng mới kênh mương thủy lợi thôn Tu Ngó - Kon Bông (nối tiếp vào kênh mương thôn Kon RGỗh) xã Đăk Kôi</t>
  </si>
  <si>
    <t>Thôn Tu Ngó - Kon Bông</t>
  </si>
  <si>
    <t>Đáp ứng nhu cầu tưới cho cây trồng</t>
  </si>
  <si>
    <t>Làm mới kênh mương L&lt;=250m</t>
  </si>
  <si>
    <t>Xây dựng mới kênh mương thủy lợi nước chuông thôn Trăng Nó - Kon Blo (nối tiếp vào kênh mương hiện có) xã Đăk Kôi</t>
  </si>
  <si>
    <t>thôn Trăng Nó - Kon Blo</t>
  </si>
  <si>
    <t>Làm mới kênh mương, L&lt;=600m</t>
  </si>
  <si>
    <t>Đường đi KSX thôn Tu Ngó - Kon Bông xã Đăk Kôi</t>
  </si>
  <si>
    <t>Đường đi KSX thôn Tu Rối, xã Đăk Kôi</t>
  </si>
  <si>
    <t>thôn Tu Rối</t>
  </si>
  <si>
    <t>Thôn 1</t>
  </si>
  <si>
    <t>Đáp ứng nhu cầu đi lại được thuận lợi, an toàn</t>
  </si>
  <si>
    <t>3.6</t>
  </si>
  <si>
    <t>Dự án Đường nội thôn 9, thị trấn Đăk Rve</t>
  </si>
  <si>
    <t>Thôn 9</t>
  </si>
  <si>
    <t>BTXM, L&lt;=700m</t>
  </si>
  <si>
    <t>3.7</t>
  </si>
  <si>
    <t>Đường đi khu sản xuất thôn 7, thị trấn Đăk Rve</t>
  </si>
  <si>
    <t>Thôn 7</t>
  </si>
  <si>
    <t>Đường đi khu sản xuất thôn 5, thị trấn Đăk Rve</t>
  </si>
  <si>
    <t>Thôn 5</t>
  </si>
  <si>
    <t>Đường nội thôn 5, thị trấn Đăk Rve</t>
  </si>
  <si>
    <t>Đường đi KSX thôn 4, thị trấn Đăk Rve</t>
  </si>
  <si>
    <t>Thôn 4</t>
  </si>
  <si>
    <t>Thôn 2</t>
  </si>
  <si>
    <t>Đường đi khu sản xuất Đăk Răk thôn 4 (đoạn từ nhà ông A BLênh đến cống Đăk Bút)</t>
  </si>
  <si>
    <t>Đường đi khu sản xuất Đăk Răk thôn 4 (đoạn nói tiếp)</t>
  </si>
  <si>
    <t>BTXM, L&lt;=1,1km</t>
  </si>
  <si>
    <t>Đường đi khu sản xuất Đăk Răk thôn 4 (tiếp theo)</t>
  </si>
  <si>
    <t>Đường giao thông đi đầm cây quế thôn 4</t>
  </si>
  <si>
    <t>BTXM, L&lt;=1,3km</t>
  </si>
  <si>
    <t>Thôn đặc biệt khó khăn thuộc xã khu vực I</t>
  </si>
  <si>
    <t>Thôn Kon Lỗ</t>
  </si>
  <si>
    <t>BTXM, L&lt;250m</t>
  </si>
  <si>
    <t>Thôn Kon Long</t>
  </si>
  <si>
    <t>Thôn Kon Bỉ</t>
  </si>
  <si>
    <t>Đường đi KSX Đăk Tơ Lung thôn Kon Mong Tu (nối tiếp), xã Đăk Tơ Lung</t>
  </si>
  <si>
    <t>Thôn Kon Mong Tu</t>
  </si>
  <si>
    <t>Xây mới sân bê tông, tường rào trường MN Kon Lỗ, xã Đăk Tơ Lung</t>
  </si>
  <si>
    <t>Đảm bảo sân chơi an toàn cho học sinh</t>
  </si>
  <si>
    <t>Làm mới sân bê tông, tường rào</t>
  </si>
  <si>
    <t>Xây mới sân bê tông, tường rào trường MN Kon Long, xã Đăk Tơ Lung</t>
  </si>
  <si>
    <t>Xây mới sân bê tông, tường rào trường MN Kon Bỉ, xã Đăk Tơ Lung</t>
  </si>
  <si>
    <t>Đường đi KSX tập trung Kon Mong Tu, xã Đăk Tơ Lung</t>
  </si>
  <si>
    <t>BTXM, L&lt;300m</t>
  </si>
  <si>
    <t>Đường đi khu sản xuất Đăk Son nhánh 2 xã Đăk Tơ Lung</t>
  </si>
  <si>
    <t>Sửa chữa Đường nội thôn Kon Long xã Đăk Tơ Lung</t>
  </si>
  <si>
    <t>Đường ra khu sản xuất  nước Bía xã Đăk Tơ Lung</t>
  </si>
  <si>
    <t>Đường nội Thôn Kon Mong Tu xã Đăk Tơ Lung</t>
  </si>
  <si>
    <t>Đường từ tỉnh lộ 677 đi khu sản xuất nước Son nối dài xã Đăk Tơ Lung</t>
  </si>
  <si>
    <t>Sửa chữa kênh mương thuỷ lợi thôn 2 Kon Long xã Đăk Tơ Lung</t>
  </si>
  <si>
    <t>Đảm bảo nước tưới phục vụ sản xuất</t>
  </si>
  <si>
    <t>Sủa chữa kênh, đập đầu mối</t>
  </si>
  <si>
    <t>Đường ra KSX nước muối  nhánh 2 xã Đăk Tơ Lung</t>
  </si>
  <si>
    <t>Đường đi khu sản xuất Ngọc Tơ ve xã Đăk Tơ Lung</t>
  </si>
  <si>
    <t>Đường đi KSX tập Nước Nhê Nhánh 2 xã Đăk Tơ Lung</t>
  </si>
  <si>
    <t>Đường đi KSX Nước Sa xã Đăk Tơ Lung</t>
  </si>
  <si>
    <t>Đường đi KSX Nước Muối xã Đăk Tơ Lung</t>
  </si>
  <si>
    <t>Đường đi KSX Dân Quân xã Đăk Tơ Lung</t>
  </si>
  <si>
    <t>Thôn 6</t>
  </si>
  <si>
    <t>Dự án: Đường nội thôn 5 xã Tân Lập</t>
  </si>
  <si>
    <t>Dự án: Đường đi KSX thôn 5 xã Tân Lập (Đoạn từ rẫy A Oanh đến rẫy A Hiền)</t>
  </si>
  <si>
    <t>Dự án: Đường nội thôn thôn 6 xã Tân Lập (Đoạn từ nhà ông Hảo đi khu sản xuất)</t>
  </si>
  <si>
    <t>Dự án: Đường đi KSX thôn 6 xã Tân Lập (ông kiều)</t>
  </si>
  <si>
    <t>Dự án: Đường đi KSX thôn 5 xã Tân Lập (Đoạn từ đập Đăk Rơ đi thao trường bắn)</t>
  </si>
  <si>
    <t>Dự án: Đường đi KSX thôn 6 xã Tân Lập (Đoạn từ nhà ông A Nhảy đi vào)</t>
  </si>
  <si>
    <t>Dự án: Đường đi KSX thôn 5 xã Tân Lập (Đoạn từ rẫy Y Ngan đi KSX)</t>
  </si>
  <si>
    <t>Dự án: Đường đi KSX thôn 6 xã Tân Lập (Đường liên xã đi khu sản xuất)</t>
  </si>
  <si>
    <t>Đường đi khu SX thôn 11 xã Đăk Ruồng</t>
  </si>
  <si>
    <t>Thôn 11</t>
  </si>
  <si>
    <t>Thôn 10</t>
  </si>
  <si>
    <t>Dự án 5</t>
  </si>
  <si>
    <t>Phòng Kinh tế và Hạ tầng</t>
  </si>
  <si>
    <t>Bổ sung, nâng cấp cơ sở vật chất cho học sinh bán trú, nội trú</t>
  </si>
  <si>
    <t>Xây mới 2 phòng ở bán trú</t>
  </si>
  <si>
    <t xml:space="preserve">Công trình vệ sinh nước sạch tại trường Tiểu học Kapakơlơng </t>
  </si>
  <si>
    <t>Xây mới công trình vệ sinh, nước sạch</t>
  </si>
  <si>
    <t>Làm mới sân chơi, bãi tập</t>
  </si>
  <si>
    <t>Công trình vệ sinh nước sạch tại trường Tiểu học Đăk Tơ Lung</t>
  </si>
  <si>
    <t>Thôn 8</t>
  </si>
  <si>
    <t>Phòng học bộ môn trường Tiểu học Kapakơlơng</t>
  </si>
  <si>
    <t>Xây mới phòng học bộ môn và trang thiết bị đạt chuẩn</t>
  </si>
  <si>
    <t>Phòng học bộ môn trường Tiểu học Đăk Tơ Lung</t>
  </si>
  <si>
    <t>Phòng học bộ môn trường Tiểu học số 1 Thị trấn Đăk Rve</t>
  </si>
  <si>
    <t>Phòng học bộ môn trường Mầm non Đăk Kôi</t>
  </si>
  <si>
    <t>Phòng học bộ môn trường Mầm non Đăk Pne</t>
  </si>
  <si>
    <t>Nhà sinh hoạt giáo dục văn hóa dân tộc tại trường PTDTBT-THCS Đăk Pne</t>
  </si>
  <si>
    <t xml:space="preserve">Xây mới công trình nhà sinh hoạt giáo dục văn hóa dân tộc </t>
  </si>
  <si>
    <t>Nhà sinh hoạt giáo dục văn hóa dân tộc tại trường PTDTBT-THCS Đăk Kôi</t>
  </si>
  <si>
    <t>Phòng học bộ môn trường Mầm non Hoa Hồng</t>
  </si>
  <si>
    <t>xã Đăk Tơ Re</t>
  </si>
  <si>
    <t>Phòng ở cho HS bán trú tại trường PTDTBT-TH Đăk Pne</t>
  </si>
  <si>
    <t xml:space="preserve">Xây mới 02 phòng ở bán trú </t>
  </si>
  <si>
    <t>Phòng học bộ môn trường Tiểu học Kim Đồng</t>
  </si>
  <si>
    <t>Dự án 6</t>
  </si>
  <si>
    <t>Hỗ trợ đầu tư xây dựng 01 điểm du lịch tiêu biểu: Làng Kon BBrăp Du - Thôn 5, xã Tân Lập</t>
  </si>
  <si>
    <t>Xây mới 01 nhà để xe</t>
  </si>
  <si>
    <t>Hỗ trợ đầu tư xây dựng 01 điểm du lịch tiêu biểu</t>
  </si>
  <si>
    <t>Sân BTXM, mái tôn</t>
  </si>
  <si>
    <t>Xây mới 01 nhà vệ sinh công cộng và trụ cờ</t>
  </si>
  <si>
    <t>02 phòngx100m2</t>
  </si>
  <si>
    <t>Xây dựng 02 biển chỉ dẫn Làng du lịch.</t>
  </si>
  <si>
    <t>2 bảng trụ thép</t>
  </si>
  <si>
    <t>Hỗ trợ đầu tư xây dựng thiết chế VH, TT tại các thôn ĐBKK, xã ĐBKK</t>
  </si>
  <si>
    <t>Sân bóng chuyền thôn  7 Kon Vang - Thị trấn Đăk Rve</t>
  </si>
  <si>
    <t>UBND thị trấn Đăk Rve</t>
  </si>
  <si>
    <t>Hỗ trợ hoàn thiện thiết chế văn hoá, xã hội của các xã</t>
  </si>
  <si>
    <t>BTXM, cột, lưới, bóng</t>
  </si>
  <si>
    <t>Sân bóng đá Thôn Kon Sơm Luh - xã Đăk Tờ Re</t>
  </si>
  <si>
    <t>Làm mới khán đài 2 bên</t>
  </si>
  <si>
    <t>Nhà Rông Thôn 10 - xã Đăk Kôi</t>
  </si>
  <si>
    <t>xã Đăk Kôi</t>
  </si>
  <si>
    <t>Hỗ trợ làm mới</t>
  </si>
  <si>
    <t>Sân bóng chuyền trung tâm Xã Đăk Pne</t>
  </si>
  <si>
    <t>Sân bóng chuyền Thôn 4 - Kon Bưu Xã Tân Lập</t>
  </si>
  <si>
    <t>Sân bóng chuyền Thôn 9 - Kon Srệt - Xã Đăk Ruồng</t>
  </si>
  <si>
    <t>Nhà Rông Thôn 6 - Kon Rá - xã Đăk Tơ Lung</t>
  </si>
  <si>
    <t>xã Đăk Tờ Lung</t>
  </si>
  <si>
    <t>Chương trình mục tiêu quốc gia xây dựng nông thôn mới</t>
  </si>
  <si>
    <t>Kế hoạch vốn ĐTPT năm 2021 chuyển sang thực hiện năm 2022</t>
  </si>
  <si>
    <t>Đầu tư điện công lộ (năng lượng mặt trời) tại trục thôn Đak Jri, xã Đăk Tờ Re</t>
  </si>
  <si>
    <t>Phục vụ nhu cầu chiếu sáng, bảo vệ an ninh trật tự cho người dân</t>
  </si>
  <si>
    <t>Làm mới trụ, bóng đèn</t>
  </si>
  <si>
    <t>SC nhà rông + Sân bê tông nhà rông làng Kon Nu, thôn Đak Jri</t>
  </si>
  <si>
    <t>Phục vụ nhu cầu thể thao, nâng cao sức khỏe cho người dân</t>
  </si>
  <si>
    <t>SC nhà rông + Sân bê tông nhà rông làng Kon Rơ Lang, thôn Đak Jri</t>
  </si>
  <si>
    <t>Đường từ Nhà rông đến nhà bà Y Brang, Thôn 8</t>
  </si>
  <si>
    <t>Đường từ sân vận động xã đến xóm nhà ông U Bái</t>
  </si>
  <si>
    <t>Sửa chữa Đường giao thông nông thôn Trăng Nó - Kon Blo</t>
  </si>
  <si>
    <t>Sửa chữa Đường giao thông nông thôn Ngọc Răng - Nhân Liếu</t>
  </si>
  <si>
    <t>Đầu tư điện công lộ (năng lượng mặt trời) tại thôn 3, xã Đăk Kôi</t>
  </si>
  <si>
    <t>Sân bê tông nhà rông thôn 5 xã Đăk Kôi</t>
  </si>
  <si>
    <t>Phục vụ nhu cầu sinh hoạt cộng đồng cho người dân</t>
  </si>
  <si>
    <t>Làm mới sân bê tông</t>
  </si>
  <si>
    <t>Sân bê tông nhà rông thôn 6 xã Đăk Kôi</t>
  </si>
  <si>
    <t>Nhà rông thôn 3 xã Đăk Kôi</t>
  </si>
  <si>
    <t>Làm mới hàng rào</t>
  </si>
  <si>
    <t>Hệ thống loa phát thanh xã Đăk Kôi</t>
  </si>
  <si>
    <t>Hệ thống loa phát thanh được kết nối với đài truyền thanh xã</t>
  </si>
  <si>
    <t xml:space="preserve">Hệ thống </t>
  </si>
  <si>
    <t>Đầu tư điện công lộ (năng lượng mặt trời) tại thôn 2, xã Đăk Pne</t>
  </si>
  <si>
    <t>Sửa chữa nhà rông thôn 2, xã Đăk Pne</t>
  </si>
  <si>
    <t>Sửa chữa nhà rông</t>
  </si>
  <si>
    <t>Làm sân bóng chuyền trung tâm xã Đăk Pne</t>
  </si>
  <si>
    <t>Làm sân thể thao</t>
  </si>
  <si>
    <t>Cụm loa kết nối đài truyền thanh xã Đắk PNe</t>
  </si>
  <si>
    <t>Phục vụ nhu cầu thông tin thời sự, tin tức cho người dân</t>
  </si>
  <si>
    <t>Sửa chửa hệ thống loa truyền thanh trên địa bàn xã</t>
  </si>
  <si>
    <t>Đường đi khu sản xuất Đăk T Veo Thôn 1 (đoạn nối tiếp)</t>
  </si>
  <si>
    <t>Đường đi khu sản xuất Đăk Kleng (đoạn từ đầu đường bê tông thôn 3 đi thôn 4 đến khu sản xuất Đăk Kleng)</t>
  </si>
  <si>
    <t>Bê tông đường ngõ xóm thôn 5, xã Tân Lập</t>
  </si>
  <si>
    <t>Đảm bảo trục đường sáng-xanh-sạch-đẹp</t>
  </si>
  <si>
    <t>Dự án đường đi khu sản xuất tập trung thôn Kon Rá, xã Đăk Tơ Lung</t>
  </si>
  <si>
    <t xml:space="preserve">  Xã Đăk Tơ Lung </t>
  </si>
  <si>
    <t xml:space="preserve">Sửa chữa hệ thống điện nội thôn </t>
  </si>
  <si>
    <t>Sửa chữa hệ thống điện</t>
  </si>
  <si>
    <t>Kế hoạch vốn ĐTPT năm 2022</t>
  </si>
  <si>
    <t>2.1</t>
  </si>
  <si>
    <t>Xã Đăk Tờ Lung</t>
  </si>
  <si>
    <t>Bố trí xã đã về đích</t>
  </si>
  <si>
    <t>Dự án đường đi khu sản xuất tập trung thôn Kon Lung xã Đăk Tơ Lung</t>
  </si>
  <si>
    <t>Bố trí từ nguồn huyện NTM</t>
  </si>
  <si>
    <t>Đầu tư điện công lộ (năng lượng mặt trời) tại thôn 7, xã Đăk Tơ Lung</t>
  </si>
  <si>
    <t>Làm mới  trụ, bóng đèn</t>
  </si>
  <si>
    <t>Đầu tư điện công lộ (năng lượng mặt trời) tại thôn 8, xã Đăk Tơ Lung</t>
  </si>
  <si>
    <t>Sửa chữa Thủy lợi Đăk Pía, xã Đăk Tơ Lung</t>
  </si>
  <si>
    <t xml:space="preserve">Đảm bảo nước tưới tiêu, phục vụ sản xuất nông nghiệp </t>
  </si>
  <si>
    <t>Sửa chửa đập đầu mối, tuyến kênh</t>
  </si>
  <si>
    <t>Sửa chữa Thủy lợi Đăk Sa, xã Đăk Tơ Lung</t>
  </si>
  <si>
    <t>Xã Đăk PNe</t>
  </si>
  <si>
    <t>Sửa chữa Thủy lợi Đăk Nâm, xã Đăk Pne</t>
  </si>
  <si>
    <t>Đầu tư điện công lộ (năng lượng mặt trời) tại thôn 3, xã Đăk Pne</t>
  </si>
  <si>
    <t>Sửa chữa Thủy lợi Đăk Nga, xã Đăk Pne</t>
  </si>
  <si>
    <t>Đầu tư điện công lộ (năng lượng mặt trời) tại thôn 4, xã Đăk Kôi</t>
  </si>
  <si>
    <t>Đầu tư điện công lộ (năng lượng mặt trời) tại thôn 10, xã Đăk Kôi</t>
  </si>
  <si>
    <t>Đường đi khu sản xuất Mỏ đá, thôn 12 (đoạn nối tiếp)</t>
  </si>
  <si>
    <t>Đầu tư điện công lộ (năng lượng mặt trời) tại thôn 13, xã Đăk Ruồng</t>
  </si>
  <si>
    <t>Đầu tư  điện công lộ (năng lượng mặt trời) tại thôn 12 xã Đăk Ruồng</t>
  </si>
  <si>
    <t>SC nhà rông + Sân bê tông nhà rông thôn Kon Rơ Pen</t>
  </si>
  <si>
    <t>Phục vụ nhu cầu sinh hoạt cộng đồng, nâng cao sức khỏe cho người dân</t>
  </si>
  <si>
    <t>Đường nội thôn Đak Ơ Nglăng (đoạn từ Bưu điện xã vào nhà ông A Blôk)</t>
  </si>
  <si>
    <t>Đầu tư điện công lộ (năng lượng mặt trời) tại thôn Kon Rơ Pen, xã Đăk Tờ Re</t>
  </si>
  <si>
    <t>Đầu tư điện công lộ (năng lượng mặt trời) tại thôn Dak Pơ Kông, xã Đăk Tờ Re</t>
  </si>
  <si>
    <t>Đầu tư điện công lộ (năng lượng mặt trời) tại thôn KonXơmLuh, xã Đăk Tờ Re</t>
  </si>
  <si>
    <t>Xã Đăk Tân Lập</t>
  </si>
  <si>
    <t>Đầu tư điện công lộ (năng lượng mặt trời) tại thôn 4, xã Tân Lập</t>
  </si>
  <si>
    <t>Sửa chữa sân bóng đá xã</t>
  </si>
  <si>
    <t>Xây dựng sân thể thao phục vụ cộng đồng</t>
  </si>
  <si>
    <t>Cụm loa thôn 4 kết nối truyền hình xã</t>
  </si>
  <si>
    <t>Đảm bảo kết nối hệ thống truyền thanh xã</t>
  </si>
  <si>
    <t>Đầu tư điện công lộ (năng lượng mặt trời) tại thôn 5, xã Tân Lập</t>
  </si>
  <si>
    <t>Làm sân bóng chuyền thôn 4, xã Tân Lập</t>
  </si>
  <si>
    <t>Cụm loa thôn 5 kết nối truyền hình xã</t>
  </si>
  <si>
    <t>Bê tông đường ngõ xóm thôn 5, xã Tân Lập (đoạn nối tiếp)</t>
  </si>
  <si>
    <t>Xây 3 phòng học trường THCS xã Tân Lập</t>
  </si>
  <si>
    <t>Đạt chuẩn tiêu chuẩn cơ sở vật chất mức độ 2</t>
  </si>
  <si>
    <t>Làm mới 03 phòng học</t>
  </si>
  <si>
    <t>Xây dựng vườn ươm cây giống theo hướng ứng dụng công nghệ cao - Trung tâm kỹ thuật nông nghiệp</t>
  </si>
  <si>
    <t>Đảm bảo cây giống chất lượng cao cung cấp cho người dân trên địa bàn</t>
  </si>
  <si>
    <t>II</t>
  </si>
  <si>
    <t>Hỗ trợ đất ở</t>
  </si>
  <si>
    <t>Hỗ trợ nhà ở</t>
  </si>
  <si>
    <t>Hỗ trợ đất sản xuất</t>
  </si>
  <si>
    <t>Dự án 10</t>
  </si>
  <si>
    <t>4 hộ</t>
  </si>
  <si>
    <t>Hỗ trợ cho hộ đồng bào DTTS nghèo thiếu đất ở</t>
  </si>
  <si>
    <t>1 hộ</t>
  </si>
  <si>
    <t>14 hộ</t>
  </si>
  <si>
    <t>Hỗ trợ cho hộ đồng bào DTTS nghèo, hộ nghèo 01 căn nhà ở đảm bảo 03 cứng theo quy định</t>
  </si>
  <si>
    <t>3 hộ</t>
  </si>
  <si>
    <t>2 hộ</t>
  </si>
  <si>
    <t>21 hộ</t>
  </si>
  <si>
    <t>Hỗ trợ cho hộ nghèo, hộ DTTS nghèo thiếu đất sản xuất theo quy định</t>
  </si>
  <si>
    <t>Tiểu dự án 2: Hỗ trợ thiết lập các điểm hỗ trợ ĐBDTTS ứng dụng công nghệ thông tin tại UBND xã</t>
  </si>
  <si>
    <t>Hỗ trợ đồng bào dân tộc thiểu số tiếp cận khoa học công nghệ và quảng bá các sản phẩm của địa phương, ứng dụng công nghệ thông tin góp phần giảm nghèo thông tin, …</t>
  </si>
  <si>
    <t>ĐVT: Triệu đồng</t>
  </si>
  <si>
    <t>STT</t>
  </si>
  <si>
    <t>Nội dung</t>
  </si>
  <si>
    <t>A</t>
  </si>
  <si>
    <t>B</t>
  </si>
  <si>
    <t xml:space="preserve">TỔNG CỘNG </t>
  </si>
  <si>
    <t>CHƯƠNG TRÌNH MỤC TIÊU QUỐC GIA XÂY DỰNG NÔNG THÔN MỚI</t>
  </si>
  <si>
    <t>Phòng NN&amp;PTNT</t>
  </si>
  <si>
    <t>III</t>
  </si>
  <si>
    <t>IV</t>
  </si>
  <si>
    <t>V</t>
  </si>
  <si>
    <t>CHƯƠNG TRÌNH MỤC TIÊU QUỐC GIA GIẢM NGHÈO BỀN VỮNG</t>
  </si>
  <si>
    <t>Dự án 2: Đa dạng hóa sinh kế, nhân rộng mô hình giảm nghèo</t>
  </si>
  <si>
    <t>Dự án 3: Hỗ trợ phát triển sản xuất, cải thiện dinh dưỡng</t>
  </si>
  <si>
    <t>Tiểu dự án 1: Hỗ trợ phát triển sản xuất trong lĩnh vực nông nghiệp</t>
  </si>
  <si>
    <t>Dự án 4: Phát triển giáo dục nghề nghiệp, việc làm bền vững</t>
  </si>
  <si>
    <t>Tiểu dự án 1: Phát triển giáo dục nghề nghiệp vùng nghèo, vùng khó khăn</t>
  </si>
  <si>
    <t>Tiểu dự án 3: Hỗ trợ việc làm bền vững</t>
  </si>
  <si>
    <t>Dự án 6: truyền thông về giảm nghèo và giảm nghèo về thông tin</t>
  </si>
  <si>
    <t>Tiểu dự án 1: Giảm nghèo về thông tin</t>
  </si>
  <si>
    <t>Tiểu dự án 2: Truyền thông về giảm nghèo đa chiều</t>
  </si>
  <si>
    <t>Dự án 7: nâng cao năng lực, giám sát và đánh giá chương trình</t>
  </si>
  <si>
    <t>Tiểu dự án 1: nâng cao năng lực thực hiện chương trình</t>
  </si>
  <si>
    <t>Tiểu dự án 2: Giám sát, đánh giá</t>
  </si>
  <si>
    <t>C</t>
  </si>
  <si>
    <t>CHƯƠNG TRÌNH MỤC TIÊU QUỐC GIA PHÁT TRIỂN KTXH VÙNG ĐỒNG BÀO DTTS VÀ MIỀN NÚI</t>
  </si>
  <si>
    <t>Dự án 1: Giải quyết tình trạng thiếu đất ở, nhà ở, đất sản xuất, nước sinh hoạt</t>
  </si>
  <si>
    <t>Dự án 3: Phát triển SX nông, lâm nghiệp bền vững, phát huy tiềm năng, thế mạnh của các vùng miền để SX hàng hóa theo chuỗi giá trị</t>
  </si>
  <si>
    <t>Tiểu dự án 1: Phát triển kinh tế nông, lâm nghiệp bền vững gắn với bảo về rừng và nâng cao thu nhập cho người dân</t>
  </si>
  <si>
    <t>Tiểu dự án 2: Hỗ trợ PTSX theo cuối giá trị, vùng trồng dược liệu quý, thúc đẩy khởi sự kinh doanh, khởi nghiệp va thu hút đầu tư vùng ĐBDTTS&amp;MN</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</si>
  <si>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</si>
  <si>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</si>
  <si>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</si>
  <si>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</si>
  <si>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Tiểu dự án 3: Dự án PT giáo dục nghề nghiệp và giải quyết việc làm cho người LĐ vùng DTTS&amp;MN</t>
  </si>
  <si>
    <t>Tiểu dự án 4: Đào tạo nâng cao năng lực cho cộng đồng và cán bộ triển khai Chương trình</t>
  </si>
  <si>
    <t>Phòng Dân tộc</t>
  </si>
  <si>
    <t>VI</t>
  </si>
  <si>
    <t>Dự án 6: Bảo tồn, phát huy giá trị văn hóa truyền thống tốt đẹp của các DTTS gắn với phát triển du lịch</t>
  </si>
  <si>
    <t>VII</t>
  </si>
  <si>
    <t>VIII</t>
  </si>
  <si>
    <t>Dự án 8: Thực hiện bình đẳng giới và giải quyết những vấn đế cấp thiết đối với phụ nữ và trẻ em</t>
  </si>
  <si>
    <t>Dự án 9: Đầu tư phát triển nhóm DTTS rất ít người và nhóm dân tộc còn nhiều khó khăn</t>
  </si>
  <si>
    <t>Tiểu dự án 2: Giảm thiểu tình trạng tảo hôn và hôn nhân cận huyết thống trong vùng ĐBDTTS</t>
  </si>
  <si>
    <t>X</t>
  </si>
  <si>
    <t>Dự án 10: Truyền thông, tuyên truyền, vận động trong vùng ĐBDTTS&amp;MN. Kiểm tra, giám sát đánh giá việc tổ chức thực hiện Chương trình</t>
  </si>
  <si>
    <t>Tiểu dự án 1: Biểu dương, tôn vinh điển hình tiên tiến, phát huy vai trò của NCUT; phổ biến giáo dục pháp luật, trợ giúp pháp lý và tuyên truyền, vận động đồng bào; truyền thông phục vụ tổ chức triển khai thực hiện Đề án tổng thể và Chương trình MTQG</t>
  </si>
  <si>
    <t>Tiểu dự án 2: Ứng dụng CNTT hỗ trợ phát triển KT-XH và đảm bảo ANTT vùng ĐBDTTS&amp;MN</t>
  </si>
  <si>
    <t>Tiểu dự án 3: Kiểm tra, giám sát, đánh giá, đào tạo, tập huấn tổ chức thực hiện Chương trình</t>
  </si>
  <si>
    <t>Dự án thực hiện theo cơ chế đặc thù</t>
  </si>
  <si>
    <t>Ghi chú</t>
  </si>
  <si>
    <t xml:space="preserve">Trong đó: Vốn NSTW </t>
  </si>
  <si>
    <t>1.1</t>
  </si>
  <si>
    <t>1.3</t>
  </si>
  <si>
    <t>Sân bóng chuyên thôn 5-Xã Tân Lập</t>
  </si>
  <si>
    <t>Tường rào trường Tiểu học xã Tân Lập</t>
  </si>
  <si>
    <t>Đảm bảo Trường đạt chuẩn mức độ 2</t>
  </si>
  <si>
    <t>Tường rào trường THCS xã Tân Lập</t>
  </si>
  <si>
    <t>Đảm bảo Trường đạt chuẩn về cơ sở vật chất</t>
  </si>
  <si>
    <t>Xã Đắk Ruồng</t>
  </si>
  <si>
    <t>Đường đi KSX sau Huyện đội</t>
  </si>
  <si>
    <t>Xã Đắk Tờ Re</t>
  </si>
  <si>
    <t>Khắc phục tình trạng xói lở nền đường; đảm bảo thuận lợi trong việc đi lại, vận chuyển hàng hóa, nông sản của người dân</t>
  </si>
  <si>
    <t>Đường đi khu sản xuất Brai nối dài Thôn Kon Rá</t>
  </si>
  <si>
    <t>Đường đi khu sản Xuất Nước Ná nối dài Thôn Kon Lung</t>
  </si>
  <si>
    <t>Mở rộng, nâng cấp công trình nghĩa trang nhân dân huyện Kon Rẫy</t>
  </si>
  <si>
    <t>Cải tạo nghĩa trang phù hợp với cảnh quang môi trường</t>
  </si>
  <si>
    <t>Trường THCS Đăk Ruồng</t>
  </si>
  <si>
    <t>Đáp ứng nhu cầu dạy và học của giáo viên, học sinh tại điểm trường</t>
  </si>
  <si>
    <t>Xây mới phòng học và các hạng mục phụ trợ</t>
  </si>
  <si>
    <t>Mở rộng, nâng cấp công trình nghĩa trang nhân dân  Đăk Ruồng - Tân Lập</t>
  </si>
  <si>
    <t>Trường THCS Đăk Tờ Re</t>
  </si>
  <si>
    <t>Hoàn thiện cơ sở vật chất, đưa Trường đạt chuẩn quốc gia, duy trì tiêu chí đạt chuẩn NTM</t>
  </si>
  <si>
    <t>Xây dựng phòng học, phòng chức năng và nhà hiệu bộ</t>
  </si>
  <si>
    <t>Cụm loa kết nối đài truyền thanh xã</t>
  </si>
  <si>
    <t>Đường đi khu sản xuất Đăk Giao, xã Đăk Pne</t>
  </si>
  <si>
    <t>2022-2023</t>
  </si>
  <si>
    <t>Sửa chửa hệ thống loa, truyền thanh trên địa bàn xã</t>
  </si>
  <si>
    <t>Đường đi khu sản xuất Đăk Nâm, thôn 2, xã Đăk Pne</t>
  </si>
  <si>
    <t>Đường đi khu sản xuất thôn 3 (Đăk Móa), xã Đăk Kôi</t>
  </si>
  <si>
    <t>Sửa chữa NSH Kon Lỗ, xã Đăk Tơ Lung</t>
  </si>
  <si>
    <t>Đảm bảo nước sinh hoạt cung cấp cho người dân</t>
  </si>
  <si>
    <t>Nâng cấp, mở rộng đường DH 26 thị trấn Đăk Rve</t>
  </si>
  <si>
    <t>Thị trấn Đăk rve</t>
  </si>
  <si>
    <t>Cụm loa kết nối đài truyền thanh</t>
  </si>
  <si>
    <t>Kinh phí đối ứng ngân sách ĐP</t>
  </si>
  <si>
    <t>Tiểu dự án2: Cải thiện dinh dưỡng</t>
  </si>
  <si>
    <t>Vốn ngân sách trung ương</t>
  </si>
  <si>
    <t>Quy mô đầu tư
(dự kiến)</t>
  </si>
  <si>
    <r>
      <t>Tổng số</t>
    </r>
    <r>
      <rPr>
        <i/>
        <sz val="10"/>
        <color indexed="8"/>
        <rFont val="Arial Narrow"/>
        <family val="2"/>
      </rPr>
      <t xml:space="preserve"> (tất cả các nguồn vốn)</t>
    </r>
  </si>
  <si>
    <t>40 hộ</t>
  </si>
  <si>
    <t>9 hộ</t>
  </si>
  <si>
    <t>12 hộ</t>
  </si>
  <si>
    <t>7 hộ</t>
  </si>
  <si>
    <t>77 hộ</t>
  </si>
  <si>
    <t>16 hộ</t>
  </si>
  <si>
    <t>20 hộ</t>
  </si>
  <si>
    <t>Hỗ trợ cho 85 hộ/340 khẩu</t>
  </si>
  <si>
    <t>BTXM, L&lt;=18km</t>
  </si>
  <si>
    <t>Dự án Đường đi KSX thôn Đak Jri xã Đăk Tơ Re</t>
  </si>
  <si>
    <t>Dự án Đường nội thôn 1, thị trấn Đăk Rve</t>
  </si>
  <si>
    <t>Dự án Đường giao thông NT đoạn từ đường DH 22 đi khu sản xuất Đăk Nâm (đoạn nối tiếp), xã Đăk Pne</t>
  </si>
  <si>
    <t>Dự án Đường đi khu sản xuất nước Nhê thôn Kon Lỗ (nối dài), xã Đăk Tơ Lung</t>
  </si>
  <si>
    <t>Dự án đường đi khu sản xuất tập trung thôn Kon Long, xã Đăk Tơ Lung</t>
  </si>
  <si>
    <t>Dự án Đường đi khu sản xuất nước muối thôn Kon Bỉ (nhánh 2), xã Đăk Tơ Lung</t>
  </si>
  <si>
    <t>Dự án: Đường đi KSX thôn 5 xã Tân Lập (tuyến đập Đăk Rơ nối tiếp)</t>
  </si>
  <si>
    <t>BTXM, L&lt;=250m</t>
  </si>
  <si>
    <t>Dự án: Đường liên xã đến KSX thôn 6 xã Tân Lập (Đoạn từ nhà bà Mùi đến nhà bà Chi)</t>
  </si>
  <si>
    <t>BTXM, L&lt;=300m</t>
  </si>
  <si>
    <r>
      <t>Đường đi KSX thôn 10 xã Đăk Ruồng (</t>
    </r>
    <r>
      <rPr>
        <i/>
        <sz val="10"/>
        <rFont val="Arial Narrow"/>
        <family val="2"/>
      </rPr>
      <t>đoạn nối tiếp)</t>
    </r>
  </si>
  <si>
    <t>Phòng ở cho HS bán trú tại trường PTDTBT-THCS Đăk Kôi</t>
  </si>
  <si>
    <t>Phòng ở cho HS bán trú tại trường PTDTBT-THCS Đăk Pne</t>
  </si>
  <si>
    <t>Công trình sân chơi, bãi tập trường PTDTBT-TH Đăk Pne</t>
  </si>
  <si>
    <t>Xã Đăk Tơ Re (xã đã về đích)</t>
  </si>
  <si>
    <t>S&lt;=300 m2</t>
  </si>
  <si>
    <t>Xã Đăk Ruồng  (xã đã về đích)</t>
  </si>
  <si>
    <t>Công trình giao thông;BTXM, L&lt;=250m</t>
  </si>
  <si>
    <t>Công trình giao thông; BTXM, L&lt;=177m</t>
  </si>
  <si>
    <t>Xã Đăk Kôi (Xã dưới 15 tiêu chí)</t>
  </si>
  <si>
    <t>Công trình giao thông; BTXM, L&lt;=500m</t>
  </si>
  <si>
    <t>Công trình giao thông; BTXM, L&lt;=700m</t>
  </si>
  <si>
    <t>Xã Đăk PNe  (Xã dưới 15 tiêu chí)</t>
  </si>
  <si>
    <t>BTXM, L&lt;= 350m</t>
  </si>
  <si>
    <t>BTXM, L&lt;=450m</t>
  </si>
  <si>
    <t>Xã Tân Lập (xã đã về đích)</t>
  </si>
  <si>
    <t>BTXM, L&lt;=0,83 km</t>
  </si>
  <si>
    <t>Xã Đăk Tờ Lung  (xã đã về đích)</t>
  </si>
  <si>
    <t>BTXM,  L &lt;=300m</t>
  </si>
  <si>
    <t>BTXM  L &lt;=300m</t>
  </si>
  <si>
    <t>L&lt;=200m</t>
  </si>
  <si>
    <t>Công trình giao thông; BTXM, L&lt;=451m</t>
  </si>
  <si>
    <t>BTXM, S&lt;=300 m2</t>
  </si>
  <si>
    <t>Kế hoạch vốn ĐTPT năm 2023-2025</t>
  </si>
  <si>
    <t>3.1</t>
  </si>
  <si>
    <t>Khoảng 220m2</t>
  </si>
  <si>
    <t>Khoảng 350m2</t>
  </si>
  <si>
    <t>Nhà vệ sinh Nhà rông thôn 4</t>
  </si>
  <si>
    <t>2023-</t>
  </si>
  <si>
    <t>Xây mới 01 nhà vệ sinh</t>
  </si>
  <si>
    <t>Đường nội thôn 2</t>
  </si>
  <si>
    <t>BTXM, L&lt;=180m</t>
  </si>
  <si>
    <t>Điều chỉnh đồ án Quy hoạch nông thôn xã Tân Lập</t>
  </si>
  <si>
    <t>Phục vụ công tác quản lý nhà nước, định hướng phát triển hạ tầng cơ sở tại các xã trên địa bàn huyện</t>
  </si>
  <si>
    <t>Đường đi khu sản xuất (đoạn từ đài truyền hình vào khu sản xuất) thôn 4, xã Tân Lập</t>
  </si>
  <si>
    <t>L&lt;=2km</t>
  </si>
  <si>
    <t>Mở rộng, nâng cấp công trình NSH thị trấn</t>
  </si>
  <si>
    <t>Nâng cấp, mở rộng phạm vi cấp nước</t>
  </si>
  <si>
    <t>khoảng 3ha</t>
  </si>
  <si>
    <t>3.2</t>
  </si>
  <si>
    <t>Hệ thống đài phát thanh xã Đăk Ruồng</t>
  </si>
  <si>
    <t>Hệ thống loa phát thanh được kết nối với đài truyền thanh xã về đến thôn</t>
  </si>
  <si>
    <t>Đường đi KSX đồi Nứa, thôn 11</t>
  </si>
  <si>
    <t>Công trình giao thông;  L&lt;=700m</t>
  </si>
  <si>
    <t>Đường đi KSX thôn 13 (tuyến số 1 Từ ông hông đi khu sản xuất)</t>
  </si>
  <si>
    <t>Đầu tư bổ sung điện công lộ  tại thôn 8, 9,10,11 xã Đăk Ruồng</t>
  </si>
  <si>
    <t>Điều chỉnh đồ án Quy hoạch nông thôn xã Đăk Ruồng</t>
  </si>
  <si>
    <t>3.3</t>
  </si>
  <si>
    <t>Đường nội thôn Tam Sơn (đoạn từ nhà ông Tập đến nhà văn hóa thôn)</t>
  </si>
  <si>
    <t>Đường đi khu sản xuất thôn 8 (đoạn nối tiếp)  xã Đăk Tờ Re</t>
  </si>
  <si>
    <t>Công trình giao thông; BTXM, L&lt;=900m</t>
  </si>
  <si>
    <t>Đường nội thôn Đak Pơ Kong (đoạn từ nhà bà Chanh đến nhà bà Tiến)</t>
  </si>
  <si>
    <t>BTXM, L=200m</t>
  </si>
  <si>
    <t>Đường nội thôn Đak Ơ Nglăng (đoạn từ nhà bà Y Phôih đến dốc cao su)</t>
  </si>
  <si>
    <t>BTXM, L&lt;=500m</t>
  </si>
  <si>
    <t>Điều chỉnh đồ án Quy hoạch nông thôn xã Đăk Tờ Re</t>
  </si>
  <si>
    <t>3.4</t>
  </si>
  <si>
    <t>L&lt;=1,5km</t>
  </si>
  <si>
    <t>Cụm loa kết nối truyền thanh xã Đăk PNe (Sửa chữa hệ thống truyền thanh xã Đắk PNe) các thôn còn lại))</t>
  </si>
  <si>
    <t>L&lt;=1,4km</t>
  </si>
  <si>
    <t>Điều chỉnh đồ án Quy hoạch nông thôn xã Đăk Pne</t>
  </si>
  <si>
    <t>Sửa chữa thủy lợi Đắk PNe</t>
  </si>
  <si>
    <t>UBND xã Đăk PNe</t>
  </si>
  <si>
    <t>3.5</t>
  </si>
  <si>
    <t>L&lt;=1km</t>
  </si>
  <si>
    <t>Điều chỉnh đồ án Quy hoạch nông thôn xã Đăk Kôi</t>
  </si>
  <si>
    <t>BTXM  L &lt;= 250m</t>
  </si>
  <si>
    <t>Đường đi khu sản Xuất lên đập thuỷ điện Thôn Kon Lung</t>
  </si>
  <si>
    <t>Sửa chữa nhà rông thôn Kon Vi Vàng</t>
  </si>
  <si>
    <t>Sửa chữa 01 nhà rông</t>
  </si>
  <si>
    <t xml:space="preserve">Đường đi khu sản xuất nước Trú nối dài thôn Kon Keng </t>
  </si>
  <si>
    <t xml:space="preserve">Dường đi khu sản xuất nước Krá 1 nối dài thôn Kon Keng </t>
  </si>
  <si>
    <t xml:space="preserve">Dường đi khu sản xuất nước Krá 2 nối dài thôn Kon Keng </t>
  </si>
  <si>
    <t>Sửa chữa nhà rông thôn Kon Lỗ</t>
  </si>
  <si>
    <t>Đường từ tỉnh lộ 677 đi khu sản xuất nước Truô thôn Kon Rá</t>
  </si>
  <si>
    <t>Sửa chữa nhà rông thôn Kon Lung</t>
  </si>
  <si>
    <t xml:space="preserve">Sửa chữa nhà rông thôn Kon Keng </t>
  </si>
  <si>
    <t>Sửa chữa hệ thống điện nội thôn 1,2,3,4,5,8</t>
  </si>
  <si>
    <t>Sửa chữa 800m đường điện</t>
  </si>
  <si>
    <t>Sửa chữa nâng cấp nước tự chảy  (NSH)  thôn Kon Rá</t>
  </si>
  <si>
    <t>SC tuyến đường ống</t>
  </si>
  <si>
    <t>Sửa chửa đập đầu mối, bể lọc, tuyến ống</t>
  </si>
  <si>
    <t>Điều chỉnh đồ án Quy hoạch nông thôn xã Đăk Tơ Lung</t>
  </si>
  <si>
    <t>Sửa chữa Thủy lợi Đăk Lang, xã Đăk Tơ Lung</t>
  </si>
  <si>
    <t>Sửa chữa NSH Kon Long, xã Đăk Tơ Lung</t>
  </si>
  <si>
    <t>Sửa chữa NSH Kon Bỉ, xã Đăk Tơ Lung</t>
  </si>
  <si>
    <t>Duy tu, sửa chữa một số đoạn đường bị sụt lún, rạn nứt, boong tróc, ổ gà, hệ thống vỉa hè, thoát nước</t>
  </si>
  <si>
    <t>Sửa chửa hệ thống loa truyền thanh trên địa bàn thị trấn</t>
  </si>
  <si>
    <t>Quy hoạch vùng huyện</t>
  </si>
  <si>
    <t>Trên địa bàn huyện</t>
  </si>
  <si>
    <t>Phục vụ công tác quản lý nhà nước, định hướng phát triển hạ tầng cơ sở trên địa bàn huyện</t>
  </si>
  <si>
    <t>Ban QLĐXD</t>
  </si>
  <si>
    <t>(Kèm theo Kế hoạch số           /KH-UBND ngày       /         /2022 của UBND huyện Kon Rẫy)</t>
  </si>
  <si>
    <t>Phụ biểu 01</t>
  </si>
  <si>
    <t xml:space="preserve">DỰ KIẾN NGUỒN LỰC THỰC HIỆN CÁC CHƯƠNG TRÌNH
MỤC TIÊU QUỐC GIA GIAI ĐOẠN 2021-2025 TRÊN ĐỊA BÀN TỈNH KON TUM </t>
  </si>
  <si>
    <t>Chương trình</t>
  </si>
  <si>
    <t>Tổng dự kiến nguồn lực giai đoạn 2021-2025</t>
  </si>
  <si>
    <t>Ngân sách Trung ương</t>
  </si>
  <si>
    <t>Ngân sách địa phương</t>
  </si>
  <si>
    <t>Vốn tín dụng</t>
  </si>
  <si>
    <t>Vốn lồng ghép, huy động khác</t>
  </si>
  <si>
    <t>Tổng số</t>
  </si>
  <si>
    <t>Trong đó</t>
  </si>
  <si>
    <t>Vốn ĐTPT</t>
  </si>
  <si>
    <t>Vốn sự nghiệp</t>
  </si>
  <si>
    <t>Chương trình mục tiêu quốc gia phát triển kinh tế - xã hội vùng đồng bào dân tộc thiểu số và miền núi giai đoạn 2021-2030, giai đoạn I: 2021 - 2025</t>
  </si>
  <si>
    <t>Chương trình mục tiêu quốc gia giảm nghèo bền vững giai đoạn 2021-2025</t>
  </si>
  <si>
    <t>Chương trình mục tiêu quốc gia xây dựng nông thôn mới giai đoạn 2021-2025</t>
  </si>
  <si>
    <t>Kế hoạch vốn đối ứng ngân sách địa phương</t>
  </si>
  <si>
    <t>Lồng nghép, huy động</t>
  </si>
  <si>
    <t>Phụ biểu 2</t>
  </si>
  <si>
    <t>Phụ biểu 3</t>
  </si>
  <si>
    <t>DỰ KIẾN PHÂN BỔ NGUỒN VỐN ĐẦU TƯ PHÁT TRIỂN NGUỒN NGÂN SÁCH TRUNG ƯƠNG THỰC HIỆN CÁC CHƯƠNG TRÌNH MỤC TIÊU QUỐC GIA GIAI ĐOẠN 2021-2025 TRÊN ĐỊA BÀN HUYỆN KON RẪY</t>
  </si>
  <si>
    <t xml:space="preserve">DỰ KIẾN PHÂN BỔ NGUỒN VỐN KINH PHÍ SỰ NGHIỆP NGUỒN NGÂN SÁCH TRUNG ƯƠNG VÀ NGUỒN ĐỐI ỨNG NGÂN SÁCH ĐỊA PHƯƠNG THỰC HIỆN CÁC CHƯƠNG TRÌNH MTQG NĂM 2021-2025 TRÊN ĐỊA BÀN HUYỆN KON RẪY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</si>
</sst>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_-;\-* #,##0.0_-;_-* &quot;-&quot;??_-;_-@_-"/>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_(* #,##0.0_);_(* \(#,##0.0\);_(* &quot;-&quot;??_);_(@_)"/>
    <numFmt numFmtId="187" formatCode="_(* #,##0.0_);_(* \(#,##0.0\);_(* &quot;-&quot;?_);_(@_)"/>
    <numFmt numFmtId="188" formatCode="#,###.000.000"/>
    <numFmt numFmtId="189" formatCode="_-* #,##0.00\ _€_-;\-* #,##0.00\ _€_-;_-* &quot;-&quot;??\ _€_-;_-@_-"/>
    <numFmt numFmtId="190" formatCode="_(* #,##0_);_(* \(#,##0\);_(* &quot;-&quot;??_);_(@_)"/>
    <numFmt numFmtId="191" formatCode="0.000"/>
    <numFmt numFmtId="192" formatCode="_-* #,##0.0\ _₫_-;\-* #,##0.0\ _₫_-;_-* &quot;-&quot;?\ _₫_-;_-@_-"/>
    <numFmt numFmtId="193" formatCode="_-* #,##0.00\ _₫_-;\-* #,##0.00\ _₫_-;_-* &quot;-&quot;?\ _₫_-;_-@_-"/>
    <numFmt numFmtId="194" formatCode="_(* #,##0.00_);_(* \(#,##0.00\);_(* &quot;-&quot;?_);_(@_)"/>
    <numFmt numFmtId="195" formatCode="_(* #,##0_);_(* \(#,##0\);_(* &quot;-&quot;?_);_(@_)"/>
    <numFmt numFmtId="196" formatCode="0.0"/>
    <numFmt numFmtId="197" formatCode="#,##0.000"/>
  </numFmts>
  <fonts count="126">
    <font>
      <sz val="11"/>
      <color theme="1"/>
      <name val="Calibri"/>
      <family val="2"/>
    </font>
    <font>
      <sz val="11"/>
      <color indexed="8"/>
      <name val="Calibri"/>
      <family val="2"/>
    </font>
    <font>
      <sz val="10"/>
      <name val="Arial"/>
      <family val="2"/>
    </font>
    <font>
      <sz val="12"/>
      <name val="Times New Roman"/>
      <family val="1"/>
    </font>
    <font>
      <sz val="12"/>
      <color indexed="8"/>
      <name val="Times New Roman"/>
      <family val="1"/>
    </font>
    <font>
      <sz val="11"/>
      <name val="Times New Roman"/>
      <family val="1"/>
    </font>
    <font>
      <sz val="10"/>
      <name val="Arial Narrow"/>
      <family val="2"/>
    </font>
    <font>
      <b/>
      <sz val="10"/>
      <name val="Arial Narrow"/>
      <family val="2"/>
    </font>
    <font>
      <b/>
      <sz val="12"/>
      <name val="Times New Roman"/>
      <family val="1"/>
    </font>
    <font>
      <b/>
      <sz val="14"/>
      <name val="Times New Roman"/>
      <family val="1"/>
    </font>
    <font>
      <i/>
      <sz val="14"/>
      <name val="Times New Roman"/>
      <family val="1"/>
    </font>
    <font>
      <i/>
      <sz val="12"/>
      <name val="Times New Roman"/>
      <family val="1"/>
    </font>
    <font>
      <sz val="10"/>
      <name val="Times New Roman"/>
      <family val="1"/>
    </font>
    <font>
      <b/>
      <i/>
      <sz val="10"/>
      <name val="Arial Narrow"/>
      <family val="2"/>
    </font>
    <font>
      <i/>
      <sz val="10"/>
      <color indexed="8"/>
      <name val="Arial Narrow"/>
      <family val="2"/>
    </font>
    <font>
      <i/>
      <sz val="10"/>
      <name val="Arial Narrow"/>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sz val="11"/>
      <color indexed="8"/>
      <name val="times new roman"/>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Arial Narrow"/>
      <family val="2"/>
    </font>
    <font>
      <sz val="10"/>
      <color indexed="8"/>
      <name val="Arial Narrow"/>
      <family val="2"/>
    </font>
    <font>
      <b/>
      <sz val="14"/>
      <color indexed="8"/>
      <name val="Times New Roman"/>
      <family val="1"/>
    </font>
    <font>
      <b/>
      <sz val="11"/>
      <color indexed="8"/>
      <name val="Arial Narrow"/>
      <family val="2"/>
    </font>
    <font>
      <b/>
      <sz val="10"/>
      <color indexed="8"/>
      <name val="Arial Narrow"/>
      <family val="2"/>
    </font>
    <font>
      <b/>
      <sz val="10"/>
      <color indexed="17"/>
      <name val="Arial Narrow"/>
      <family val="2"/>
    </font>
    <font>
      <b/>
      <sz val="10"/>
      <color indexed="10"/>
      <name val="Arial Narrow"/>
      <family val="2"/>
    </font>
    <font>
      <b/>
      <sz val="11"/>
      <name val="Arial"/>
      <family val="2"/>
    </font>
    <font>
      <b/>
      <sz val="11"/>
      <color indexed="10"/>
      <name val="Arial"/>
      <family val="2"/>
    </font>
    <font>
      <b/>
      <i/>
      <sz val="10"/>
      <color indexed="10"/>
      <name val="Arial Narrow"/>
      <family val="2"/>
    </font>
    <font>
      <b/>
      <sz val="11"/>
      <color indexed="17"/>
      <name val="Arial"/>
      <family val="2"/>
    </font>
    <font>
      <b/>
      <i/>
      <sz val="10"/>
      <color indexed="8"/>
      <name val="Arial Narrow"/>
      <family val="2"/>
    </font>
    <font>
      <sz val="11"/>
      <name val="Arial"/>
      <family val="2"/>
    </font>
    <font>
      <b/>
      <i/>
      <sz val="11"/>
      <color indexed="10"/>
      <name val="Arial"/>
      <family val="2"/>
    </font>
    <font>
      <i/>
      <sz val="10"/>
      <color indexed="17"/>
      <name val="Arial Narrow"/>
      <family val="2"/>
    </font>
    <font>
      <sz val="10"/>
      <color indexed="17"/>
      <name val="Arial Narrow"/>
      <family val="2"/>
    </font>
    <font>
      <i/>
      <sz val="11"/>
      <color indexed="8"/>
      <name val="Arial"/>
      <family val="2"/>
    </font>
    <font>
      <sz val="10"/>
      <color indexed="8"/>
      <name val="Arial"/>
      <family val="2"/>
    </font>
    <font>
      <sz val="10"/>
      <color indexed="10"/>
      <name val="Arial"/>
      <family val="2"/>
    </font>
    <font>
      <sz val="11"/>
      <color indexed="10"/>
      <name val="Times New Roman"/>
      <family val="1"/>
    </font>
    <font>
      <b/>
      <i/>
      <sz val="10"/>
      <color indexed="17"/>
      <name val="Arial Narrow"/>
      <family val="2"/>
    </font>
    <font>
      <i/>
      <sz val="11"/>
      <color indexed="17"/>
      <name val="Arial"/>
      <family val="2"/>
    </font>
    <font>
      <b/>
      <i/>
      <sz val="11"/>
      <color indexed="8"/>
      <name val="Arial"/>
      <family val="2"/>
    </font>
    <font>
      <b/>
      <i/>
      <sz val="11"/>
      <name val="Arial"/>
      <family val="2"/>
    </font>
    <font>
      <sz val="10"/>
      <color indexed="60"/>
      <name val="Arial Narrow"/>
      <family val="2"/>
    </font>
    <font>
      <sz val="10"/>
      <color indexed="60"/>
      <name val="Arial"/>
      <family val="2"/>
    </font>
    <font>
      <i/>
      <sz val="10"/>
      <color indexed="60"/>
      <name val="Arial Narrow"/>
      <family val="2"/>
    </font>
    <font>
      <i/>
      <sz val="10"/>
      <color indexed="60"/>
      <name val="Arial"/>
      <family val="2"/>
    </font>
    <font>
      <i/>
      <sz val="11"/>
      <color indexed="60"/>
      <name val="Arial"/>
      <family val="2"/>
    </font>
    <font>
      <sz val="10"/>
      <color indexed="8"/>
      <name val="Times New Roman"/>
      <family val="1"/>
    </font>
    <font>
      <i/>
      <sz val="14"/>
      <color indexed="8"/>
      <name val="Times New Roman"/>
      <family val="1"/>
    </font>
    <font>
      <b/>
      <sz val="12"/>
      <color indexed="8"/>
      <name val="Times New Roman"/>
      <family val="1"/>
    </font>
    <font>
      <i/>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Narrow"/>
      <family val="2"/>
    </font>
    <font>
      <sz val="10"/>
      <color theme="1"/>
      <name val="Arial Narrow"/>
      <family val="2"/>
    </font>
    <font>
      <sz val="12"/>
      <color theme="1"/>
      <name val="Times New Roman"/>
      <family val="1"/>
    </font>
    <font>
      <b/>
      <sz val="14"/>
      <color theme="1"/>
      <name val="Times New Roman"/>
      <family val="1"/>
    </font>
    <font>
      <b/>
      <sz val="11"/>
      <color theme="1"/>
      <name val="Arial Narrow"/>
      <family val="2"/>
    </font>
    <font>
      <b/>
      <sz val="10"/>
      <color theme="1"/>
      <name val="Arial Narrow"/>
      <family val="2"/>
    </font>
    <font>
      <b/>
      <sz val="10"/>
      <color rgb="FF00B050"/>
      <name val="Arial Narrow"/>
      <family val="2"/>
    </font>
    <font>
      <b/>
      <sz val="10"/>
      <color rgb="FFFF0000"/>
      <name val="Arial Narrow"/>
      <family val="2"/>
    </font>
    <font>
      <b/>
      <sz val="11"/>
      <name val="Calibri"/>
      <family val="2"/>
    </font>
    <font>
      <b/>
      <sz val="11"/>
      <color rgb="FFFF0000"/>
      <name val="Calibri"/>
      <family val="2"/>
    </font>
    <font>
      <b/>
      <i/>
      <sz val="10"/>
      <color rgb="FFFF0000"/>
      <name val="Arial Narrow"/>
      <family val="2"/>
    </font>
    <font>
      <b/>
      <sz val="11"/>
      <color rgb="FF00B050"/>
      <name val="Calibri"/>
      <family val="2"/>
    </font>
    <font>
      <b/>
      <i/>
      <sz val="10"/>
      <color theme="1"/>
      <name val="Arial Narrow"/>
      <family val="2"/>
    </font>
    <font>
      <sz val="11"/>
      <name val="Calibri"/>
      <family val="2"/>
    </font>
    <font>
      <b/>
      <i/>
      <sz val="11"/>
      <color rgb="FFFF0000"/>
      <name val="Calibri"/>
      <family val="2"/>
    </font>
    <font>
      <i/>
      <sz val="10"/>
      <color rgb="FF00B050"/>
      <name val="Arial Narrow"/>
      <family val="2"/>
    </font>
    <font>
      <sz val="10"/>
      <color rgb="FF00B050"/>
      <name val="Arial Narrow"/>
      <family val="2"/>
    </font>
    <font>
      <sz val="11"/>
      <color rgb="FF00B050"/>
      <name val="Calibri"/>
      <family val="2"/>
    </font>
    <font>
      <i/>
      <sz val="11"/>
      <color theme="1"/>
      <name val="Calibri"/>
      <family val="2"/>
    </font>
    <font>
      <sz val="10"/>
      <color theme="1"/>
      <name val="Calibri"/>
      <family val="2"/>
    </font>
    <font>
      <sz val="10"/>
      <color rgb="FFFF0000"/>
      <name val="Calibri"/>
      <family val="2"/>
    </font>
    <font>
      <sz val="11"/>
      <color rgb="FFFF0000"/>
      <name val="Times New Roman"/>
      <family val="1"/>
    </font>
    <font>
      <i/>
      <sz val="10"/>
      <color theme="1"/>
      <name val="Arial Narrow"/>
      <family val="2"/>
    </font>
    <font>
      <b/>
      <i/>
      <sz val="10"/>
      <color rgb="FF00B050"/>
      <name val="Arial Narrow"/>
      <family val="2"/>
    </font>
    <font>
      <i/>
      <sz val="11"/>
      <color rgb="FF00B050"/>
      <name val="Calibri"/>
      <family val="2"/>
    </font>
    <font>
      <b/>
      <i/>
      <sz val="11"/>
      <color theme="1"/>
      <name val="Calibri"/>
      <family val="2"/>
    </font>
    <font>
      <b/>
      <i/>
      <sz val="11"/>
      <name val="Calibri"/>
      <family val="2"/>
    </font>
    <font>
      <sz val="10"/>
      <color rgb="FFC00000"/>
      <name val="Arial Narrow"/>
      <family val="2"/>
    </font>
    <font>
      <sz val="10"/>
      <color rgb="FFC00000"/>
      <name val="Calibri"/>
      <family val="2"/>
    </font>
    <font>
      <sz val="11"/>
      <color rgb="FFC00000"/>
      <name val="Calibri"/>
      <family val="2"/>
    </font>
    <font>
      <i/>
      <sz val="10"/>
      <color rgb="FFC00000"/>
      <name val="Arial Narrow"/>
      <family val="2"/>
    </font>
    <font>
      <i/>
      <sz val="10"/>
      <color rgb="FFC00000"/>
      <name val="Calibri"/>
      <family val="2"/>
    </font>
    <font>
      <i/>
      <sz val="11"/>
      <color rgb="FFC00000"/>
      <name val="Calibri"/>
      <family val="2"/>
    </font>
    <font>
      <sz val="10"/>
      <name val="Calibri"/>
      <family val="2"/>
    </font>
    <font>
      <sz val="10"/>
      <color theme="1"/>
      <name val="Times New Roman"/>
      <family val="1"/>
    </font>
    <font>
      <i/>
      <sz val="14"/>
      <color theme="1"/>
      <name val="Times New Roman"/>
      <family val="1"/>
    </font>
    <font>
      <b/>
      <sz val="12"/>
      <color theme="1"/>
      <name val="Times New Roman"/>
      <family val="1"/>
    </font>
    <font>
      <i/>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FF"/>
        <bgColor indexed="64"/>
      </patternFill>
    </fill>
    <fill>
      <patternFill patternType="solid">
        <fgColor rgb="FFFDECE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style="hair"/>
      <bottom style="hair"/>
    </border>
    <border>
      <left style="thin"/>
      <right style="thin"/>
      <top style="thin"/>
      <bottom style="hair"/>
    </border>
    <border>
      <left style="thin"/>
      <right style="thin"/>
      <top/>
      <bottom style="hair"/>
    </border>
    <border>
      <left style="thin"/>
      <right style="thin"/>
      <top style="hair"/>
      <bottom style="thin"/>
    </border>
    <border>
      <left style="thin"/>
      <right style="thin"/>
      <top/>
      <bottom/>
    </border>
    <border>
      <left style="thin"/>
      <right style="thin"/>
      <top/>
      <bottom style="thin"/>
    </border>
    <border>
      <left style="thin"/>
      <right/>
      <top style="thin"/>
      <bottom style="thin"/>
    </border>
    <border>
      <left>
        <color indexed="63"/>
      </left>
      <right>
        <color indexed="63"/>
      </right>
      <top>
        <color indexed="63"/>
      </top>
      <bottom style="thin"/>
    </border>
    <border>
      <left/>
      <right/>
      <top style="thin"/>
      <bottom style="thin"/>
    </border>
    <border>
      <left style="thin"/>
      <right/>
      <top/>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77" fontId="0" fillId="0" borderId="0" applyFont="0" applyFill="0" applyBorder="0" applyAlignment="0" applyProtection="0"/>
    <xf numFmtId="189" fontId="1"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83"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24">
    <xf numFmtId="0" fontId="0" fillId="0" borderId="0" xfId="0" applyFont="1" applyAlignment="1">
      <alignment/>
    </xf>
    <xf numFmtId="0" fontId="6" fillId="33" borderId="10" xfId="0" applyFont="1" applyFill="1" applyBorder="1" applyAlignment="1" quotePrefix="1">
      <alignment horizontal="center" vertical="center" wrapText="1"/>
    </xf>
    <xf numFmtId="0" fontId="6"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88" fillId="33" borderId="10" xfId="0" applyFont="1" applyFill="1" applyBorder="1" applyAlignment="1">
      <alignment horizontal="center" vertical="center" wrapText="1"/>
    </xf>
    <xf numFmtId="3" fontId="7" fillId="33" borderId="10" xfId="0" applyNumberFormat="1" applyFont="1" applyFill="1" applyBorder="1" applyAlignment="1">
      <alignment horizontal="right" vertical="center" wrapText="1"/>
    </xf>
    <xf numFmtId="0" fontId="88" fillId="33" borderId="10" xfId="0" applyFont="1" applyFill="1" applyBorder="1" applyAlignment="1" quotePrefix="1">
      <alignment horizontal="center" vertical="center" wrapText="1"/>
    </xf>
    <xf numFmtId="0" fontId="88" fillId="33" borderId="10" xfId="0" applyFont="1" applyFill="1" applyBorder="1" applyAlignment="1">
      <alignment horizontal="left" vertical="center" wrapText="1"/>
    </xf>
    <xf numFmtId="181" fontId="88" fillId="33" borderId="10" xfId="0" applyNumberFormat="1" applyFont="1" applyFill="1" applyBorder="1" applyAlignment="1">
      <alignment horizontal="right" vertical="center" wrapText="1"/>
    </xf>
    <xf numFmtId="0" fontId="12" fillId="33" borderId="10" xfId="0" applyFont="1" applyFill="1" applyBorder="1" applyAlignment="1">
      <alignment horizontal="center" vertical="center" wrapText="1"/>
    </xf>
    <xf numFmtId="181" fontId="12" fillId="33" borderId="10" xfId="0" applyNumberFormat="1" applyFont="1" applyFill="1" applyBorder="1" applyAlignment="1">
      <alignment horizontal="center" vertical="center" wrapText="1"/>
    </xf>
    <xf numFmtId="0" fontId="89" fillId="0" borderId="10" xfId="0" applyFont="1" applyBorder="1" applyAlignment="1" quotePrefix="1">
      <alignment horizontal="center" vertical="center" wrapText="1"/>
    </xf>
    <xf numFmtId="0" fontId="89" fillId="0" borderId="10" xfId="0" applyFont="1" applyBorder="1" applyAlignment="1">
      <alignment horizontal="left" vertical="center" wrapText="1"/>
    </xf>
    <xf numFmtId="181" fontId="89" fillId="0" borderId="10" xfId="0" applyNumberFormat="1" applyFont="1" applyBorder="1" applyAlignment="1">
      <alignment horizontal="right" vertical="center" wrapText="1"/>
    </xf>
    <xf numFmtId="181" fontId="89" fillId="33" borderId="10" xfId="0" applyNumberFormat="1" applyFont="1" applyFill="1" applyBorder="1" applyAlignment="1">
      <alignment horizontal="right" vertical="center" wrapText="1"/>
    </xf>
    <xf numFmtId="0" fontId="90" fillId="0" borderId="0" xfId="0" applyFont="1" applyAlignment="1">
      <alignment vertical="center"/>
    </xf>
    <xf numFmtId="0" fontId="91" fillId="0" borderId="0" xfId="0" applyFont="1" applyAlignment="1">
      <alignment vertical="center"/>
    </xf>
    <xf numFmtId="0" fontId="90" fillId="0" borderId="0" xfId="0" applyFont="1" applyAlignment="1">
      <alignment/>
    </xf>
    <xf numFmtId="0" fontId="92" fillId="0" borderId="10" xfId="0" applyFont="1" applyBorder="1" applyAlignment="1">
      <alignment vertical="center" wrapText="1"/>
    </xf>
    <xf numFmtId="0" fontId="92" fillId="0" borderId="10" xfId="0" applyFont="1" applyBorder="1" applyAlignment="1">
      <alignment horizontal="center" vertical="center" wrapText="1"/>
    </xf>
    <xf numFmtId="0" fontId="93" fillId="34" borderId="10" xfId="0" applyFont="1" applyFill="1" applyBorder="1" applyAlignment="1">
      <alignment vertical="center" wrapText="1"/>
    </xf>
    <xf numFmtId="3" fontId="93" fillId="34" borderId="10" xfId="0" applyNumberFormat="1" applyFont="1" applyFill="1" applyBorder="1" applyAlignment="1">
      <alignment horizontal="right" vertical="center" wrapText="1"/>
    </xf>
    <xf numFmtId="0" fontId="86" fillId="0" borderId="0" xfId="0" applyFont="1" applyAlignment="1">
      <alignment/>
    </xf>
    <xf numFmtId="0" fontId="94" fillId="33" borderId="10" xfId="0" applyFont="1" applyFill="1" applyBorder="1" applyAlignment="1">
      <alignment horizontal="center" vertical="center" wrapText="1"/>
    </xf>
    <xf numFmtId="0" fontId="94" fillId="33" borderId="10" xfId="0" applyFont="1" applyFill="1" applyBorder="1" applyAlignment="1">
      <alignment vertical="center" wrapText="1"/>
    </xf>
    <xf numFmtId="0" fontId="95" fillId="0" borderId="10" xfId="0" applyFont="1" applyBorder="1" applyAlignment="1">
      <alignment horizontal="center" vertical="center" wrapText="1"/>
    </xf>
    <xf numFmtId="181" fontId="95" fillId="0" borderId="10" xfId="0" applyNumberFormat="1" applyFont="1" applyBorder="1" applyAlignment="1">
      <alignment horizontal="right" vertical="center" wrapText="1"/>
    </xf>
    <xf numFmtId="0" fontId="95" fillId="33" borderId="10" xfId="0" applyFont="1" applyFill="1" applyBorder="1" applyAlignment="1">
      <alignment vertical="center" wrapText="1"/>
    </xf>
    <xf numFmtId="0" fontId="96" fillId="33" borderId="0" xfId="0" applyFont="1" applyFill="1" applyAlignment="1">
      <alignment/>
    </xf>
    <xf numFmtId="0" fontId="89" fillId="33" borderId="10"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93" fillId="33" borderId="10" xfId="0" applyFont="1" applyFill="1" applyBorder="1" applyAlignment="1">
      <alignment vertical="center" wrapText="1"/>
    </xf>
    <xf numFmtId="0" fontId="97" fillId="0" borderId="0" xfId="0" applyFont="1" applyAlignment="1">
      <alignment/>
    </xf>
    <xf numFmtId="0" fontId="86" fillId="33" borderId="0" xfId="0" applyFont="1" applyFill="1" applyAlignment="1">
      <alignment/>
    </xf>
    <xf numFmtId="0" fontId="95" fillId="33" borderId="10" xfId="0" applyFont="1" applyFill="1" applyBorder="1" applyAlignment="1">
      <alignment horizontal="center" vertical="center" wrapText="1"/>
    </xf>
    <xf numFmtId="181" fontId="95" fillId="33" borderId="10" xfId="0" applyNumberFormat="1" applyFont="1" applyFill="1" applyBorder="1" applyAlignment="1">
      <alignment horizontal="right" vertical="center" wrapText="1"/>
    </xf>
    <xf numFmtId="0" fontId="89" fillId="33" borderId="10" xfId="0" applyFont="1" applyFill="1" applyBorder="1" applyAlignment="1">
      <alignment vertical="center" wrapText="1"/>
    </xf>
    <xf numFmtId="0" fontId="97" fillId="33" borderId="0" xfId="0" applyFont="1" applyFill="1" applyAlignment="1">
      <alignment/>
    </xf>
    <xf numFmtId="0" fontId="0" fillId="33" borderId="0" xfId="0" applyFill="1" applyAlignment="1">
      <alignment/>
    </xf>
    <xf numFmtId="0" fontId="89" fillId="33" borderId="10" xfId="0" applyFont="1" applyFill="1" applyBorder="1" applyAlignment="1">
      <alignment horizontal="right" vertical="center" wrapText="1"/>
    </xf>
    <xf numFmtId="0" fontId="98" fillId="33" borderId="10" xfId="0" applyFont="1" applyFill="1" applyBorder="1" applyAlignment="1">
      <alignment horizontal="center" vertical="center" wrapText="1"/>
    </xf>
    <xf numFmtId="0" fontId="99" fillId="33" borderId="0" xfId="0" applyFont="1" applyFill="1" applyAlignment="1">
      <alignment/>
    </xf>
    <xf numFmtId="0" fontId="100" fillId="33" borderId="10" xfId="0" applyFont="1" applyFill="1" applyBorder="1" applyAlignment="1">
      <alignment vertical="center" wrapText="1"/>
    </xf>
    <xf numFmtId="0" fontId="7" fillId="33" borderId="10" xfId="0" applyFont="1" applyFill="1" applyBorder="1" applyAlignment="1">
      <alignment vertical="center" wrapText="1"/>
    </xf>
    <xf numFmtId="0" fontId="101" fillId="33" borderId="0" xfId="0" applyFont="1" applyFill="1" applyAlignment="1">
      <alignment/>
    </xf>
    <xf numFmtId="0" fontId="6" fillId="33" borderId="10" xfId="0" applyFont="1" applyFill="1" applyBorder="1" applyAlignment="1">
      <alignment vertical="center" wrapText="1"/>
    </xf>
    <xf numFmtId="0" fontId="98" fillId="33" borderId="10" xfId="0" applyFont="1" applyFill="1" applyBorder="1" applyAlignment="1">
      <alignment vertical="center" wrapText="1"/>
    </xf>
    <xf numFmtId="0" fontId="102" fillId="33" borderId="0" xfId="0" applyFont="1" applyFill="1" applyAlignment="1">
      <alignment/>
    </xf>
    <xf numFmtId="0" fontId="103" fillId="33" borderId="10" xfId="0" applyFont="1" applyFill="1" applyBorder="1" applyAlignment="1">
      <alignment horizontal="center" vertical="center" wrapText="1"/>
    </xf>
    <xf numFmtId="0" fontId="103" fillId="33" borderId="10" xfId="0" applyFont="1" applyFill="1" applyBorder="1" applyAlignment="1">
      <alignment vertical="center" wrapText="1"/>
    </xf>
    <xf numFmtId="0" fontId="89" fillId="0" borderId="10" xfId="0" applyFont="1" applyBorder="1" applyAlignment="1">
      <alignment vertical="center" wrapText="1"/>
    </xf>
    <xf numFmtId="0" fontId="100" fillId="0" borderId="10" xfId="0" applyFont="1" applyBorder="1" applyAlignment="1">
      <alignment vertical="center" wrapText="1"/>
    </xf>
    <xf numFmtId="181" fontId="94" fillId="33" borderId="10" xfId="0" applyNumberFormat="1" applyFont="1" applyFill="1" applyBorder="1" applyAlignment="1">
      <alignment horizontal="right" vertical="center" wrapText="1"/>
    </xf>
    <xf numFmtId="0" fontId="104" fillId="33" borderId="10" xfId="0" applyFont="1" applyFill="1" applyBorder="1" applyAlignment="1">
      <alignment horizontal="center" vertical="center" wrapText="1"/>
    </xf>
    <xf numFmtId="0" fontId="104" fillId="33" borderId="10" xfId="0" applyFont="1" applyFill="1" applyBorder="1" applyAlignment="1">
      <alignment vertical="center" wrapText="1"/>
    </xf>
    <xf numFmtId="0" fontId="105" fillId="33" borderId="0" xfId="0" applyFont="1" applyFill="1" applyAlignment="1">
      <alignment/>
    </xf>
    <xf numFmtId="0" fontId="106" fillId="33" borderId="0" xfId="0" applyFont="1" applyFill="1" applyAlignment="1">
      <alignment/>
    </xf>
    <xf numFmtId="0" fontId="95" fillId="0" borderId="10" xfId="0" applyFont="1" applyBorder="1" applyAlignment="1">
      <alignment vertical="center" wrapText="1"/>
    </xf>
    <xf numFmtId="0" fontId="13" fillId="33" borderId="10" xfId="0" applyFont="1" applyFill="1" applyBorder="1" applyAlignment="1">
      <alignment horizontal="center" vertical="center" wrapText="1"/>
    </xf>
    <xf numFmtId="0" fontId="87" fillId="33" borderId="0" xfId="0" applyFont="1" applyFill="1" applyAlignment="1">
      <alignment/>
    </xf>
    <xf numFmtId="0" fontId="100" fillId="33" borderId="10" xfId="0" applyFont="1" applyFill="1" applyBorder="1" applyAlignment="1">
      <alignment horizontal="center" vertical="center" wrapText="1"/>
    </xf>
    <xf numFmtId="0" fontId="107" fillId="0" borderId="10" xfId="0" applyFont="1" applyBorder="1" applyAlignment="1">
      <alignment horizontal="center"/>
    </xf>
    <xf numFmtId="0" fontId="107" fillId="0" borderId="10" xfId="0" applyFont="1" applyBorder="1" applyAlignment="1">
      <alignment/>
    </xf>
    <xf numFmtId="0" fontId="107" fillId="33" borderId="10" xfId="0" applyFont="1" applyFill="1" applyBorder="1" applyAlignment="1">
      <alignment horizontal="center"/>
    </xf>
    <xf numFmtId="0" fontId="107" fillId="33" borderId="10" xfId="0" applyFont="1" applyFill="1" applyBorder="1" applyAlignment="1">
      <alignment/>
    </xf>
    <xf numFmtId="0" fontId="108" fillId="33" borderId="10" xfId="0" applyFont="1" applyFill="1" applyBorder="1" applyAlignment="1">
      <alignment horizontal="center"/>
    </xf>
    <xf numFmtId="0" fontId="87" fillId="0" borderId="0" xfId="0" applyFont="1" applyAlignment="1">
      <alignment/>
    </xf>
    <xf numFmtId="0" fontId="5" fillId="0" borderId="0" xfId="81" applyFont="1" applyAlignment="1">
      <alignment horizontal="center" vertical="center"/>
      <protection/>
    </xf>
    <xf numFmtId="0" fontId="5" fillId="0" borderId="0" xfId="81" applyFont="1" applyAlignment="1">
      <alignment vertical="center"/>
      <protection/>
    </xf>
    <xf numFmtId="0" fontId="11" fillId="0" borderId="0" xfId="78" applyFont="1" applyAlignment="1">
      <alignment horizontal="right" vertical="center"/>
      <protection/>
    </xf>
    <xf numFmtId="0" fontId="8" fillId="0" borderId="10" xfId="76" applyFont="1" applyBorder="1" applyAlignment="1">
      <alignment horizontal="center" vertical="center" wrapText="1"/>
      <protection/>
    </xf>
    <xf numFmtId="0" fontId="3" fillId="0" borderId="10" xfId="76" applyFont="1" applyBorder="1" applyAlignment="1">
      <alignment horizontal="center" vertical="center" wrapText="1"/>
      <protection/>
    </xf>
    <xf numFmtId="1" fontId="3" fillId="0" borderId="10" xfId="76" applyNumberFormat="1" applyFont="1" applyBorder="1" applyAlignment="1">
      <alignment horizontal="right" vertical="center" wrapText="1"/>
      <protection/>
    </xf>
    <xf numFmtId="0" fontId="8" fillId="0" borderId="10" xfId="76" applyFont="1" applyBorder="1" applyAlignment="1">
      <alignment horizontal="center" vertical="center"/>
      <protection/>
    </xf>
    <xf numFmtId="3" fontId="8" fillId="0" borderId="10" xfId="76" applyNumberFormat="1" applyFont="1" applyBorder="1" applyAlignment="1">
      <alignment horizontal="right" vertical="center"/>
      <protection/>
    </xf>
    <xf numFmtId="0" fontId="8" fillId="0" borderId="10" xfId="76" applyFont="1" applyBorder="1" applyAlignment="1">
      <alignment horizontal="left" vertical="center" wrapText="1"/>
      <protection/>
    </xf>
    <xf numFmtId="3" fontId="3" fillId="0" borderId="10" xfId="76" applyNumberFormat="1" applyFont="1" applyBorder="1" applyAlignment="1">
      <alignment horizontal="right" vertical="center"/>
      <protection/>
    </xf>
    <xf numFmtId="0" fontId="3" fillId="0" borderId="10" xfId="76" applyFont="1" applyBorder="1" applyAlignment="1">
      <alignment horizontal="center" vertical="center"/>
      <protection/>
    </xf>
    <xf numFmtId="191" fontId="8" fillId="0" borderId="10" xfId="76" applyNumberFormat="1" applyFont="1" applyBorder="1" applyAlignment="1">
      <alignment horizontal="center" vertical="center"/>
      <protection/>
    </xf>
    <xf numFmtId="0" fontId="3" fillId="0" borderId="10" xfId="76" applyFont="1" applyBorder="1" applyAlignment="1">
      <alignment horizontal="left" vertical="center" wrapText="1"/>
      <protection/>
    </xf>
    <xf numFmtId="0" fontId="8" fillId="0" borderId="10" xfId="76" applyFont="1" applyBorder="1" applyAlignment="1">
      <alignment vertical="center" wrapText="1"/>
      <protection/>
    </xf>
    <xf numFmtId="3" fontId="8" fillId="0" borderId="10" xfId="45" applyNumberFormat="1" applyFont="1" applyFill="1" applyBorder="1" applyAlignment="1">
      <alignment horizontal="right" vertical="center"/>
    </xf>
    <xf numFmtId="3" fontId="3" fillId="0" borderId="10" xfId="45" applyNumberFormat="1" applyFont="1" applyFill="1" applyBorder="1" applyAlignment="1">
      <alignment horizontal="right" vertical="center"/>
    </xf>
    <xf numFmtId="0" fontId="8" fillId="0" borderId="10" xfId="74" applyFont="1" applyBorder="1" applyAlignment="1">
      <alignment horizontal="justify" vertical="center" wrapText="1"/>
      <protection/>
    </xf>
    <xf numFmtId="0" fontId="3" fillId="0" borderId="10" xfId="76" applyFont="1" applyBorder="1" applyAlignment="1">
      <alignment vertical="center" wrapText="1"/>
      <protection/>
    </xf>
    <xf numFmtId="0" fontId="3" fillId="0" borderId="10" xfId="76" applyFont="1" applyBorder="1" applyAlignment="1" quotePrefix="1">
      <alignment vertical="center" wrapText="1"/>
      <protection/>
    </xf>
    <xf numFmtId="0" fontId="3" fillId="0" borderId="10" xfId="74" applyFont="1" applyBorder="1" applyAlignment="1">
      <alignment horizontal="justify" vertical="center" wrapText="1"/>
      <protection/>
    </xf>
    <xf numFmtId="0" fontId="109" fillId="0" borderId="0" xfId="81" applyFont="1" applyAlignment="1">
      <alignment vertical="center"/>
      <protection/>
    </xf>
    <xf numFmtId="0" fontId="101" fillId="0" borderId="0" xfId="0" applyFont="1" applyAlignment="1">
      <alignment/>
    </xf>
    <xf numFmtId="0" fontId="96" fillId="0" borderId="0" xfId="0" applyFont="1" applyAlignment="1">
      <alignment/>
    </xf>
    <xf numFmtId="0" fontId="93"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100"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0" fontId="0" fillId="0" borderId="0" xfId="0" applyAlignment="1">
      <alignment horizontal="center"/>
    </xf>
    <xf numFmtId="0" fontId="6" fillId="33" borderId="10" xfId="0" applyFont="1" applyFill="1" applyBorder="1" applyAlignment="1">
      <alignment horizontal="center" vertical="center" wrapText="1"/>
    </xf>
    <xf numFmtId="0" fontId="110" fillId="0" borderId="10" xfId="0" applyFont="1" applyBorder="1" applyAlignment="1">
      <alignment horizontal="center" vertical="center" wrapText="1"/>
    </xf>
    <xf numFmtId="0" fontId="92" fillId="0" borderId="11" xfId="0" applyFont="1" applyBorder="1" applyAlignment="1">
      <alignment horizontal="center" vertical="center" wrapText="1"/>
    </xf>
    <xf numFmtId="3" fontId="92" fillId="0" borderId="10" xfId="0" applyNumberFormat="1" applyFont="1" applyBorder="1" applyAlignment="1">
      <alignment horizontal="right" vertical="center" wrapText="1"/>
    </xf>
    <xf numFmtId="0" fontId="93" fillId="34" borderId="10" xfId="0" applyFont="1" applyFill="1" applyBorder="1" applyAlignment="1">
      <alignment horizontal="center" vertical="center" wrapText="1"/>
    </xf>
    <xf numFmtId="0" fontId="95" fillId="0" borderId="10" xfId="0" applyFont="1" applyBorder="1" applyAlignment="1">
      <alignment horizontal="left" vertical="center" wrapText="1"/>
    </xf>
    <xf numFmtId="0" fontId="95" fillId="33" borderId="12" xfId="82" applyFont="1" applyFill="1" applyBorder="1" applyAlignment="1">
      <alignment vertical="center" wrapText="1"/>
      <protection/>
    </xf>
    <xf numFmtId="0" fontId="89" fillId="33" borderId="10" xfId="0" applyFont="1" applyFill="1" applyBorder="1" applyAlignment="1" quotePrefix="1">
      <alignment horizontal="center" vertical="center" wrapText="1"/>
    </xf>
    <xf numFmtId="0" fontId="89" fillId="33" borderId="10" xfId="0" applyFont="1" applyFill="1" applyBorder="1" applyAlignment="1">
      <alignment horizontal="left" vertical="center" wrapText="1"/>
    </xf>
    <xf numFmtId="0" fontId="95" fillId="33" borderId="10" xfId="82" applyFont="1" applyFill="1" applyBorder="1" applyAlignment="1">
      <alignment vertical="center" wrapText="1"/>
      <protection/>
    </xf>
    <xf numFmtId="0" fontId="95" fillId="0" borderId="0" xfId="0" applyFont="1" applyAlignment="1">
      <alignment/>
    </xf>
    <xf numFmtId="0" fontId="95" fillId="33" borderId="10" xfId="0" applyFont="1" applyFill="1" applyBorder="1" applyAlignment="1">
      <alignment horizontal="left" vertical="center" wrapText="1"/>
    </xf>
    <xf numFmtId="0" fontId="6" fillId="33" borderId="10" xfId="82" applyFont="1" applyFill="1" applyBorder="1" applyAlignment="1">
      <alignment horizontal="center" vertical="center" wrapText="1"/>
      <protection/>
    </xf>
    <xf numFmtId="0" fontId="95" fillId="33" borderId="10" xfId="82" applyFont="1" applyFill="1" applyBorder="1" applyAlignment="1">
      <alignment horizontal="center" vertical="center" wrapText="1"/>
      <protection/>
    </xf>
    <xf numFmtId="0" fontId="6" fillId="33" borderId="10" xfId="82" applyFont="1" applyFill="1" applyBorder="1" applyAlignment="1" quotePrefix="1">
      <alignment horizontal="center" vertical="center" wrapText="1"/>
      <protection/>
    </xf>
    <xf numFmtId="0" fontId="94" fillId="33" borderId="10" xfId="0" applyFont="1" applyFill="1" applyBorder="1" applyAlignment="1">
      <alignment horizontal="left" vertical="center" wrapText="1"/>
    </xf>
    <xf numFmtId="0" fontId="94" fillId="33" borderId="10" xfId="82" applyFont="1" applyFill="1" applyBorder="1" applyAlignment="1">
      <alignment horizontal="center" vertical="center" wrapText="1"/>
      <protection/>
    </xf>
    <xf numFmtId="0" fontId="98" fillId="33" borderId="10" xfId="0" applyFont="1" applyFill="1" applyBorder="1" applyAlignment="1">
      <alignment horizontal="left" vertical="center" wrapText="1"/>
    </xf>
    <xf numFmtId="0" fontId="98" fillId="33" borderId="10" xfId="82" applyFont="1" applyFill="1" applyBorder="1" applyAlignment="1">
      <alignment horizontal="center" vertical="center" wrapText="1"/>
      <protection/>
    </xf>
    <xf numFmtId="181" fontId="98" fillId="33" borderId="10" xfId="0" applyNumberFormat="1" applyFont="1" applyFill="1" applyBorder="1" applyAlignment="1">
      <alignment horizontal="right" vertical="center" wrapText="1"/>
    </xf>
    <xf numFmtId="0" fontId="111" fillId="33" borderId="10" xfId="0" applyFont="1" applyFill="1" applyBorder="1" applyAlignment="1">
      <alignment horizontal="center" vertical="center" wrapText="1"/>
    </xf>
    <xf numFmtId="0" fontId="111" fillId="33" borderId="10" xfId="0" applyFont="1" applyFill="1" applyBorder="1" applyAlignment="1">
      <alignment horizontal="left" vertical="center" wrapText="1"/>
    </xf>
    <xf numFmtId="181" fontId="111" fillId="33" borderId="10" xfId="0" applyNumberFormat="1" applyFont="1" applyFill="1" applyBorder="1" applyAlignment="1">
      <alignment horizontal="right" vertical="center" wrapText="1"/>
    </xf>
    <xf numFmtId="0" fontId="112" fillId="33" borderId="0" xfId="0" applyFont="1" applyFill="1" applyAlignment="1">
      <alignment/>
    </xf>
    <xf numFmtId="0" fontId="6" fillId="33" borderId="10" xfId="83" applyFont="1" applyFill="1" applyBorder="1" applyAlignment="1">
      <alignment horizontal="center" vertical="center" wrapText="1" shrinkToFit="1"/>
      <protection/>
    </xf>
    <xf numFmtId="0" fontId="113" fillId="0" borderId="0" xfId="0" applyFont="1" applyAlignment="1">
      <alignment/>
    </xf>
    <xf numFmtId="0" fontId="104" fillId="33" borderId="10" xfId="82" applyFont="1" applyFill="1" applyBorder="1" applyAlignment="1">
      <alignment horizontal="center" vertical="center" wrapText="1"/>
      <protection/>
    </xf>
    <xf numFmtId="0" fontId="95" fillId="35" borderId="10" xfId="0" applyFont="1" applyFill="1" applyBorder="1" applyAlignment="1">
      <alignment horizontal="center" vertical="center" wrapText="1"/>
    </xf>
    <xf numFmtId="0" fontId="95" fillId="35" borderId="10" xfId="0" applyFont="1" applyFill="1" applyBorder="1" applyAlignment="1">
      <alignment vertical="center" wrapText="1"/>
    </xf>
    <xf numFmtId="0" fontId="110" fillId="33" borderId="10" xfId="0" applyFont="1" applyFill="1" applyBorder="1" applyAlignment="1">
      <alignment horizontal="center" vertical="center" wrapText="1"/>
    </xf>
    <xf numFmtId="0" fontId="110" fillId="33" borderId="10" xfId="0" applyFont="1" applyFill="1" applyBorder="1" applyAlignment="1">
      <alignment vertical="center" wrapText="1"/>
    </xf>
    <xf numFmtId="181" fontId="6" fillId="33" borderId="10" xfId="0" applyNumberFormat="1" applyFont="1" applyFill="1" applyBorder="1" applyAlignment="1">
      <alignment horizontal="right" vertical="center" wrapText="1"/>
    </xf>
    <xf numFmtId="0" fontId="88" fillId="33" borderId="10" xfId="0" applyFont="1" applyFill="1" applyBorder="1" applyAlignment="1">
      <alignment vertical="center" wrapText="1"/>
    </xf>
    <xf numFmtId="0" fontId="104" fillId="33" borderId="10" xfId="82" applyFont="1" applyFill="1" applyBorder="1" applyAlignment="1" quotePrefix="1">
      <alignment horizontal="center" vertical="center" wrapText="1"/>
      <protection/>
    </xf>
    <xf numFmtId="0" fontId="100" fillId="33" borderId="10" xfId="0" applyFont="1" applyFill="1" applyBorder="1" applyAlignment="1">
      <alignment horizontal="left" vertical="center" wrapText="1"/>
    </xf>
    <xf numFmtId="181" fontId="100" fillId="33" borderId="10" xfId="0" applyNumberFormat="1" applyFont="1" applyFill="1" applyBorder="1" applyAlignment="1">
      <alignment horizontal="right" vertical="center" wrapText="1"/>
    </xf>
    <xf numFmtId="0" fontId="113" fillId="33" borderId="0" xfId="0" applyFont="1" applyFill="1" applyAlignment="1">
      <alignment/>
    </xf>
    <xf numFmtId="0" fontId="13" fillId="33" borderId="10" xfId="0" applyFont="1" applyFill="1" applyBorder="1" applyAlignment="1">
      <alignment vertical="center" wrapText="1"/>
    </xf>
    <xf numFmtId="0" fontId="114" fillId="33" borderId="0" xfId="0" applyFont="1" applyFill="1" applyAlignment="1">
      <alignment/>
    </xf>
    <xf numFmtId="0" fontId="93" fillId="2" borderId="10" xfId="0" applyFont="1" applyFill="1" applyBorder="1" applyAlignment="1">
      <alignment horizontal="center" vertical="center" wrapText="1"/>
    </xf>
    <xf numFmtId="0" fontId="93" fillId="2" borderId="10" xfId="0" applyFont="1" applyFill="1" applyBorder="1" applyAlignment="1">
      <alignment horizontal="left" vertical="center" wrapText="1"/>
    </xf>
    <xf numFmtId="0" fontId="7" fillId="2" borderId="10" xfId="0" applyFont="1" applyFill="1" applyBorder="1" applyAlignment="1">
      <alignment horizontal="center" vertical="center" wrapText="1"/>
    </xf>
    <xf numFmtId="181" fontId="93" fillId="2" borderId="10" xfId="0" applyNumberFormat="1" applyFont="1" applyFill="1" applyBorder="1" applyAlignment="1">
      <alignment horizontal="right" vertical="center" wrapText="1"/>
    </xf>
    <xf numFmtId="0" fontId="93" fillId="0" borderId="10" xfId="0" applyFont="1" applyBorder="1" applyAlignment="1">
      <alignment horizontal="left" vertical="center" wrapText="1"/>
    </xf>
    <xf numFmtId="181" fontId="93" fillId="0" borderId="10" xfId="0" applyNumberFormat="1" applyFont="1" applyBorder="1" applyAlignment="1">
      <alignment horizontal="right" vertical="center" wrapText="1"/>
    </xf>
    <xf numFmtId="0" fontId="95" fillId="33" borderId="10" xfId="0" applyFont="1" applyFill="1" applyBorder="1" applyAlignment="1" quotePrefix="1">
      <alignment horizontal="center" vertical="center" wrapText="1"/>
    </xf>
    <xf numFmtId="0" fontId="115" fillId="33" borderId="10" xfId="0" applyFont="1" applyFill="1" applyBorder="1" applyAlignment="1" quotePrefix="1">
      <alignment horizontal="center" vertical="center" wrapText="1"/>
    </xf>
    <xf numFmtId="0" fontId="115" fillId="33" borderId="10" xfId="0" applyFont="1" applyFill="1" applyBorder="1" applyAlignment="1">
      <alignment horizontal="left" vertical="center" wrapText="1"/>
    </xf>
    <xf numFmtId="0" fontId="115" fillId="33" borderId="10" xfId="0" applyFont="1" applyFill="1" applyBorder="1" applyAlignment="1">
      <alignment horizontal="center" vertical="center" wrapText="1"/>
    </xf>
    <xf numFmtId="181" fontId="115" fillId="33" borderId="10" xfId="0" applyNumberFormat="1" applyFont="1" applyFill="1" applyBorder="1" applyAlignment="1">
      <alignment horizontal="right" vertical="center" wrapText="1"/>
    </xf>
    <xf numFmtId="0" fontId="116" fillId="33" borderId="10" xfId="0" applyFont="1" applyFill="1" applyBorder="1" applyAlignment="1">
      <alignment/>
    </xf>
    <xf numFmtId="0" fontId="116" fillId="33" borderId="10" xfId="0" applyFont="1" applyFill="1" applyBorder="1" applyAlignment="1">
      <alignment horizontal="center"/>
    </xf>
    <xf numFmtId="0" fontId="117" fillId="33" borderId="0" xfId="0" applyFont="1" applyFill="1" applyAlignment="1">
      <alignment/>
    </xf>
    <xf numFmtId="0" fontId="93" fillId="33" borderId="10" xfId="0" applyFont="1" applyFill="1" applyBorder="1" applyAlignment="1">
      <alignment horizontal="left" vertical="center" wrapText="1"/>
    </xf>
    <xf numFmtId="181" fontId="93" fillId="33" borderId="10" xfId="0" applyNumberFormat="1" applyFont="1" applyFill="1" applyBorder="1" applyAlignment="1">
      <alignment horizontal="right" vertical="center" wrapText="1"/>
    </xf>
    <xf numFmtId="0" fontId="94" fillId="33" borderId="10" xfId="0" applyFont="1" applyFill="1" applyBorder="1" applyAlignment="1" quotePrefix="1">
      <alignment horizontal="center" vertical="center" wrapText="1"/>
    </xf>
    <xf numFmtId="0" fontId="118" fillId="33" borderId="10" xfId="0" applyFont="1" applyFill="1" applyBorder="1" applyAlignment="1" quotePrefix="1">
      <alignment horizontal="center" vertical="center" wrapText="1"/>
    </xf>
    <xf numFmtId="0" fontId="118" fillId="33" borderId="10" xfId="0" applyFont="1" applyFill="1" applyBorder="1" applyAlignment="1">
      <alignment horizontal="left" vertical="center" wrapText="1"/>
    </xf>
    <xf numFmtId="0" fontId="118" fillId="33" borderId="10" xfId="0" applyFont="1" applyFill="1" applyBorder="1" applyAlignment="1">
      <alignment horizontal="center" vertical="center" wrapText="1"/>
    </xf>
    <xf numFmtId="181" fontId="118" fillId="33" borderId="10" xfId="0" applyNumberFormat="1" applyFont="1" applyFill="1" applyBorder="1" applyAlignment="1">
      <alignment horizontal="right" vertical="center" wrapText="1"/>
    </xf>
    <xf numFmtId="0" fontId="119" fillId="33" borderId="10" xfId="0" applyFont="1" applyFill="1" applyBorder="1" applyAlignment="1">
      <alignment/>
    </xf>
    <xf numFmtId="0" fontId="120" fillId="33" borderId="0" xfId="0" applyFont="1" applyFill="1" applyAlignment="1">
      <alignment/>
    </xf>
    <xf numFmtId="0" fontId="108" fillId="33" borderId="10" xfId="0" applyFont="1" applyFill="1" applyBorder="1" applyAlignment="1">
      <alignment/>
    </xf>
    <xf numFmtId="181" fontId="95" fillId="33" borderId="10" xfId="0" applyNumberFormat="1" applyFont="1" applyFill="1" applyBorder="1" applyAlignment="1">
      <alignment horizontal="center" vertical="center" wrapText="1"/>
    </xf>
    <xf numFmtId="0" fontId="121" fillId="33" borderId="10" xfId="0" applyFont="1" applyFill="1" applyBorder="1" applyAlignment="1">
      <alignment/>
    </xf>
    <xf numFmtId="0" fontId="121" fillId="33" borderId="10" xfId="0" applyFont="1" applyFill="1" applyBorder="1" applyAlignment="1">
      <alignment horizontal="center"/>
    </xf>
    <xf numFmtId="0" fontId="122" fillId="33"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181" fontId="6" fillId="0" borderId="10" xfId="0" applyNumberFormat="1" applyFont="1" applyBorder="1" applyAlignment="1">
      <alignment horizontal="right" vertical="center" wrapText="1"/>
    </xf>
    <xf numFmtId="0" fontId="120" fillId="0" borderId="0" xfId="0" applyFont="1" applyAlignment="1">
      <alignment/>
    </xf>
    <xf numFmtId="0" fontId="107" fillId="0" borderId="10" xfId="0" applyFont="1" applyBorder="1" applyAlignment="1">
      <alignment horizontal="center" vertical="center"/>
    </xf>
    <xf numFmtId="0" fontId="107" fillId="33" borderId="10" xfId="0" applyFont="1" applyFill="1" applyBorder="1" applyAlignment="1">
      <alignment horizontal="center" vertical="center"/>
    </xf>
    <xf numFmtId="0" fontId="3" fillId="0" borderId="0" xfId="0" applyFont="1" applyAlignment="1">
      <alignment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190" fontId="7" fillId="0" borderId="15" xfId="42" applyNumberFormat="1" applyFont="1" applyFill="1" applyBorder="1" applyAlignment="1">
      <alignment horizontal="center" vertical="center" wrapText="1"/>
    </xf>
    <xf numFmtId="3" fontId="7" fillId="0" borderId="15" xfId="0" applyNumberFormat="1" applyFont="1" applyBorder="1" applyAlignment="1">
      <alignment horizontal="right" vertical="center" wrapText="1"/>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3" fontId="6" fillId="0" borderId="13" xfId="0" applyNumberFormat="1" applyFont="1" applyBorder="1" applyAlignment="1">
      <alignment vertical="center" wrapText="1"/>
    </xf>
    <xf numFmtId="3" fontId="6" fillId="0" borderId="13" xfId="0" applyNumberFormat="1" applyFont="1" applyBorder="1" applyAlignment="1">
      <alignment horizontal="right" vertical="center" wrapText="1"/>
    </xf>
    <xf numFmtId="3" fontId="7" fillId="0" borderId="13" xfId="0" applyNumberFormat="1" applyFont="1" applyBorder="1" applyAlignment="1">
      <alignment horizontal="center" vertical="center" wrapText="1"/>
    </xf>
    <xf numFmtId="190" fontId="6" fillId="0" borderId="13" xfId="42" applyNumberFormat="1" applyFont="1" applyBorder="1" applyAlignment="1">
      <alignment vertical="center" wrapText="1"/>
    </xf>
    <xf numFmtId="0" fontId="6" fillId="0" borderId="16" xfId="0" applyFont="1" applyBorder="1" applyAlignment="1">
      <alignment horizontal="center" vertical="center" wrapText="1"/>
    </xf>
    <xf numFmtId="0" fontId="6" fillId="0" borderId="16" xfId="0" applyFont="1" applyBorder="1" applyAlignment="1">
      <alignment vertical="center" wrapText="1"/>
    </xf>
    <xf numFmtId="190" fontId="6" fillId="0" borderId="16" xfId="42" applyNumberFormat="1" applyFont="1" applyBorder="1" applyAlignment="1">
      <alignment vertical="center" wrapText="1"/>
    </xf>
    <xf numFmtId="3" fontId="6" fillId="0" borderId="16" xfId="0" applyNumberFormat="1" applyFont="1" applyBorder="1" applyAlignment="1">
      <alignment horizontal="right" vertical="center" wrapText="1"/>
    </xf>
    <xf numFmtId="3" fontId="7" fillId="0" borderId="16" xfId="0" applyNumberFormat="1" applyFont="1" applyBorder="1" applyAlignment="1">
      <alignment horizontal="center" vertical="center" wrapText="1"/>
    </xf>
    <xf numFmtId="0" fontId="123" fillId="0" borderId="0" xfId="0" applyFont="1" applyAlignment="1">
      <alignment vertical="center"/>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23" fillId="0" borderId="0" xfId="0" applyFont="1" applyAlignment="1">
      <alignment horizontal="center" vertical="center"/>
    </xf>
    <xf numFmtId="0" fontId="11" fillId="0" borderId="20" xfId="0" applyFont="1" applyBorder="1" applyAlignment="1">
      <alignment horizontal="right" vertical="center"/>
    </xf>
    <xf numFmtId="0" fontId="7" fillId="0" borderId="21" xfId="0" applyFont="1" applyBorder="1" applyAlignment="1">
      <alignment horizontal="center" vertical="center" wrapText="1"/>
    </xf>
    <xf numFmtId="0" fontId="124" fillId="0" borderId="0" xfId="0" applyFont="1" applyAlignment="1">
      <alignment horizontal="center" vertical="center"/>
    </xf>
    <xf numFmtId="0" fontId="89" fillId="0" borderId="12" xfId="0" applyFont="1" applyBorder="1" applyAlignment="1">
      <alignment horizontal="center" vertical="center" wrapText="1"/>
    </xf>
    <xf numFmtId="0" fontId="89" fillId="0" borderId="18" xfId="0" applyFont="1" applyBorder="1" applyAlignment="1">
      <alignment horizontal="center" vertical="center" wrapText="1"/>
    </xf>
    <xf numFmtId="0" fontId="91" fillId="0" borderId="0" xfId="0" applyFont="1" applyAlignment="1">
      <alignment horizontal="center" vertical="center" wrapText="1"/>
    </xf>
    <xf numFmtId="0" fontId="91" fillId="0" borderId="0" xfId="0" applyFont="1" applyAlignment="1">
      <alignment horizontal="center" vertical="center"/>
    </xf>
    <xf numFmtId="0" fontId="125" fillId="0" borderId="20" xfId="0" applyFont="1" applyBorder="1" applyAlignment="1">
      <alignment horizontal="right"/>
    </xf>
    <xf numFmtId="0" fontId="89" fillId="0" borderId="10" xfId="0" applyFont="1" applyBorder="1" applyAlignment="1">
      <alignment horizontal="center" vertical="center" wrapText="1"/>
    </xf>
    <xf numFmtId="0" fontId="89" fillId="0" borderId="17" xfId="0" applyFont="1" applyBorder="1" applyAlignment="1">
      <alignment horizontal="center" vertical="center" wrapText="1"/>
    </xf>
    <xf numFmtId="0" fontId="89" fillId="33" borderId="12" xfId="0" applyFont="1" applyFill="1" applyBorder="1" applyAlignment="1">
      <alignment horizontal="center" vertical="center" wrapText="1"/>
    </xf>
    <xf numFmtId="0" fontId="89" fillId="33" borderId="17"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6" fillId="33" borderId="12" xfId="0" applyFont="1" applyFill="1" applyBorder="1" applyAlignment="1">
      <alignment vertical="center" wrapText="1"/>
    </xf>
    <xf numFmtId="0" fontId="6" fillId="33" borderId="17" xfId="0" applyFont="1" applyFill="1" applyBorder="1" applyAlignment="1">
      <alignment vertical="center" wrapText="1"/>
    </xf>
    <xf numFmtId="0" fontId="6" fillId="33" borderId="18" xfId="0" applyFont="1" applyFill="1" applyBorder="1" applyAlignment="1">
      <alignment vertical="center" wrapText="1"/>
    </xf>
    <xf numFmtId="0" fontId="92" fillId="0" borderId="19" xfId="0" applyFont="1" applyBorder="1" applyAlignment="1">
      <alignment horizontal="center" vertical="center" wrapText="1"/>
    </xf>
    <xf numFmtId="0" fontId="92" fillId="0" borderId="11" xfId="0" applyFont="1" applyBorder="1" applyAlignment="1">
      <alignment horizontal="center" vertical="center" wrapText="1"/>
    </xf>
    <xf numFmtId="0" fontId="101" fillId="0" borderId="22" xfId="0" applyFont="1" applyBorder="1" applyAlignment="1">
      <alignment horizontal="center"/>
    </xf>
    <xf numFmtId="0" fontId="101" fillId="0" borderId="0" xfId="0" applyFont="1" applyAlignment="1">
      <alignment horizontal="center"/>
    </xf>
    <xf numFmtId="0" fontId="96" fillId="0" borderId="22" xfId="0" applyFont="1" applyBorder="1" applyAlignment="1">
      <alignment horizontal="center"/>
    </xf>
    <xf numFmtId="0" fontId="96" fillId="0" borderId="0" xfId="0" applyFont="1" applyAlignment="1">
      <alignment horizontal="center"/>
    </xf>
    <xf numFmtId="0" fontId="8" fillId="0" borderId="12" xfId="76" applyFont="1" applyBorder="1" applyAlignment="1">
      <alignment horizontal="center" vertical="center" wrapText="1"/>
      <protection/>
    </xf>
    <xf numFmtId="0" fontId="8" fillId="0" borderId="10" xfId="76" applyFont="1" applyBorder="1" applyAlignment="1">
      <alignment horizontal="center" vertical="center" wrapText="1"/>
      <protection/>
    </xf>
    <xf numFmtId="0" fontId="8" fillId="0" borderId="18" xfId="76" applyFont="1" applyBorder="1" applyAlignment="1">
      <alignment horizontal="center" vertical="center" wrapText="1"/>
      <protection/>
    </xf>
    <xf numFmtId="0" fontId="8" fillId="0" borderId="0" xfId="81" applyFont="1" applyAlignment="1">
      <alignment horizontal="center" vertical="center"/>
      <protection/>
    </xf>
    <xf numFmtId="0" fontId="9" fillId="0" borderId="0" xfId="76" applyFont="1" applyAlignment="1">
      <alignment horizontal="center" vertical="center" wrapText="1"/>
      <protection/>
    </xf>
    <xf numFmtId="0" fontId="9" fillId="0" borderId="0" xfId="76" applyFont="1" applyAlignment="1">
      <alignment horizontal="center" vertical="center"/>
      <protection/>
    </xf>
    <xf numFmtId="0" fontId="10" fillId="0" borderId="0" xfId="76" applyFont="1" applyAlignment="1">
      <alignment horizontal="center" vertical="center"/>
      <protection/>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59" xfId="47"/>
    <cellStyle name="Comma 62" xfId="48"/>
    <cellStyle name="Comma 64" xfId="49"/>
    <cellStyle name="Comma 71" xfId="50"/>
    <cellStyle name="Comma 74" xfId="51"/>
    <cellStyle name="Comma 75" xfId="52"/>
    <cellStyle name="Comma 81" xfId="53"/>
    <cellStyle name="Comma 82" xfId="54"/>
    <cellStyle name="Comma 85" xfId="55"/>
    <cellStyle name="Comma 86" xfId="56"/>
    <cellStyle name="Comma 87" xfId="57"/>
    <cellStyle name="Comma 88"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10 2 10" xfId="72"/>
    <cellStyle name="Normal 10 2 3" xfId="73"/>
    <cellStyle name="Normal 10 2 3 2" xfId="74"/>
    <cellStyle name="Normal 11 2 2" xfId="75"/>
    <cellStyle name="Normal 12" xfId="76"/>
    <cellStyle name="Normal 2" xfId="77"/>
    <cellStyle name="Normal 2 3" xfId="78"/>
    <cellStyle name="Normal 2 5 2" xfId="79"/>
    <cellStyle name="Normal 3" xfId="80"/>
    <cellStyle name="Normal 6" xfId="81"/>
    <cellStyle name="Normal 69" xfId="82"/>
    <cellStyle name="Normal_PL03-Đầu tư CSHT" xfId="83"/>
    <cellStyle name="Note" xfId="84"/>
    <cellStyle name="Output" xfId="85"/>
    <cellStyle name="Percent" xfId="86"/>
    <cellStyle name="Title" xfId="87"/>
    <cellStyle name="Total" xfId="88"/>
    <cellStyle name="Warning Text"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2"/>
  <sheetViews>
    <sheetView tabSelected="1" zoomScalePageLayoutView="0" workbookViewId="0" topLeftCell="A1">
      <selection activeCell="I12" sqref="I12"/>
    </sheetView>
  </sheetViews>
  <sheetFormatPr defaultColWidth="9.140625" defaultRowHeight="15"/>
  <cols>
    <col min="1" max="1" width="5.140625" style="0" customWidth="1"/>
    <col min="2" max="2" width="35.421875" style="0" customWidth="1"/>
  </cols>
  <sheetData>
    <row r="1" spans="1:12" ht="15">
      <c r="A1" s="191" t="s">
        <v>509</v>
      </c>
      <c r="B1" s="191"/>
      <c r="C1" s="191"/>
      <c r="D1" s="191"/>
      <c r="E1" s="191"/>
      <c r="F1" s="191"/>
      <c r="G1" s="191"/>
      <c r="H1" s="191"/>
      <c r="I1" s="191"/>
      <c r="J1" s="191"/>
      <c r="K1" s="191"/>
      <c r="L1" s="191"/>
    </row>
    <row r="2" spans="1:12" ht="17.25">
      <c r="A2" s="192" t="s">
        <v>510</v>
      </c>
      <c r="B2" s="193"/>
      <c r="C2" s="193"/>
      <c r="D2" s="193"/>
      <c r="E2" s="193"/>
      <c r="F2" s="193"/>
      <c r="G2" s="193"/>
      <c r="H2" s="193"/>
      <c r="I2" s="193"/>
      <c r="J2" s="193"/>
      <c r="K2" s="193"/>
      <c r="L2" s="193"/>
    </row>
    <row r="3" spans="1:15" ht="15" customHeight="1">
      <c r="A3" s="194" t="s">
        <v>508</v>
      </c>
      <c r="B3" s="194"/>
      <c r="C3" s="194"/>
      <c r="D3" s="194"/>
      <c r="E3" s="194"/>
      <c r="F3" s="194"/>
      <c r="G3" s="194"/>
      <c r="H3" s="194"/>
      <c r="I3" s="194"/>
      <c r="J3" s="194"/>
      <c r="K3" s="194"/>
      <c r="L3" s="194"/>
      <c r="M3" s="184"/>
      <c r="N3" s="184"/>
      <c r="O3" s="184"/>
    </row>
    <row r="4" spans="1:12" ht="15">
      <c r="A4" s="168"/>
      <c r="B4" s="168"/>
      <c r="C4" s="168"/>
      <c r="D4" s="168"/>
      <c r="E4" s="168"/>
      <c r="F4" s="168"/>
      <c r="G4" s="195" t="s">
        <v>307</v>
      </c>
      <c r="H4" s="195"/>
      <c r="I4" s="195"/>
      <c r="J4" s="195"/>
      <c r="K4" s="195"/>
      <c r="L4" s="195"/>
    </row>
    <row r="5" spans="1:12" ht="13.5">
      <c r="A5" s="185" t="s">
        <v>0</v>
      </c>
      <c r="B5" s="185" t="s">
        <v>511</v>
      </c>
      <c r="C5" s="185" t="s">
        <v>512</v>
      </c>
      <c r="D5" s="188" t="s">
        <v>513</v>
      </c>
      <c r="E5" s="196"/>
      <c r="F5" s="189"/>
      <c r="G5" s="188" t="s">
        <v>514</v>
      </c>
      <c r="H5" s="196"/>
      <c r="I5" s="189"/>
      <c r="J5" s="185" t="s">
        <v>515</v>
      </c>
      <c r="K5" s="185" t="s">
        <v>516</v>
      </c>
      <c r="L5" s="185" t="s">
        <v>357</v>
      </c>
    </row>
    <row r="6" spans="1:12" ht="13.5">
      <c r="A6" s="186"/>
      <c r="B6" s="186"/>
      <c r="C6" s="186"/>
      <c r="D6" s="185" t="s">
        <v>517</v>
      </c>
      <c r="E6" s="188" t="s">
        <v>518</v>
      </c>
      <c r="F6" s="189"/>
      <c r="G6" s="185" t="s">
        <v>517</v>
      </c>
      <c r="H6" s="188" t="s">
        <v>518</v>
      </c>
      <c r="I6" s="189"/>
      <c r="J6" s="186"/>
      <c r="K6" s="186"/>
      <c r="L6" s="186"/>
    </row>
    <row r="7" spans="1:12" ht="13.5">
      <c r="A7" s="186"/>
      <c r="B7" s="186"/>
      <c r="C7" s="186"/>
      <c r="D7" s="186"/>
      <c r="E7" s="190" t="s">
        <v>519</v>
      </c>
      <c r="F7" s="190" t="s">
        <v>520</v>
      </c>
      <c r="G7" s="186"/>
      <c r="H7" s="190" t="s">
        <v>519</v>
      </c>
      <c r="I7" s="190" t="s">
        <v>520</v>
      </c>
      <c r="J7" s="186"/>
      <c r="K7" s="186"/>
      <c r="L7" s="186"/>
    </row>
    <row r="8" spans="1:12" ht="13.5">
      <c r="A8" s="187"/>
      <c r="B8" s="187"/>
      <c r="C8" s="187"/>
      <c r="D8" s="187"/>
      <c r="E8" s="190"/>
      <c r="F8" s="190"/>
      <c r="G8" s="187"/>
      <c r="H8" s="190"/>
      <c r="I8" s="190"/>
      <c r="J8" s="187"/>
      <c r="K8" s="187"/>
      <c r="L8" s="187"/>
    </row>
    <row r="9" spans="1:12" ht="13.5">
      <c r="A9" s="169"/>
      <c r="B9" s="170" t="s">
        <v>517</v>
      </c>
      <c r="C9" s="171">
        <f>SUM(C10:C12)</f>
        <v>367979.9</v>
      </c>
      <c r="D9" s="172">
        <f>SUM(D10:D12)</f>
        <v>265513</v>
      </c>
      <c r="E9" s="172">
        <f>SUM(E10:E12)</f>
        <v>184425</v>
      </c>
      <c r="F9" s="172">
        <f aca="true" t="shared" si="0" ref="F9:K9">SUM(F10:F12)</f>
        <v>81088</v>
      </c>
      <c r="G9" s="172">
        <f t="shared" si="0"/>
        <v>81316.9</v>
      </c>
      <c r="H9" s="172">
        <f t="shared" si="0"/>
        <v>69784.9</v>
      </c>
      <c r="I9" s="172">
        <f t="shared" si="0"/>
        <v>11532</v>
      </c>
      <c r="J9" s="172">
        <f t="shared" si="0"/>
        <v>9425</v>
      </c>
      <c r="K9" s="172">
        <f t="shared" si="0"/>
        <v>11725</v>
      </c>
      <c r="L9" s="172"/>
    </row>
    <row r="10" spans="1:12" ht="42.75" customHeight="1">
      <c r="A10" s="173">
        <v>1</v>
      </c>
      <c r="B10" s="174" t="s">
        <v>521</v>
      </c>
      <c r="C10" s="175">
        <f>SUM(D10,G10,J10,K10)</f>
        <v>178383.9</v>
      </c>
      <c r="D10" s="176">
        <f>E10+F10</f>
        <v>153599</v>
      </c>
      <c r="E10" s="176">
        <f>'PB (2)'!K8</f>
        <v>103489</v>
      </c>
      <c r="F10" s="176">
        <f>'PB (3) '!C24</f>
        <v>50110</v>
      </c>
      <c r="G10" s="176">
        <f>H10+I10</f>
        <v>15359.900000000001</v>
      </c>
      <c r="H10" s="176">
        <f>'PB (2)'!L8</f>
        <v>10348.900000000001</v>
      </c>
      <c r="I10" s="176">
        <f>'PB (3) '!D24</f>
        <v>5011</v>
      </c>
      <c r="J10" s="176">
        <f>'PB (3) '!E8</f>
        <v>9425</v>
      </c>
      <c r="K10" s="176"/>
      <c r="L10" s="177"/>
    </row>
    <row r="11" spans="1:12" ht="42.75" customHeight="1">
      <c r="A11" s="173">
        <v>2</v>
      </c>
      <c r="B11" s="174" t="s">
        <v>522</v>
      </c>
      <c r="C11" s="178">
        <f>SUM(D11,G11,J11,K11)</f>
        <v>24659</v>
      </c>
      <c r="D11" s="176">
        <f>E11+F11</f>
        <v>22418</v>
      </c>
      <c r="E11" s="176"/>
      <c r="F11" s="176">
        <f>'PB (3) '!C10</f>
        <v>22418</v>
      </c>
      <c r="G11" s="176">
        <f>H11+I11</f>
        <v>2241</v>
      </c>
      <c r="H11" s="176"/>
      <c r="I11" s="176">
        <f>'PB (3) '!D10</f>
        <v>2241</v>
      </c>
      <c r="J11" s="176"/>
      <c r="K11" s="176"/>
      <c r="L11" s="177"/>
    </row>
    <row r="12" spans="1:12" ht="42.75" customHeight="1">
      <c r="A12" s="179">
        <v>3</v>
      </c>
      <c r="B12" s="180" t="s">
        <v>523</v>
      </c>
      <c r="C12" s="181">
        <f>SUM(D12,G12,J12,K12)</f>
        <v>164937</v>
      </c>
      <c r="D12" s="182">
        <f>E12+F12</f>
        <v>89496</v>
      </c>
      <c r="E12" s="182">
        <f>'PB (2)'!J150</f>
        <v>80936</v>
      </c>
      <c r="F12" s="182">
        <f>'PB (3) '!C9</f>
        <v>8560</v>
      </c>
      <c r="G12" s="182">
        <f>H12+I12</f>
        <v>63716</v>
      </c>
      <c r="H12" s="182">
        <f>'PB (2)'!L150</f>
        <v>59436</v>
      </c>
      <c r="I12" s="182">
        <f>'PB (3) '!D9</f>
        <v>4280</v>
      </c>
      <c r="J12" s="182"/>
      <c r="K12" s="182">
        <f>'PB (2)'!M150</f>
        <v>11725</v>
      </c>
      <c r="L12" s="183"/>
    </row>
  </sheetData>
  <sheetProtection/>
  <mergeCells count="20">
    <mergeCell ref="A1:L1"/>
    <mergeCell ref="A2:L2"/>
    <mergeCell ref="A3:L3"/>
    <mergeCell ref="G4:L4"/>
    <mergeCell ref="A5:A8"/>
    <mergeCell ref="B5:B8"/>
    <mergeCell ref="C5:C8"/>
    <mergeCell ref="D5:F5"/>
    <mergeCell ref="G5:I5"/>
    <mergeCell ref="J5:J8"/>
    <mergeCell ref="K5:K8"/>
    <mergeCell ref="L5:L8"/>
    <mergeCell ref="D6:D8"/>
    <mergeCell ref="E6:F6"/>
    <mergeCell ref="G6:G8"/>
    <mergeCell ref="H6:I6"/>
    <mergeCell ref="E7:E8"/>
    <mergeCell ref="F7:F8"/>
    <mergeCell ref="H7:H8"/>
    <mergeCell ref="I7:I8"/>
  </mergeCells>
  <printOptions/>
  <pageMargins left="0.41"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O298"/>
  <sheetViews>
    <sheetView zoomScalePageLayoutView="0" workbookViewId="0" topLeftCell="A1">
      <selection activeCell="B149" sqref="B149"/>
    </sheetView>
  </sheetViews>
  <sheetFormatPr defaultColWidth="9.140625" defaultRowHeight="15"/>
  <cols>
    <col min="1" max="1" width="5.57421875" style="0" customWidth="1"/>
    <col min="2" max="2" width="38.8515625" style="0" customWidth="1"/>
    <col min="3" max="3" width="8.8515625" style="0" customWidth="1"/>
    <col min="4" max="4" width="11.8515625" style="0" customWidth="1"/>
    <col min="5" max="5" width="7.8515625" style="0" customWidth="1"/>
    <col min="6" max="6" width="26.421875" style="0" customWidth="1"/>
    <col min="7" max="7" width="18.7109375" style="0" customWidth="1"/>
    <col min="8" max="11" width="9.421875" style="0" customWidth="1"/>
    <col min="12" max="13" width="10.421875" style="0" customWidth="1"/>
    <col min="14" max="14" width="11.57421875" style="94" customWidth="1"/>
    <col min="15" max="15" width="7.7109375" style="0" customWidth="1"/>
  </cols>
  <sheetData>
    <row r="1" spans="1:15" s="15" customFormat="1" ht="22.5" customHeight="1">
      <c r="A1" s="197" t="s">
        <v>526</v>
      </c>
      <c r="B1" s="197"/>
      <c r="C1" s="197"/>
      <c r="D1" s="197"/>
      <c r="E1" s="197"/>
      <c r="F1" s="197"/>
      <c r="G1" s="197"/>
      <c r="H1" s="197"/>
      <c r="I1" s="197"/>
      <c r="J1" s="197"/>
      <c r="K1" s="197"/>
      <c r="L1" s="197"/>
      <c r="M1" s="197"/>
      <c r="N1" s="197"/>
      <c r="O1" s="197"/>
    </row>
    <row r="2" spans="1:15" s="16" customFormat="1" ht="41.25" customHeight="1">
      <c r="A2" s="200" t="s">
        <v>528</v>
      </c>
      <c r="B2" s="201"/>
      <c r="C2" s="201"/>
      <c r="D2" s="201"/>
      <c r="E2" s="201"/>
      <c r="F2" s="201"/>
      <c r="G2" s="201"/>
      <c r="H2" s="201"/>
      <c r="I2" s="201"/>
      <c r="J2" s="201"/>
      <c r="K2" s="201"/>
      <c r="L2" s="201"/>
      <c r="M2" s="201"/>
      <c r="N2" s="201"/>
      <c r="O2" s="201"/>
    </row>
    <row r="3" spans="1:15" s="16" customFormat="1" ht="21" customHeight="1">
      <c r="A3" s="194" t="s">
        <v>508</v>
      </c>
      <c r="B3" s="194"/>
      <c r="C3" s="194"/>
      <c r="D3" s="194"/>
      <c r="E3" s="194"/>
      <c r="F3" s="194"/>
      <c r="G3" s="194"/>
      <c r="H3" s="194"/>
      <c r="I3" s="194"/>
      <c r="J3" s="194"/>
      <c r="K3" s="194"/>
      <c r="L3" s="194"/>
      <c r="M3" s="194"/>
      <c r="N3" s="194"/>
      <c r="O3" s="194"/>
    </row>
    <row r="4" spans="14:15" s="17" customFormat="1" ht="15">
      <c r="N4" s="202" t="s">
        <v>307</v>
      </c>
      <c r="O4" s="202"/>
    </row>
    <row r="5" spans="1:15" ht="42" customHeight="1">
      <c r="A5" s="203" t="s">
        <v>0</v>
      </c>
      <c r="B5" s="203" t="s">
        <v>1</v>
      </c>
      <c r="C5" s="198" t="s">
        <v>2</v>
      </c>
      <c r="D5" s="203" t="s">
        <v>3</v>
      </c>
      <c r="E5" s="198" t="s">
        <v>4</v>
      </c>
      <c r="F5" s="203" t="s">
        <v>5</v>
      </c>
      <c r="G5" s="203" t="s">
        <v>395</v>
      </c>
      <c r="H5" s="203" t="s">
        <v>6</v>
      </c>
      <c r="I5" s="203"/>
      <c r="J5" s="203" t="s">
        <v>7</v>
      </c>
      <c r="K5" s="203"/>
      <c r="L5" s="198" t="s">
        <v>524</v>
      </c>
      <c r="M5" s="198" t="s">
        <v>525</v>
      </c>
      <c r="N5" s="203" t="s">
        <v>356</v>
      </c>
      <c r="O5" s="203" t="s">
        <v>357</v>
      </c>
    </row>
    <row r="6" spans="1:15" ht="64.5" customHeight="1">
      <c r="A6" s="203"/>
      <c r="B6" s="203"/>
      <c r="C6" s="204"/>
      <c r="D6" s="203"/>
      <c r="E6" s="204"/>
      <c r="F6" s="203"/>
      <c r="G6" s="203"/>
      <c r="H6" s="91" t="s">
        <v>396</v>
      </c>
      <c r="I6" s="96" t="s">
        <v>358</v>
      </c>
      <c r="J6" s="91" t="s">
        <v>396</v>
      </c>
      <c r="K6" s="96" t="s">
        <v>358</v>
      </c>
      <c r="L6" s="199"/>
      <c r="M6" s="199"/>
      <c r="N6" s="203"/>
      <c r="O6" s="203"/>
    </row>
    <row r="7" spans="1:15" s="22" customFormat="1" ht="26.25" customHeight="1">
      <c r="A7" s="211" t="s">
        <v>8</v>
      </c>
      <c r="B7" s="212"/>
      <c r="C7" s="97"/>
      <c r="D7" s="18"/>
      <c r="E7" s="18"/>
      <c r="F7" s="18"/>
      <c r="G7" s="18"/>
      <c r="H7" s="98">
        <f aca="true" t="shared" si="0" ref="H7:M7">H8+H150</f>
        <v>184799</v>
      </c>
      <c r="I7" s="98">
        <f t="shared" si="0"/>
        <v>184799</v>
      </c>
      <c r="J7" s="98">
        <f t="shared" si="0"/>
        <v>184425</v>
      </c>
      <c r="K7" s="98">
        <f t="shared" si="0"/>
        <v>184425</v>
      </c>
      <c r="L7" s="98">
        <f t="shared" si="0"/>
        <v>69784.9</v>
      </c>
      <c r="M7" s="98">
        <f t="shared" si="0"/>
        <v>11725</v>
      </c>
      <c r="N7" s="19"/>
      <c r="O7" s="18"/>
    </row>
    <row r="8" spans="1:15" s="22" customFormat="1" ht="53.25" customHeight="1">
      <c r="A8" s="99" t="s">
        <v>9</v>
      </c>
      <c r="B8" s="20" t="s">
        <v>10</v>
      </c>
      <c r="C8" s="20"/>
      <c r="D8" s="20"/>
      <c r="E8" s="20"/>
      <c r="F8" s="20"/>
      <c r="G8" s="20"/>
      <c r="H8" s="21">
        <f>H9+H37+H111+H127+H141</f>
        <v>103589</v>
      </c>
      <c r="I8" s="21">
        <f>I9+I37+I111+I127+I141</f>
        <v>103589</v>
      </c>
      <c r="J8" s="21">
        <f>J9+J37+J111+J127+J141</f>
        <v>103489</v>
      </c>
      <c r="K8" s="21">
        <f>K9+K37+K111+K127+K141</f>
        <v>103489</v>
      </c>
      <c r="L8" s="21">
        <f>K8*10%</f>
        <v>10348.900000000001</v>
      </c>
      <c r="M8" s="21">
        <v>0</v>
      </c>
      <c r="N8" s="20"/>
      <c r="O8" s="20"/>
    </row>
    <row r="9" spans="1:15" s="28" customFormat="1" ht="24.75" customHeight="1">
      <c r="A9" s="3">
        <v>1</v>
      </c>
      <c r="B9" s="43" t="s">
        <v>11</v>
      </c>
      <c r="C9" s="43"/>
      <c r="D9" s="43"/>
      <c r="E9" s="43"/>
      <c r="F9" s="43"/>
      <c r="G9" s="43"/>
      <c r="H9" s="5">
        <f>H10+H16+H24+H31</f>
        <v>9815</v>
      </c>
      <c r="I9" s="5">
        <f>I10+I16+I24+I31</f>
        <v>9815</v>
      </c>
      <c r="J9" s="5">
        <f>J10+J16+J24+J31</f>
        <v>9815</v>
      </c>
      <c r="K9" s="5">
        <f>K10+K16+K24+K31</f>
        <v>9815</v>
      </c>
      <c r="L9" s="5"/>
      <c r="M9" s="5"/>
      <c r="N9" s="3"/>
      <c r="O9" s="43"/>
    </row>
    <row r="10" spans="1:15" s="32" customFormat="1" ht="18" customHeight="1">
      <c r="A10" s="25" t="s">
        <v>359</v>
      </c>
      <c r="B10" s="100" t="s">
        <v>292</v>
      </c>
      <c r="C10" s="101"/>
      <c r="D10" s="25"/>
      <c r="E10" s="25"/>
      <c r="F10" s="25"/>
      <c r="G10" s="25" t="s">
        <v>299</v>
      </c>
      <c r="H10" s="26">
        <f>SUM(H11:H15)</f>
        <v>560</v>
      </c>
      <c r="I10" s="26">
        <f>SUM(I11:I15)</f>
        <v>560</v>
      </c>
      <c r="J10" s="26">
        <f>SUM(J11:J15)</f>
        <v>560</v>
      </c>
      <c r="K10" s="26">
        <f>SUM(K11:K15)</f>
        <v>560</v>
      </c>
      <c r="L10" s="26"/>
      <c r="M10" s="26"/>
      <c r="N10" s="26"/>
      <c r="O10" s="27"/>
    </row>
    <row r="11" spans="1:15" s="33" customFormat="1" ht="27" customHeight="1">
      <c r="A11" s="102" t="s">
        <v>12</v>
      </c>
      <c r="B11" s="103" t="s">
        <v>13</v>
      </c>
      <c r="C11" s="29" t="s">
        <v>197</v>
      </c>
      <c r="D11" s="29" t="s">
        <v>14</v>
      </c>
      <c r="E11" s="29" t="s">
        <v>51</v>
      </c>
      <c r="F11" s="29" t="s">
        <v>297</v>
      </c>
      <c r="G11" s="29" t="s">
        <v>301</v>
      </c>
      <c r="H11" s="14">
        <v>120</v>
      </c>
      <c r="I11" s="14">
        <v>120</v>
      </c>
      <c r="J11" s="14">
        <v>120</v>
      </c>
      <c r="K11" s="14">
        <v>120</v>
      </c>
      <c r="L11" s="14"/>
      <c r="M11" s="14"/>
      <c r="N11" s="30"/>
      <c r="O11" s="31"/>
    </row>
    <row r="12" spans="1:15" s="33" customFormat="1" ht="27" customHeight="1">
      <c r="A12" s="102" t="s">
        <v>12</v>
      </c>
      <c r="B12" s="103" t="s">
        <v>15</v>
      </c>
      <c r="C12" s="29" t="s">
        <v>16</v>
      </c>
      <c r="D12" s="29" t="s">
        <v>15</v>
      </c>
      <c r="E12" s="29" t="s">
        <v>51</v>
      </c>
      <c r="F12" s="29" t="s">
        <v>297</v>
      </c>
      <c r="G12" s="29" t="s">
        <v>296</v>
      </c>
      <c r="H12" s="14">
        <v>160</v>
      </c>
      <c r="I12" s="14">
        <v>160</v>
      </c>
      <c r="J12" s="14">
        <v>160</v>
      </c>
      <c r="K12" s="14">
        <v>160</v>
      </c>
      <c r="L12" s="14"/>
      <c r="M12" s="14"/>
      <c r="N12" s="30"/>
      <c r="O12" s="31"/>
    </row>
    <row r="13" spans="1:15" s="33" customFormat="1" ht="27" customHeight="1">
      <c r="A13" s="102" t="s">
        <v>12</v>
      </c>
      <c r="B13" s="103" t="s">
        <v>18</v>
      </c>
      <c r="C13" s="107" t="s">
        <v>19</v>
      </c>
      <c r="D13" s="29" t="s">
        <v>18</v>
      </c>
      <c r="E13" s="29" t="s">
        <v>51</v>
      </c>
      <c r="F13" s="29" t="s">
        <v>297</v>
      </c>
      <c r="G13" s="29" t="s">
        <v>301</v>
      </c>
      <c r="H13" s="14">
        <v>120</v>
      </c>
      <c r="I13" s="14">
        <v>120</v>
      </c>
      <c r="J13" s="14">
        <v>120</v>
      </c>
      <c r="K13" s="14">
        <v>120</v>
      </c>
      <c r="L13" s="14"/>
      <c r="M13" s="14"/>
      <c r="N13" s="30"/>
      <c r="O13" s="31"/>
    </row>
    <row r="14" spans="1:15" s="33" customFormat="1" ht="27" customHeight="1">
      <c r="A14" s="102" t="s">
        <v>12</v>
      </c>
      <c r="B14" s="103" t="s">
        <v>20</v>
      </c>
      <c r="C14" s="107" t="s">
        <v>478</v>
      </c>
      <c r="D14" s="29" t="s">
        <v>20</v>
      </c>
      <c r="E14" s="29" t="s">
        <v>51</v>
      </c>
      <c r="F14" s="29" t="s">
        <v>297</v>
      </c>
      <c r="G14" s="29" t="s">
        <v>301</v>
      </c>
      <c r="H14" s="14">
        <v>120</v>
      </c>
      <c r="I14" s="14">
        <v>120</v>
      </c>
      <c r="J14" s="14">
        <v>120</v>
      </c>
      <c r="K14" s="14">
        <v>120</v>
      </c>
      <c r="L14" s="14"/>
      <c r="M14" s="14"/>
      <c r="N14" s="30"/>
      <c r="O14" s="31"/>
    </row>
    <row r="15" spans="1:15" s="33" customFormat="1" ht="27" customHeight="1">
      <c r="A15" s="102" t="s">
        <v>12</v>
      </c>
      <c r="B15" s="103" t="s">
        <v>22</v>
      </c>
      <c r="C15" s="107" t="s">
        <v>23</v>
      </c>
      <c r="D15" s="29" t="s">
        <v>24</v>
      </c>
      <c r="E15" s="29" t="s">
        <v>51</v>
      </c>
      <c r="F15" s="29" t="s">
        <v>297</v>
      </c>
      <c r="G15" s="29" t="s">
        <v>298</v>
      </c>
      <c r="H15" s="14">
        <v>40</v>
      </c>
      <c r="I15" s="14">
        <v>40</v>
      </c>
      <c r="J15" s="14">
        <v>40</v>
      </c>
      <c r="K15" s="14">
        <v>40</v>
      </c>
      <c r="L15" s="14"/>
      <c r="M15" s="14"/>
      <c r="N15" s="30"/>
      <c r="O15" s="31"/>
    </row>
    <row r="16" spans="1:15" s="32" customFormat="1" ht="20.25" customHeight="1">
      <c r="A16" s="25" t="s">
        <v>25</v>
      </c>
      <c r="B16" s="100" t="s">
        <v>293</v>
      </c>
      <c r="C16" s="104"/>
      <c r="D16" s="25"/>
      <c r="E16" s="25"/>
      <c r="F16" s="105"/>
      <c r="G16" s="25" t="s">
        <v>397</v>
      </c>
      <c r="H16" s="26">
        <f>SUM(H17:H23)</f>
        <v>1600</v>
      </c>
      <c r="I16" s="26">
        <f>SUM(I17:I23)</f>
        <v>1600</v>
      </c>
      <c r="J16" s="26">
        <f>SUM(J17:J23)</f>
        <v>1600</v>
      </c>
      <c r="K16" s="26">
        <f>SUM(K17:K23)</f>
        <v>1600</v>
      </c>
      <c r="L16" s="26"/>
      <c r="M16" s="26"/>
      <c r="N16" s="26"/>
      <c r="O16" s="26"/>
    </row>
    <row r="17" spans="1:15" s="33" customFormat="1" ht="39" customHeight="1">
      <c r="A17" s="102" t="s">
        <v>12</v>
      </c>
      <c r="B17" s="103" t="s">
        <v>13</v>
      </c>
      <c r="C17" s="107" t="s">
        <v>197</v>
      </c>
      <c r="D17" s="29" t="s">
        <v>14</v>
      </c>
      <c r="E17" s="29" t="s">
        <v>51</v>
      </c>
      <c r="F17" s="29" t="s">
        <v>300</v>
      </c>
      <c r="G17" s="29" t="s">
        <v>398</v>
      </c>
      <c r="H17" s="14">
        <v>360</v>
      </c>
      <c r="I17" s="14">
        <v>360</v>
      </c>
      <c r="J17" s="14">
        <v>360</v>
      </c>
      <c r="K17" s="14">
        <v>360</v>
      </c>
      <c r="L17" s="14"/>
      <c r="M17" s="14"/>
      <c r="N17" s="30"/>
      <c r="O17" s="31"/>
    </row>
    <row r="18" spans="1:15" s="33" customFormat="1" ht="39" customHeight="1">
      <c r="A18" s="102" t="s">
        <v>12</v>
      </c>
      <c r="B18" s="103" t="s">
        <v>15</v>
      </c>
      <c r="C18" s="107" t="s">
        <v>16</v>
      </c>
      <c r="D18" s="29" t="s">
        <v>17</v>
      </c>
      <c r="E18" s="29" t="s">
        <v>51</v>
      </c>
      <c r="F18" s="29" t="s">
        <v>300</v>
      </c>
      <c r="G18" s="29" t="s">
        <v>399</v>
      </c>
      <c r="H18" s="14">
        <v>480</v>
      </c>
      <c r="I18" s="14">
        <v>480</v>
      </c>
      <c r="J18" s="14">
        <v>480</v>
      </c>
      <c r="K18" s="14">
        <v>480</v>
      </c>
      <c r="L18" s="14"/>
      <c r="M18" s="14"/>
      <c r="N18" s="30"/>
      <c r="O18" s="31"/>
    </row>
    <row r="19" spans="1:15" s="33" customFormat="1" ht="39" customHeight="1">
      <c r="A19" s="102" t="s">
        <v>12</v>
      </c>
      <c r="B19" s="103" t="s">
        <v>18</v>
      </c>
      <c r="C19" s="107" t="s">
        <v>19</v>
      </c>
      <c r="D19" s="29" t="s">
        <v>18</v>
      </c>
      <c r="E19" s="29" t="s">
        <v>51</v>
      </c>
      <c r="F19" s="29" t="s">
        <v>300</v>
      </c>
      <c r="G19" s="29" t="s">
        <v>398</v>
      </c>
      <c r="H19" s="14">
        <v>360</v>
      </c>
      <c r="I19" s="14">
        <v>360</v>
      </c>
      <c r="J19" s="14">
        <v>360</v>
      </c>
      <c r="K19" s="14">
        <v>360</v>
      </c>
      <c r="L19" s="14"/>
      <c r="M19" s="14"/>
      <c r="N19" s="30"/>
      <c r="O19" s="31"/>
    </row>
    <row r="20" spans="1:15" s="33" customFormat="1" ht="39" customHeight="1">
      <c r="A20" s="102" t="s">
        <v>12</v>
      </c>
      <c r="B20" s="103" t="s">
        <v>20</v>
      </c>
      <c r="C20" s="107" t="s">
        <v>478</v>
      </c>
      <c r="D20" s="29" t="s">
        <v>20</v>
      </c>
      <c r="E20" s="29" t="s">
        <v>51</v>
      </c>
      <c r="F20" s="29" t="s">
        <v>300</v>
      </c>
      <c r="G20" s="29" t="s">
        <v>400</v>
      </c>
      <c r="H20" s="14">
        <v>280</v>
      </c>
      <c r="I20" s="14">
        <v>280</v>
      </c>
      <c r="J20" s="14">
        <v>280</v>
      </c>
      <c r="K20" s="14">
        <v>280</v>
      </c>
      <c r="L20" s="14"/>
      <c r="M20" s="14"/>
      <c r="N20" s="30"/>
      <c r="O20" s="31"/>
    </row>
    <row r="21" spans="1:15" s="33" customFormat="1" ht="39" customHeight="1">
      <c r="A21" s="102" t="s">
        <v>12</v>
      </c>
      <c r="B21" s="103" t="s">
        <v>26</v>
      </c>
      <c r="C21" s="107" t="s">
        <v>27</v>
      </c>
      <c r="D21" s="29" t="s">
        <v>26</v>
      </c>
      <c r="E21" s="29" t="s">
        <v>51</v>
      </c>
      <c r="F21" s="29" t="s">
        <v>300</v>
      </c>
      <c r="G21" s="29" t="s">
        <v>298</v>
      </c>
      <c r="H21" s="14">
        <v>40</v>
      </c>
      <c r="I21" s="14">
        <v>40</v>
      </c>
      <c r="J21" s="14">
        <v>40</v>
      </c>
      <c r="K21" s="14">
        <v>40</v>
      </c>
      <c r="L21" s="14"/>
      <c r="M21" s="14"/>
      <c r="N21" s="30"/>
      <c r="O21" s="31"/>
    </row>
    <row r="22" spans="1:15" s="33" customFormat="1" ht="39" customHeight="1">
      <c r="A22" s="102" t="s">
        <v>12</v>
      </c>
      <c r="B22" s="103" t="s">
        <v>22</v>
      </c>
      <c r="C22" s="107" t="s">
        <v>23</v>
      </c>
      <c r="D22" s="29" t="s">
        <v>22</v>
      </c>
      <c r="E22" s="29" t="s">
        <v>51</v>
      </c>
      <c r="F22" s="29" t="s">
        <v>300</v>
      </c>
      <c r="G22" s="29" t="s">
        <v>298</v>
      </c>
      <c r="H22" s="14">
        <v>40</v>
      </c>
      <c r="I22" s="14">
        <v>40</v>
      </c>
      <c r="J22" s="14">
        <v>40</v>
      </c>
      <c r="K22" s="14">
        <v>40</v>
      </c>
      <c r="L22" s="14"/>
      <c r="M22" s="14"/>
      <c r="N22" s="30"/>
      <c r="O22" s="31"/>
    </row>
    <row r="23" spans="1:15" s="33" customFormat="1" ht="39" customHeight="1">
      <c r="A23" s="102" t="s">
        <v>12</v>
      </c>
      <c r="B23" s="103" t="s">
        <v>29</v>
      </c>
      <c r="C23" s="29" t="s">
        <v>30</v>
      </c>
      <c r="D23" s="29" t="s">
        <v>29</v>
      </c>
      <c r="E23" s="29" t="s">
        <v>51</v>
      </c>
      <c r="F23" s="29" t="s">
        <v>300</v>
      </c>
      <c r="G23" s="29" t="s">
        <v>298</v>
      </c>
      <c r="H23" s="14">
        <v>40</v>
      </c>
      <c r="I23" s="14">
        <v>40</v>
      </c>
      <c r="J23" s="14">
        <v>40</v>
      </c>
      <c r="K23" s="14">
        <v>40</v>
      </c>
      <c r="L23" s="14"/>
      <c r="M23" s="14"/>
      <c r="N23" s="30"/>
      <c r="O23" s="31"/>
    </row>
    <row r="24" spans="1:15" s="37" customFormat="1" ht="26.25" customHeight="1">
      <c r="A24" s="34" t="s">
        <v>360</v>
      </c>
      <c r="B24" s="106" t="s">
        <v>294</v>
      </c>
      <c r="C24" s="104"/>
      <c r="D24" s="34"/>
      <c r="E24" s="34"/>
      <c r="F24" s="34"/>
      <c r="G24" s="34" t="s">
        <v>401</v>
      </c>
      <c r="H24" s="35">
        <f>SUM(H25:H30)</f>
        <v>1701</v>
      </c>
      <c r="I24" s="35">
        <f>SUM(I25:I30)</f>
        <v>1701</v>
      </c>
      <c r="J24" s="35">
        <f>SUM(J25:J30)</f>
        <v>1701</v>
      </c>
      <c r="K24" s="35">
        <f>SUM(K25:K30)</f>
        <v>1701</v>
      </c>
      <c r="L24" s="35"/>
      <c r="M24" s="35"/>
      <c r="N24" s="35"/>
      <c r="O24" s="27"/>
    </row>
    <row r="25" spans="1:15" s="38" customFormat="1" ht="37.5" customHeight="1">
      <c r="A25" s="102" t="s">
        <v>12</v>
      </c>
      <c r="B25" s="103" t="s">
        <v>13</v>
      </c>
      <c r="C25" s="107" t="s">
        <v>197</v>
      </c>
      <c r="D25" s="29" t="s">
        <v>14</v>
      </c>
      <c r="E25" s="29" t="s">
        <v>51</v>
      </c>
      <c r="F25" s="29" t="s">
        <v>304</v>
      </c>
      <c r="G25" s="29" t="s">
        <v>402</v>
      </c>
      <c r="H25" s="14">
        <v>360</v>
      </c>
      <c r="I25" s="14">
        <v>360</v>
      </c>
      <c r="J25" s="14">
        <v>360</v>
      </c>
      <c r="K25" s="14">
        <v>360</v>
      </c>
      <c r="L25" s="14"/>
      <c r="M25" s="14"/>
      <c r="N25" s="14"/>
      <c r="O25" s="36"/>
    </row>
    <row r="26" spans="1:15" s="38" customFormat="1" ht="37.5" customHeight="1">
      <c r="A26" s="102" t="s">
        <v>12</v>
      </c>
      <c r="B26" s="103" t="s">
        <v>15</v>
      </c>
      <c r="C26" s="107" t="s">
        <v>16</v>
      </c>
      <c r="D26" s="29" t="s">
        <v>17</v>
      </c>
      <c r="E26" s="29" t="s">
        <v>51</v>
      </c>
      <c r="F26" s="29" t="s">
        <v>304</v>
      </c>
      <c r="G26" s="29" t="s">
        <v>403</v>
      </c>
      <c r="H26" s="14">
        <v>450</v>
      </c>
      <c r="I26" s="14">
        <v>450</v>
      </c>
      <c r="J26" s="14">
        <v>450</v>
      </c>
      <c r="K26" s="14">
        <v>450</v>
      </c>
      <c r="L26" s="14"/>
      <c r="M26" s="14"/>
      <c r="N26" s="14"/>
      <c r="O26" s="36"/>
    </row>
    <row r="27" spans="1:15" s="38" customFormat="1" ht="37.5" customHeight="1">
      <c r="A27" s="102" t="s">
        <v>12</v>
      </c>
      <c r="B27" s="103" t="s">
        <v>18</v>
      </c>
      <c r="C27" s="107" t="s">
        <v>19</v>
      </c>
      <c r="D27" s="29" t="s">
        <v>18</v>
      </c>
      <c r="E27" s="29" t="s">
        <v>51</v>
      </c>
      <c r="F27" s="29" t="s">
        <v>304</v>
      </c>
      <c r="G27" s="29" t="s">
        <v>303</v>
      </c>
      <c r="H27" s="14">
        <v>486</v>
      </c>
      <c r="I27" s="14">
        <v>486</v>
      </c>
      <c r="J27" s="14">
        <v>486</v>
      </c>
      <c r="K27" s="14">
        <v>486</v>
      </c>
      <c r="L27" s="14"/>
      <c r="M27" s="14"/>
      <c r="N27" s="14"/>
      <c r="O27" s="36"/>
    </row>
    <row r="28" spans="1:15" s="38" customFormat="1" ht="37.5" customHeight="1">
      <c r="A28" s="102" t="s">
        <v>12</v>
      </c>
      <c r="B28" s="103" t="s">
        <v>20</v>
      </c>
      <c r="C28" s="107" t="s">
        <v>478</v>
      </c>
      <c r="D28" s="29" t="s">
        <v>20</v>
      </c>
      <c r="E28" s="29" t="s">
        <v>51</v>
      </c>
      <c r="F28" s="29" t="s">
        <v>304</v>
      </c>
      <c r="G28" s="29" t="s">
        <v>399</v>
      </c>
      <c r="H28" s="14">
        <v>270</v>
      </c>
      <c r="I28" s="14">
        <v>270</v>
      </c>
      <c r="J28" s="14">
        <v>270</v>
      </c>
      <c r="K28" s="14">
        <v>270</v>
      </c>
      <c r="L28" s="14"/>
      <c r="M28" s="14"/>
      <c r="N28" s="39"/>
      <c r="O28" s="36"/>
    </row>
    <row r="29" spans="1:15" s="38" customFormat="1" ht="37.5" customHeight="1">
      <c r="A29" s="102" t="s">
        <v>12</v>
      </c>
      <c r="B29" s="103" t="s">
        <v>26</v>
      </c>
      <c r="C29" s="107" t="s">
        <v>27</v>
      </c>
      <c r="D29" s="29" t="s">
        <v>26</v>
      </c>
      <c r="E29" s="29" t="s">
        <v>51</v>
      </c>
      <c r="F29" s="29" t="s">
        <v>304</v>
      </c>
      <c r="G29" s="29" t="s">
        <v>302</v>
      </c>
      <c r="H29" s="14">
        <v>45</v>
      </c>
      <c r="I29" s="14">
        <v>45</v>
      </c>
      <c r="J29" s="14">
        <v>45</v>
      </c>
      <c r="K29" s="14">
        <v>45</v>
      </c>
      <c r="L29" s="14"/>
      <c r="M29" s="14"/>
      <c r="N29" s="39"/>
      <c r="O29" s="36"/>
    </row>
    <row r="30" spans="1:15" s="38" customFormat="1" ht="37.5" customHeight="1">
      <c r="A30" s="102" t="s">
        <v>12</v>
      </c>
      <c r="B30" s="103" t="s">
        <v>22</v>
      </c>
      <c r="C30" s="107" t="s">
        <v>23</v>
      </c>
      <c r="D30" s="29" t="s">
        <v>22</v>
      </c>
      <c r="E30" s="29" t="s">
        <v>51</v>
      </c>
      <c r="F30" s="29" t="s">
        <v>304</v>
      </c>
      <c r="G30" s="29" t="s">
        <v>296</v>
      </c>
      <c r="H30" s="14">
        <v>90</v>
      </c>
      <c r="I30" s="14">
        <v>90</v>
      </c>
      <c r="J30" s="14">
        <v>90</v>
      </c>
      <c r="K30" s="14">
        <v>90</v>
      </c>
      <c r="L30" s="14"/>
      <c r="M30" s="14"/>
      <c r="N30" s="39"/>
      <c r="O30" s="36"/>
    </row>
    <row r="31" spans="1:15" s="37" customFormat="1" ht="20.25" customHeight="1">
      <c r="A31" s="34" t="s">
        <v>32</v>
      </c>
      <c r="B31" s="106" t="s">
        <v>33</v>
      </c>
      <c r="C31" s="108"/>
      <c r="D31" s="34"/>
      <c r="E31" s="34"/>
      <c r="F31" s="34"/>
      <c r="G31" s="34"/>
      <c r="H31" s="35">
        <f>H32+H33+H34+H35+H36</f>
        <v>5954</v>
      </c>
      <c r="I31" s="35">
        <f>I32+I33+I34+I35+I36</f>
        <v>5954</v>
      </c>
      <c r="J31" s="35">
        <f>J32+J33+J34+J35+J36</f>
        <v>5954</v>
      </c>
      <c r="K31" s="35">
        <f>K32+K33+K34+K35+K36</f>
        <v>5954</v>
      </c>
      <c r="L31" s="35"/>
      <c r="M31" s="35"/>
      <c r="N31" s="34"/>
      <c r="O31" s="27"/>
    </row>
    <row r="32" spans="1:15" ht="27.75" customHeight="1">
      <c r="A32" s="11" t="s">
        <v>12</v>
      </c>
      <c r="B32" s="12" t="s">
        <v>34</v>
      </c>
      <c r="C32" s="109" t="s">
        <v>314</v>
      </c>
      <c r="D32" s="91" t="s">
        <v>20</v>
      </c>
      <c r="E32" s="91">
        <v>2022</v>
      </c>
      <c r="F32" s="91" t="s">
        <v>35</v>
      </c>
      <c r="G32" s="91" t="s">
        <v>404</v>
      </c>
      <c r="H32" s="13">
        <v>1000</v>
      </c>
      <c r="I32" s="13">
        <v>1000</v>
      </c>
      <c r="J32" s="13">
        <v>1000</v>
      </c>
      <c r="K32" s="13">
        <v>1000</v>
      </c>
      <c r="L32" s="13"/>
      <c r="M32" s="13"/>
      <c r="N32" s="14"/>
      <c r="O32" s="14"/>
    </row>
    <row r="33" spans="1:15" ht="27.75" customHeight="1">
      <c r="A33" s="11" t="s">
        <v>12</v>
      </c>
      <c r="B33" s="12" t="s">
        <v>36</v>
      </c>
      <c r="C33" s="109" t="s">
        <v>314</v>
      </c>
      <c r="D33" s="91" t="s">
        <v>18</v>
      </c>
      <c r="E33" s="91">
        <v>2022</v>
      </c>
      <c r="F33" s="91" t="s">
        <v>35</v>
      </c>
      <c r="G33" s="91" t="s">
        <v>37</v>
      </c>
      <c r="H33" s="13">
        <v>721</v>
      </c>
      <c r="I33" s="13">
        <v>721</v>
      </c>
      <c r="J33" s="13">
        <v>721</v>
      </c>
      <c r="K33" s="13">
        <v>721</v>
      </c>
      <c r="L33" s="13"/>
      <c r="M33" s="13"/>
      <c r="N33" s="14"/>
      <c r="O33" s="14"/>
    </row>
    <row r="34" spans="1:15" ht="27.75" customHeight="1">
      <c r="A34" s="11" t="s">
        <v>12</v>
      </c>
      <c r="B34" s="12" t="s">
        <v>38</v>
      </c>
      <c r="C34" s="109" t="s">
        <v>314</v>
      </c>
      <c r="D34" s="91" t="s">
        <v>20</v>
      </c>
      <c r="E34" s="91">
        <v>2023</v>
      </c>
      <c r="F34" s="91" t="s">
        <v>35</v>
      </c>
      <c r="G34" s="91" t="s">
        <v>40</v>
      </c>
      <c r="H34" s="13">
        <v>2000</v>
      </c>
      <c r="I34" s="13">
        <v>2000</v>
      </c>
      <c r="J34" s="13">
        <v>2000</v>
      </c>
      <c r="K34" s="13">
        <v>2000</v>
      </c>
      <c r="L34" s="13"/>
      <c r="M34" s="13"/>
      <c r="N34" s="14"/>
      <c r="O34" s="14"/>
    </row>
    <row r="35" spans="1:15" ht="27.75" customHeight="1">
      <c r="A35" s="11" t="s">
        <v>12</v>
      </c>
      <c r="B35" s="12" t="s">
        <v>41</v>
      </c>
      <c r="C35" s="109" t="s">
        <v>314</v>
      </c>
      <c r="D35" s="91" t="s">
        <v>29</v>
      </c>
      <c r="E35" s="91">
        <v>2023</v>
      </c>
      <c r="F35" s="91" t="s">
        <v>35</v>
      </c>
      <c r="G35" s="91" t="s">
        <v>42</v>
      </c>
      <c r="H35" s="13">
        <v>733</v>
      </c>
      <c r="I35" s="13">
        <v>733</v>
      </c>
      <c r="J35" s="13">
        <v>733</v>
      </c>
      <c r="K35" s="13">
        <v>733</v>
      </c>
      <c r="L35" s="13"/>
      <c r="M35" s="13"/>
      <c r="N35" s="14"/>
      <c r="O35" s="14"/>
    </row>
    <row r="36" spans="1:15" ht="27.75" customHeight="1">
      <c r="A36" s="11" t="s">
        <v>12</v>
      </c>
      <c r="B36" s="12" t="s">
        <v>43</v>
      </c>
      <c r="C36" s="109" t="s">
        <v>314</v>
      </c>
      <c r="D36" s="91" t="s">
        <v>15</v>
      </c>
      <c r="E36" s="91">
        <v>2023</v>
      </c>
      <c r="F36" s="91" t="s">
        <v>35</v>
      </c>
      <c r="G36" s="91" t="s">
        <v>44</v>
      </c>
      <c r="H36" s="13">
        <v>1500</v>
      </c>
      <c r="I36" s="13">
        <v>1500</v>
      </c>
      <c r="J36" s="13">
        <v>1500</v>
      </c>
      <c r="K36" s="13">
        <v>1500</v>
      </c>
      <c r="L36" s="13"/>
      <c r="M36" s="13"/>
      <c r="N36" s="14"/>
      <c r="O36" s="14"/>
    </row>
    <row r="37" spans="1:15" s="41" customFormat="1" ht="27.75" customHeight="1">
      <c r="A37" s="23">
        <v>2</v>
      </c>
      <c r="B37" s="110" t="s">
        <v>45</v>
      </c>
      <c r="C37" s="111"/>
      <c r="D37" s="23"/>
      <c r="E37" s="23"/>
      <c r="F37" s="23"/>
      <c r="G37" s="23"/>
      <c r="H37" s="52">
        <f>H38</f>
        <v>80289</v>
      </c>
      <c r="I37" s="52">
        <f>I38</f>
        <v>80289</v>
      </c>
      <c r="J37" s="52">
        <f>J38</f>
        <v>80289</v>
      </c>
      <c r="K37" s="52">
        <f>K38</f>
        <v>80289</v>
      </c>
      <c r="L37" s="52"/>
      <c r="M37" s="52"/>
      <c r="N37" s="23"/>
      <c r="O37" s="24"/>
    </row>
    <row r="38" spans="1:15" s="37" customFormat="1" ht="28.5" customHeight="1">
      <c r="A38" s="40" t="s">
        <v>249</v>
      </c>
      <c r="B38" s="112" t="s">
        <v>46</v>
      </c>
      <c r="C38" s="113"/>
      <c r="D38" s="40"/>
      <c r="E38" s="40"/>
      <c r="F38" s="40"/>
      <c r="G38" s="40"/>
      <c r="H38" s="114">
        <f>H39+H41</f>
        <v>80289</v>
      </c>
      <c r="I38" s="114">
        <f>I39+I41</f>
        <v>80289</v>
      </c>
      <c r="J38" s="114">
        <f>J39+J41</f>
        <v>80289</v>
      </c>
      <c r="K38" s="114">
        <f>K39+K41</f>
        <v>80289</v>
      </c>
      <c r="L38" s="114"/>
      <c r="M38" s="114"/>
      <c r="N38" s="34"/>
      <c r="O38" s="27"/>
    </row>
    <row r="39" spans="1:15" s="37" customFormat="1" ht="35.25" customHeight="1">
      <c r="A39" s="40" t="s">
        <v>54</v>
      </c>
      <c r="B39" s="112" t="s">
        <v>47</v>
      </c>
      <c r="C39" s="113"/>
      <c r="D39" s="40"/>
      <c r="E39" s="40"/>
      <c r="F39" s="40"/>
      <c r="G39" s="40"/>
      <c r="H39" s="114">
        <f>H40</f>
        <v>26873</v>
      </c>
      <c r="I39" s="114">
        <f>I40</f>
        <v>26873</v>
      </c>
      <c r="J39" s="114">
        <f>J40</f>
        <v>26873</v>
      </c>
      <c r="K39" s="114">
        <f>K40</f>
        <v>26873</v>
      </c>
      <c r="L39" s="114"/>
      <c r="M39" s="114"/>
      <c r="N39" s="34"/>
      <c r="O39" s="27"/>
    </row>
    <row r="40" spans="1:15" s="33" customFormat="1" ht="35.25" customHeight="1">
      <c r="A40" s="29" t="s">
        <v>48</v>
      </c>
      <c r="B40" s="103" t="s">
        <v>49</v>
      </c>
      <c r="C40" s="109" t="s">
        <v>50</v>
      </c>
      <c r="D40" s="29"/>
      <c r="E40" s="29" t="s">
        <v>51</v>
      </c>
      <c r="F40" s="29" t="s">
        <v>52</v>
      </c>
      <c r="G40" s="29" t="s">
        <v>405</v>
      </c>
      <c r="H40" s="14">
        <v>26873</v>
      </c>
      <c r="I40" s="14">
        <v>26873</v>
      </c>
      <c r="J40" s="14">
        <v>26873</v>
      </c>
      <c r="K40" s="14">
        <v>26873</v>
      </c>
      <c r="L40" s="14"/>
      <c r="M40" s="14"/>
      <c r="N40" s="30"/>
      <c r="O40" s="31"/>
    </row>
    <row r="41" spans="1:15" s="37" customFormat="1" ht="35.25" customHeight="1">
      <c r="A41" s="40" t="s">
        <v>54</v>
      </c>
      <c r="B41" s="112" t="s">
        <v>53</v>
      </c>
      <c r="C41" s="113"/>
      <c r="D41" s="40"/>
      <c r="E41" s="40"/>
      <c r="F41" s="40"/>
      <c r="G41" s="40"/>
      <c r="H41" s="114">
        <f>H42+H75</f>
        <v>53416</v>
      </c>
      <c r="I41" s="114">
        <f>I42+I75</f>
        <v>53416</v>
      </c>
      <c r="J41" s="114">
        <f>J42+J75</f>
        <v>53416</v>
      </c>
      <c r="K41" s="114">
        <f>K42+K75</f>
        <v>53416</v>
      </c>
      <c r="L41" s="114"/>
      <c r="M41" s="114"/>
      <c r="N41" s="34"/>
      <c r="O41" s="27"/>
    </row>
    <row r="42" spans="1:15" s="37" customFormat="1" ht="20.25" customHeight="1">
      <c r="A42" s="40" t="s">
        <v>54</v>
      </c>
      <c r="B42" s="112" t="s">
        <v>55</v>
      </c>
      <c r="C42" s="40"/>
      <c r="D42" s="40"/>
      <c r="E42" s="40"/>
      <c r="F42" s="40"/>
      <c r="G42" s="40"/>
      <c r="H42" s="114">
        <f>H43+H52+H62+H69</f>
        <v>42219</v>
      </c>
      <c r="I42" s="114">
        <f>I43+I52+I62+I69</f>
        <v>42219</v>
      </c>
      <c r="J42" s="114">
        <f>J43+J52+J62+J69</f>
        <v>42219</v>
      </c>
      <c r="K42" s="114">
        <f>K43+K52+K62+K69</f>
        <v>42219</v>
      </c>
      <c r="L42" s="114"/>
      <c r="M42" s="114"/>
      <c r="N42" s="34"/>
      <c r="O42" s="27"/>
    </row>
    <row r="43" spans="1:15" s="37" customFormat="1" ht="20.25" customHeight="1">
      <c r="A43" s="40" t="s">
        <v>54</v>
      </c>
      <c r="B43" s="112" t="s">
        <v>15</v>
      </c>
      <c r="C43" s="40"/>
      <c r="D43" s="40"/>
      <c r="E43" s="40"/>
      <c r="F43" s="40"/>
      <c r="G43" s="40"/>
      <c r="H43" s="114">
        <f>SUM(H44:H51)</f>
        <v>10505</v>
      </c>
      <c r="I43" s="114">
        <f>SUM(I44:I51)</f>
        <v>10505</v>
      </c>
      <c r="J43" s="114">
        <f>SUM(J44:J51)</f>
        <v>10505</v>
      </c>
      <c r="K43" s="114">
        <f>SUM(K44:K51)</f>
        <v>10505</v>
      </c>
      <c r="L43" s="114"/>
      <c r="M43" s="114"/>
      <c r="N43" s="34"/>
      <c r="O43" s="27"/>
    </row>
    <row r="44" spans="1:15" s="38" customFormat="1" ht="35.25" customHeight="1">
      <c r="A44" s="102" t="s">
        <v>12</v>
      </c>
      <c r="B44" s="103" t="s">
        <v>406</v>
      </c>
      <c r="C44" s="109" t="s">
        <v>50</v>
      </c>
      <c r="D44" s="29" t="s">
        <v>56</v>
      </c>
      <c r="E44" s="29">
        <v>2022</v>
      </c>
      <c r="F44" s="29" t="s">
        <v>57</v>
      </c>
      <c r="G44" s="29" t="s">
        <v>58</v>
      </c>
      <c r="H44" s="14">
        <v>1891</v>
      </c>
      <c r="I44" s="14">
        <v>1891</v>
      </c>
      <c r="J44" s="14">
        <v>1891</v>
      </c>
      <c r="K44" s="14">
        <v>1891</v>
      </c>
      <c r="L44" s="14"/>
      <c r="M44" s="14"/>
      <c r="N44" s="29"/>
      <c r="O44" s="36"/>
    </row>
    <row r="45" spans="1:15" s="38" customFormat="1" ht="39.75" customHeight="1">
      <c r="A45" s="102" t="s">
        <v>12</v>
      </c>
      <c r="B45" s="103" t="s">
        <v>59</v>
      </c>
      <c r="C45" s="109" t="s">
        <v>50</v>
      </c>
      <c r="D45" s="29" t="s">
        <v>60</v>
      </c>
      <c r="E45" s="29">
        <v>2023</v>
      </c>
      <c r="F45" s="29" t="s">
        <v>57</v>
      </c>
      <c r="G45" s="29" t="s">
        <v>58</v>
      </c>
      <c r="H45" s="14">
        <v>1894</v>
      </c>
      <c r="I45" s="14">
        <v>1894</v>
      </c>
      <c r="J45" s="14">
        <v>1894</v>
      </c>
      <c r="K45" s="14">
        <v>1894</v>
      </c>
      <c r="L45" s="14"/>
      <c r="M45" s="14"/>
      <c r="N45" s="29"/>
      <c r="O45" s="36"/>
    </row>
    <row r="46" spans="1:15" s="38" customFormat="1" ht="39.75" customHeight="1">
      <c r="A46" s="102" t="s">
        <v>12</v>
      </c>
      <c r="B46" s="103" t="s">
        <v>61</v>
      </c>
      <c r="C46" s="93" t="s">
        <v>16</v>
      </c>
      <c r="D46" s="29" t="s">
        <v>62</v>
      </c>
      <c r="E46" s="29">
        <v>2023</v>
      </c>
      <c r="F46" s="29" t="s">
        <v>63</v>
      </c>
      <c r="G46" s="29" t="s">
        <v>64</v>
      </c>
      <c r="H46" s="14">
        <v>450</v>
      </c>
      <c r="I46" s="14">
        <v>450</v>
      </c>
      <c r="J46" s="14">
        <v>450</v>
      </c>
      <c r="K46" s="14">
        <v>450</v>
      </c>
      <c r="L46" s="14"/>
      <c r="M46" s="14"/>
      <c r="N46" s="166" t="s">
        <v>351</v>
      </c>
      <c r="O46" s="36"/>
    </row>
    <row r="47" spans="1:15" s="38" customFormat="1" ht="42" customHeight="1">
      <c r="A47" s="102" t="s">
        <v>12</v>
      </c>
      <c r="B47" s="103" t="s">
        <v>66</v>
      </c>
      <c r="C47" s="109" t="s">
        <v>50</v>
      </c>
      <c r="D47" s="29" t="s">
        <v>67</v>
      </c>
      <c r="E47" s="29">
        <v>2023</v>
      </c>
      <c r="F47" s="29" t="s">
        <v>57</v>
      </c>
      <c r="G47" s="29" t="s">
        <v>58</v>
      </c>
      <c r="H47" s="14">
        <v>1890</v>
      </c>
      <c r="I47" s="14">
        <v>1890</v>
      </c>
      <c r="J47" s="14">
        <v>1890</v>
      </c>
      <c r="K47" s="14">
        <v>1890</v>
      </c>
      <c r="L47" s="14"/>
      <c r="M47" s="14"/>
      <c r="N47" s="29"/>
      <c r="O47" s="36"/>
    </row>
    <row r="48" spans="1:15" s="38" customFormat="1" ht="39.75" customHeight="1">
      <c r="A48" s="102" t="s">
        <v>12</v>
      </c>
      <c r="B48" s="103" t="s">
        <v>69</v>
      </c>
      <c r="C48" s="95" t="s">
        <v>16</v>
      </c>
      <c r="D48" s="29" t="s">
        <v>70</v>
      </c>
      <c r="E48" s="29">
        <v>2023</v>
      </c>
      <c r="F48" s="29" t="s">
        <v>63</v>
      </c>
      <c r="G48" s="29" t="s">
        <v>64</v>
      </c>
      <c r="H48" s="14">
        <v>350</v>
      </c>
      <c r="I48" s="14">
        <v>350</v>
      </c>
      <c r="J48" s="14">
        <v>350</v>
      </c>
      <c r="K48" s="14">
        <v>350</v>
      </c>
      <c r="L48" s="14"/>
      <c r="M48" s="14"/>
      <c r="N48" s="166" t="s">
        <v>351</v>
      </c>
      <c r="O48" s="36"/>
    </row>
    <row r="49" spans="1:15" s="38" customFormat="1" ht="39.75" customHeight="1">
      <c r="A49" s="102" t="s">
        <v>12</v>
      </c>
      <c r="B49" s="103" t="s">
        <v>71</v>
      </c>
      <c r="C49" s="95" t="s">
        <v>16</v>
      </c>
      <c r="D49" s="29" t="s">
        <v>72</v>
      </c>
      <c r="E49" s="29">
        <v>2023</v>
      </c>
      <c r="F49" s="29" t="s">
        <v>63</v>
      </c>
      <c r="G49" s="29" t="s">
        <v>64</v>
      </c>
      <c r="H49" s="14">
        <v>250</v>
      </c>
      <c r="I49" s="14">
        <v>250</v>
      </c>
      <c r="J49" s="14">
        <v>250</v>
      </c>
      <c r="K49" s="14">
        <v>250</v>
      </c>
      <c r="L49" s="14"/>
      <c r="M49" s="14"/>
      <c r="N49" s="166" t="s">
        <v>351</v>
      </c>
      <c r="O49" s="36"/>
    </row>
    <row r="50" spans="1:15" s="38" customFormat="1" ht="35.25" customHeight="1">
      <c r="A50" s="102" t="s">
        <v>12</v>
      </c>
      <c r="B50" s="103" t="s">
        <v>73</v>
      </c>
      <c r="C50" s="109" t="s">
        <v>50</v>
      </c>
      <c r="D50" s="29" t="s">
        <v>62</v>
      </c>
      <c r="E50" s="29">
        <v>2024</v>
      </c>
      <c r="F50" s="29" t="s">
        <v>57</v>
      </c>
      <c r="G50" s="29" t="s">
        <v>58</v>
      </c>
      <c r="H50" s="14">
        <v>1890</v>
      </c>
      <c r="I50" s="14">
        <v>1890</v>
      </c>
      <c r="J50" s="14">
        <v>1890</v>
      </c>
      <c r="K50" s="14">
        <v>1890</v>
      </c>
      <c r="L50" s="14"/>
      <c r="M50" s="14"/>
      <c r="N50" s="29"/>
      <c r="O50" s="36"/>
    </row>
    <row r="51" spans="1:15" s="38" customFormat="1" ht="35.25" customHeight="1">
      <c r="A51" s="102" t="s">
        <v>12</v>
      </c>
      <c r="B51" s="103" t="s">
        <v>74</v>
      </c>
      <c r="C51" s="109" t="s">
        <v>50</v>
      </c>
      <c r="D51" s="29" t="s">
        <v>70</v>
      </c>
      <c r="E51" s="29">
        <v>2025</v>
      </c>
      <c r="F51" s="29" t="s">
        <v>57</v>
      </c>
      <c r="G51" s="29" t="s">
        <v>58</v>
      </c>
      <c r="H51" s="14">
        <v>1890</v>
      </c>
      <c r="I51" s="14">
        <v>1890</v>
      </c>
      <c r="J51" s="14">
        <v>1890</v>
      </c>
      <c r="K51" s="14">
        <v>1890</v>
      </c>
      <c r="L51" s="14"/>
      <c r="M51" s="14"/>
      <c r="N51" s="29"/>
      <c r="O51" s="36"/>
    </row>
    <row r="52" spans="1:15" s="37" customFormat="1" ht="21.75" customHeight="1">
      <c r="A52" s="40" t="s">
        <v>54</v>
      </c>
      <c r="B52" s="112" t="s">
        <v>18</v>
      </c>
      <c r="C52" s="40"/>
      <c r="D52" s="40"/>
      <c r="E52" s="40"/>
      <c r="F52" s="40"/>
      <c r="G52" s="40"/>
      <c r="H52" s="114">
        <f>SUM(H53:H61)</f>
        <v>10804</v>
      </c>
      <c r="I52" s="114">
        <f>SUM(I53:I61)</f>
        <v>10804</v>
      </c>
      <c r="J52" s="114">
        <f>SUM(J53:J61)</f>
        <v>10804</v>
      </c>
      <c r="K52" s="114">
        <f>SUM(K53:K61)</f>
        <v>10804</v>
      </c>
      <c r="L52" s="114"/>
      <c r="M52" s="114"/>
      <c r="N52" s="34"/>
      <c r="O52" s="27"/>
    </row>
    <row r="53" spans="1:15" s="38" customFormat="1" ht="35.25" customHeight="1">
      <c r="A53" s="102" t="s">
        <v>12</v>
      </c>
      <c r="B53" s="103" t="s">
        <v>75</v>
      </c>
      <c r="C53" s="109" t="s">
        <v>50</v>
      </c>
      <c r="D53" s="29" t="s">
        <v>76</v>
      </c>
      <c r="E53" s="29">
        <v>2022</v>
      </c>
      <c r="F53" s="29" t="s">
        <v>57</v>
      </c>
      <c r="G53" s="29" t="s">
        <v>58</v>
      </c>
      <c r="H53" s="14">
        <v>1945</v>
      </c>
      <c r="I53" s="14">
        <v>1945</v>
      </c>
      <c r="J53" s="14">
        <v>1945</v>
      </c>
      <c r="K53" s="14">
        <v>1945</v>
      </c>
      <c r="L53" s="14"/>
      <c r="M53" s="14"/>
      <c r="N53" s="29"/>
      <c r="O53" s="36"/>
    </row>
    <row r="54" spans="1:15" s="38" customFormat="1" ht="35.25" customHeight="1">
      <c r="A54" s="102" t="s">
        <v>12</v>
      </c>
      <c r="B54" s="103" t="s">
        <v>78</v>
      </c>
      <c r="C54" s="93" t="s">
        <v>19</v>
      </c>
      <c r="D54" s="29" t="s">
        <v>79</v>
      </c>
      <c r="E54" s="29">
        <v>2023</v>
      </c>
      <c r="F54" s="29" t="s">
        <v>80</v>
      </c>
      <c r="G54" s="29" t="s">
        <v>81</v>
      </c>
      <c r="H54" s="14">
        <v>700</v>
      </c>
      <c r="I54" s="14">
        <v>700</v>
      </c>
      <c r="J54" s="14">
        <v>700</v>
      </c>
      <c r="K54" s="14">
        <v>700</v>
      </c>
      <c r="L54" s="14"/>
      <c r="M54" s="14"/>
      <c r="N54" s="29"/>
      <c r="O54" s="36"/>
    </row>
    <row r="55" spans="1:15" s="38" customFormat="1" ht="35.25" customHeight="1">
      <c r="A55" s="102" t="s">
        <v>12</v>
      </c>
      <c r="B55" s="103" t="s">
        <v>83</v>
      </c>
      <c r="C55" s="95" t="s">
        <v>19</v>
      </c>
      <c r="D55" s="29" t="s">
        <v>84</v>
      </c>
      <c r="E55" s="29">
        <v>2023</v>
      </c>
      <c r="F55" s="29" t="s">
        <v>80</v>
      </c>
      <c r="G55" s="29" t="s">
        <v>81</v>
      </c>
      <c r="H55" s="14">
        <v>550</v>
      </c>
      <c r="I55" s="14">
        <v>550</v>
      </c>
      <c r="J55" s="14">
        <v>550</v>
      </c>
      <c r="K55" s="14">
        <v>550</v>
      </c>
      <c r="L55" s="14"/>
      <c r="M55" s="14"/>
      <c r="N55" s="29"/>
      <c r="O55" s="36"/>
    </row>
    <row r="56" spans="1:15" s="38" customFormat="1" ht="35.25" customHeight="1">
      <c r="A56" s="102" t="s">
        <v>12</v>
      </c>
      <c r="B56" s="103" t="s">
        <v>86</v>
      </c>
      <c r="C56" s="95" t="s">
        <v>19</v>
      </c>
      <c r="D56" s="29" t="s">
        <v>87</v>
      </c>
      <c r="E56" s="29">
        <v>2023</v>
      </c>
      <c r="F56" s="29" t="s">
        <v>80</v>
      </c>
      <c r="G56" s="29" t="s">
        <v>81</v>
      </c>
      <c r="H56" s="14">
        <v>550</v>
      </c>
      <c r="I56" s="14">
        <v>550</v>
      </c>
      <c r="J56" s="14">
        <v>550</v>
      </c>
      <c r="K56" s="14">
        <v>550</v>
      </c>
      <c r="L56" s="14"/>
      <c r="M56" s="14"/>
      <c r="N56" s="29"/>
      <c r="O56" s="36"/>
    </row>
    <row r="57" spans="1:15" s="38" customFormat="1" ht="35.25" customHeight="1">
      <c r="A57" s="102" t="s">
        <v>12</v>
      </c>
      <c r="B57" s="103" t="s">
        <v>89</v>
      </c>
      <c r="C57" s="95" t="s">
        <v>19</v>
      </c>
      <c r="D57" s="29" t="s">
        <v>90</v>
      </c>
      <c r="E57" s="29">
        <v>2023</v>
      </c>
      <c r="F57" s="29" t="s">
        <v>80</v>
      </c>
      <c r="G57" s="29" t="s">
        <v>81</v>
      </c>
      <c r="H57" s="14">
        <v>709</v>
      </c>
      <c r="I57" s="14">
        <v>709</v>
      </c>
      <c r="J57" s="14">
        <v>709</v>
      </c>
      <c r="K57" s="14">
        <v>709</v>
      </c>
      <c r="L57" s="14"/>
      <c r="M57" s="14"/>
      <c r="N57" s="29"/>
      <c r="O57" s="36"/>
    </row>
    <row r="58" spans="1:15" s="38" customFormat="1" ht="35.25" customHeight="1">
      <c r="A58" s="102" t="s">
        <v>12</v>
      </c>
      <c r="B58" s="103" t="s">
        <v>92</v>
      </c>
      <c r="C58" s="95" t="s">
        <v>19</v>
      </c>
      <c r="D58" s="29" t="s">
        <v>93</v>
      </c>
      <c r="E58" s="29">
        <v>2023</v>
      </c>
      <c r="F58" s="29" t="s">
        <v>94</v>
      </c>
      <c r="G58" s="29" t="s">
        <v>95</v>
      </c>
      <c r="H58" s="14">
        <v>500</v>
      </c>
      <c r="I58" s="14">
        <v>500</v>
      </c>
      <c r="J58" s="14">
        <v>500</v>
      </c>
      <c r="K58" s="14">
        <v>500</v>
      </c>
      <c r="L58" s="14"/>
      <c r="M58" s="14"/>
      <c r="N58" s="29" t="s">
        <v>351</v>
      </c>
      <c r="O58" s="36"/>
    </row>
    <row r="59" spans="1:15" s="38" customFormat="1" ht="35.25" customHeight="1">
      <c r="A59" s="102" t="s">
        <v>12</v>
      </c>
      <c r="B59" s="103" t="s">
        <v>96</v>
      </c>
      <c r="C59" s="109" t="s">
        <v>50</v>
      </c>
      <c r="D59" s="29" t="s">
        <v>97</v>
      </c>
      <c r="E59" s="29">
        <v>2023</v>
      </c>
      <c r="F59" s="29" t="s">
        <v>94</v>
      </c>
      <c r="G59" s="29" t="s">
        <v>98</v>
      </c>
      <c r="H59" s="14">
        <v>1950</v>
      </c>
      <c r="I59" s="14">
        <v>1950</v>
      </c>
      <c r="J59" s="14">
        <v>1950</v>
      </c>
      <c r="K59" s="14">
        <v>1950</v>
      </c>
      <c r="L59" s="14"/>
      <c r="M59" s="14"/>
      <c r="N59" s="29"/>
      <c r="O59" s="36"/>
    </row>
    <row r="60" spans="1:15" s="38" customFormat="1" ht="35.25" customHeight="1">
      <c r="A60" s="102" t="s">
        <v>12</v>
      </c>
      <c r="B60" s="103" t="s">
        <v>99</v>
      </c>
      <c r="C60" s="109" t="s">
        <v>50</v>
      </c>
      <c r="D60" s="29" t="s">
        <v>79</v>
      </c>
      <c r="E60" s="29">
        <v>2024</v>
      </c>
      <c r="F60" s="29" t="s">
        <v>57</v>
      </c>
      <c r="G60" s="29" t="s">
        <v>58</v>
      </c>
      <c r="H60" s="14">
        <v>1950</v>
      </c>
      <c r="I60" s="14">
        <v>1950</v>
      </c>
      <c r="J60" s="14">
        <v>1950</v>
      </c>
      <c r="K60" s="14">
        <v>1950</v>
      </c>
      <c r="L60" s="14"/>
      <c r="M60" s="14"/>
      <c r="N60" s="29"/>
      <c r="O60" s="36"/>
    </row>
    <row r="61" spans="1:15" s="38" customFormat="1" ht="35.25" customHeight="1">
      <c r="A61" s="102" t="s">
        <v>12</v>
      </c>
      <c r="B61" s="103" t="s">
        <v>100</v>
      </c>
      <c r="C61" s="109" t="s">
        <v>50</v>
      </c>
      <c r="D61" s="29" t="s">
        <v>101</v>
      </c>
      <c r="E61" s="29">
        <v>2025</v>
      </c>
      <c r="F61" s="29" t="s">
        <v>57</v>
      </c>
      <c r="G61" s="29" t="s">
        <v>58</v>
      </c>
      <c r="H61" s="14">
        <v>1950</v>
      </c>
      <c r="I61" s="14">
        <v>1950</v>
      </c>
      <c r="J61" s="14">
        <v>1950</v>
      </c>
      <c r="K61" s="14">
        <v>1950</v>
      </c>
      <c r="L61" s="14"/>
      <c r="M61" s="14"/>
      <c r="N61" s="29"/>
      <c r="O61" s="36"/>
    </row>
    <row r="62" spans="1:15" s="37" customFormat="1" ht="19.5" customHeight="1">
      <c r="A62" s="40" t="s">
        <v>54</v>
      </c>
      <c r="B62" s="112" t="s">
        <v>13</v>
      </c>
      <c r="C62" s="40"/>
      <c r="D62" s="40"/>
      <c r="E62" s="40"/>
      <c r="F62" s="40"/>
      <c r="G62" s="40"/>
      <c r="H62" s="114">
        <f>SUM(H63:H68)</f>
        <v>10070</v>
      </c>
      <c r="I62" s="114">
        <f>SUM(I63:I68)</f>
        <v>10070</v>
      </c>
      <c r="J62" s="114">
        <f>SUM(J63:J68)</f>
        <v>10070</v>
      </c>
      <c r="K62" s="114">
        <f>SUM(K63:K68)</f>
        <v>10070</v>
      </c>
      <c r="L62" s="114"/>
      <c r="M62" s="114"/>
      <c r="N62" s="34"/>
      <c r="O62" s="27"/>
    </row>
    <row r="63" spans="1:15" s="38" customFormat="1" ht="35.25" customHeight="1">
      <c r="A63" s="102" t="s">
        <v>12</v>
      </c>
      <c r="B63" s="103" t="s">
        <v>407</v>
      </c>
      <c r="C63" s="109" t="s">
        <v>50</v>
      </c>
      <c r="D63" s="29" t="s">
        <v>102</v>
      </c>
      <c r="E63" s="29">
        <v>2022</v>
      </c>
      <c r="F63" s="29" t="s">
        <v>103</v>
      </c>
      <c r="G63" s="29" t="s">
        <v>58</v>
      </c>
      <c r="H63" s="14">
        <v>1813</v>
      </c>
      <c r="I63" s="14">
        <v>1813</v>
      </c>
      <c r="J63" s="14">
        <v>1813</v>
      </c>
      <c r="K63" s="14">
        <v>1813</v>
      </c>
      <c r="L63" s="14"/>
      <c r="M63" s="14"/>
      <c r="N63" s="29"/>
      <c r="O63" s="36"/>
    </row>
    <row r="64" spans="1:15" s="38" customFormat="1" ht="35.25" customHeight="1">
      <c r="A64" s="102" t="s">
        <v>12</v>
      </c>
      <c r="B64" s="103" t="s">
        <v>105</v>
      </c>
      <c r="C64" s="109" t="s">
        <v>197</v>
      </c>
      <c r="D64" s="29" t="s">
        <v>106</v>
      </c>
      <c r="E64" s="29">
        <v>2023</v>
      </c>
      <c r="F64" s="29" t="s">
        <v>103</v>
      </c>
      <c r="G64" s="29" t="s">
        <v>107</v>
      </c>
      <c r="H64" s="14">
        <v>997</v>
      </c>
      <c r="I64" s="14">
        <v>997</v>
      </c>
      <c r="J64" s="14">
        <v>997</v>
      </c>
      <c r="K64" s="14">
        <v>997</v>
      </c>
      <c r="L64" s="14"/>
      <c r="M64" s="14"/>
      <c r="N64" s="29"/>
      <c r="O64" s="36"/>
    </row>
    <row r="65" spans="1:15" s="38" customFormat="1" ht="35.25" customHeight="1">
      <c r="A65" s="102" t="s">
        <v>12</v>
      </c>
      <c r="B65" s="103" t="s">
        <v>109</v>
      </c>
      <c r="C65" s="109" t="s">
        <v>50</v>
      </c>
      <c r="D65" s="29" t="s">
        <v>110</v>
      </c>
      <c r="E65" s="29">
        <v>2023</v>
      </c>
      <c r="F65" s="29" t="s">
        <v>57</v>
      </c>
      <c r="G65" s="29" t="s">
        <v>58</v>
      </c>
      <c r="H65" s="14">
        <v>1815</v>
      </c>
      <c r="I65" s="14">
        <v>1815</v>
      </c>
      <c r="J65" s="14">
        <v>1815</v>
      </c>
      <c r="K65" s="14">
        <v>1815</v>
      </c>
      <c r="L65" s="14"/>
      <c r="M65" s="14"/>
      <c r="N65" s="29"/>
      <c r="O65" s="36"/>
    </row>
    <row r="66" spans="1:15" s="38" customFormat="1" ht="35.25" customHeight="1">
      <c r="A66" s="102" t="s">
        <v>12</v>
      </c>
      <c r="B66" s="103" t="s">
        <v>111</v>
      </c>
      <c r="C66" s="109" t="s">
        <v>50</v>
      </c>
      <c r="D66" s="29" t="s">
        <v>112</v>
      </c>
      <c r="E66" s="29">
        <v>2023</v>
      </c>
      <c r="F66" s="29" t="s">
        <v>57</v>
      </c>
      <c r="G66" s="29" t="s">
        <v>58</v>
      </c>
      <c r="H66" s="14">
        <v>1815</v>
      </c>
      <c r="I66" s="14">
        <v>1815</v>
      </c>
      <c r="J66" s="14">
        <v>1815</v>
      </c>
      <c r="K66" s="14">
        <v>1815</v>
      </c>
      <c r="L66" s="14"/>
      <c r="M66" s="14"/>
      <c r="N66" s="29"/>
      <c r="O66" s="36"/>
    </row>
    <row r="67" spans="1:15" s="38" customFormat="1" ht="35.25" customHeight="1">
      <c r="A67" s="102" t="s">
        <v>12</v>
      </c>
      <c r="B67" s="103" t="s">
        <v>113</v>
      </c>
      <c r="C67" s="109" t="s">
        <v>50</v>
      </c>
      <c r="D67" s="29" t="s">
        <v>112</v>
      </c>
      <c r="E67" s="29">
        <v>2024</v>
      </c>
      <c r="F67" s="29" t="s">
        <v>103</v>
      </c>
      <c r="G67" s="29" t="s">
        <v>58</v>
      </c>
      <c r="H67" s="14">
        <v>1815</v>
      </c>
      <c r="I67" s="14">
        <v>1815</v>
      </c>
      <c r="J67" s="14">
        <v>1815</v>
      </c>
      <c r="K67" s="14">
        <v>1815</v>
      </c>
      <c r="L67" s="14"/>
      <c r="M67" s="14"/>
      <c r="N67" s="29"/>
      <c r="O67" s="36"/>
    </row>
    <row r="68" spans="1:15" s="38" customFormat="1" ht="35.25" customHeight="1">
      <c r="A68" s="102" t="s">
        <v>12</v>
      </c>
      <c r="B68" s="103" t="s">
        <v>114</v>
      </c>
      <c r="C68" s="109" t="s">
        <v>50</v>
      </c>
      <c r="D68" s="29" t="s">
        <v>115</v>
      </c>
      <c r="E68" s="29">
        <v>2025</v>
      </c>
      <c r="F68" s="29" t="s">
        <v>57</v>
      </c>
      <c r="G68" s="29" t="s">
        <v>58</v>
      </c>
      <c r="H68" s="14">
        <v>1815</v>
      </c>
      <c r="I68" s="14">
        <v>1815</v>
      </c>
      <c r="J68" s="14">
        <v>1815</v>
      </c>
      <c r="K68" s="14">
        <v>1815</v>
      </c>
      <c r="L68" s="14"/>
      <c r="M68" s="14"/>
      <c r="N68" s="29"/>
      <c r="O68" s="36"/>
    </row>
    <row r="69" spans="1:15" s="37" customFormat="1" ht="35.25" customHeight="1">
      <c r="A69" s="40" t="s">
        <v>54</v>
      </c>
      <c r="B69" s="112" t="s">
        <v>20</v>
      </c>
      <c r="C69" s="40"/>
      <c r="D69" s="40"/>
      <c r="E69" s="40"/>
      <c r="F69" s="40"/>
      <c r="G69" s="40"/>
      <c r="H69" s="114">
        <f>SUM(H70:H74)</f>
        <v>10840</v>
      </c>
      <c r="I69" s="114">
        <f>SUM(I70:I74)</f>
        <v>10840</v>
      </c>
      <c r="J69" s="114">
        <f>SUM(J70:J74)</f>
        <v>10840</v>
      </c>
      <c r="K69" s="114">
        <f>SUM(K70:K74)</f>
        <v>10840</v>
      </c>
      <c r="L69" s="114"/>
      <c r="M69" s="114"/>
      <c r="N69" s="34"/>
      <c r="O69" s="27"/>
    </row>
    <row r="70" spans="1:15" s="38" customFormat="1" ht="35.25" customHeight="1">
      <c r="A70" s="102" t="s">
        <v>12</v>
      </c>
      <c r="B70" s="103" t="s">
        <v>408</v>
      </c>
      <c r="C70" s="109" t="s">
        <v>50</v>
      </c>
      <c r="D70" s="29" t="s">
        <v>116</v>
      </c>
      <c r="E70" s="29">
        <v>2022</v>
      </c>
      <c r="F70" s="29" t="s">
        <v>57</v>
      </c>
      <c r="G70" s="29" t="s">
        <v>58</v>
      </c>
      <c r="H70" s="14">
        <v>1951</v>
      </c>
      <c r="I70" s="14">
        <v>1951</v>
      </c>
      <c r="J70" s="14">
        <v>1951</v>
      </c>
      <c r="K70" s="14">
        <v>1951</v>
      </c>
      <c r="L70" s="14"/>
      <c r="M70" s="14"/>
      <c r="N70" s="29"/>
      <c r="O70" s="36"/>
    </row>
    <row r="71" spans="1:15" s="38" customFormat="1" ht="35.25" customHeight="1">
      <c r="A71" s="102" t="s">
        <v>12</v>
      </c>
      <c r="B71" s="103" t="s">
        <v>117</v>
      </c>
      <c r="C71" s="109" t="s">
        <v>50</v>
      </c>
      <c r="D71" s="29" t="s">
        <v>115</v>
      </c>
      <c r="E71" s="29">
        <v>2023</v>
      </c>
      <c r="F71" s="29" t="s">
        <v>57</v>
      </c>
      <c r="G71" s="29" t="s">
        <v>58</v>
      </c>
      <c r="H71" s="14">
        <v>2089</v>
      </c>
      <c r="I71" s="14">
        <v>2089</v>
      </c>
      <c r="J71" s="14">
        <v>2089</v>
      </c>
      <c r="K71" s="14">
        <v>2089</v>
      </c>
      <c r="L71" s="14"/>
      <c r="M71" s="14"/>
      <c r="N71" s="29"/>
      <c r="O71" s="36"/>
    </row>
    <row r="72" spans="1:15" s="38" customFormat="1" ht="35.25" customHeight="1">
      <c r="A72" s="102" t="s">
        <v>12</v>
      </c>
      <c r="B72" s="103" t="s">
        <v>118</v>
      </c>
      <c r="C72" s="109" t="s">
        <v>50</v>
      </c>
      <c r="D72" s="29" t="s">
        <v>115</v>
      </c>
      <c r="E72" s="29">
        <v>2023</v>
      </c>
      <c r="F72" s="29" t="s">
        <v>57</v>
      </c>
      <c r="G72" s="29" t="s">
        <v>119</v>
      </c>
      <c r="H72" s="14">
        <v>2200</v>
      </c>
      <c r="I72" s="14">
        <v>2200</v>
      </c>
      <c r="J72" s="14">
        <v>2200</v>
      </c>
      <c r="K72" s="14">
        <v>2200</v>
      </c>
      <c r="L72" s="14"/>
      <c r="M72" s="14"/>
      <c r="N72" s="29"/>
      <c r="O72" s="36"/>
    </row>
    <row r="73" spans="1:15" s="38" customFormat="1" ht="35.25" customHeight="1">
      <c r="A73" s="102" t="s">
        <v>12</v>
      </c>
      <c r="B73" s="103" t="s">
        <v>120</v>
      </c>
      <c r="C73" s="109" t="s">
        <v>50</v>
      </c>
      <c r="D73" s="29" t="s">
        <v>115</v>
      </c>
      <c r="E73" s="29">
        <v>2024</v>
      </c>
      <c r="F73" s="29" t="s">
        <v>57</v>
      </c>
      <c r="G73" s="29" t="s">
        <v>119</v>
      </c>
      <c r="H73" s="14">
        <v>2200</v>
      </c>
      <c r="I73" s="14">
        <v>2200</v>
      </c>
      <c r="J73" s="14">
        <v>2200</v>
      </c>
      <c r="K73" s="14">
        <v>2200</v>
      </c>
      <c r="L73" s="14"/>
      <c r="M73" s="14"/>
      <c r="N73" s="29"/>
      <c r="O73" s="36"/>
    </row>
    <row r="74" spans="1:15" s="38" customFormat="1" ht="35.25" customHeight="1">
      <c r="A74" s="102" t="s">
        <v>12</v>
      </c>
      <c r="B74" s="103" t="s">
        <v>121</v>
      </c>
      <c r="C74" s="109" t="s">
        <v>50</v>
      </c>
      <c r="D74" s="29" t="s">
        <v>115</v>
      </c>
      <c r="E74" s="29">
        <v>2025</v>
      </c>
      <c r="F74" s="29" t="s">
        <v>57</v>
      </c>
      <c r="G74" s="29" t="s">
        <v>122</v>
      </c>
      <c r="H74" s="14">
        <v>2400</v>
      </c>
      <c r="I74" s="14">
        <v>2400</v>
      </c>
      <c r="J74" s="14">
        <v>2400</v>
      </c>
      <c r="K74" s="14">
        <v>2400</v>
      </c>
      <c r="L74" s="14"/>
      <c r="M74" s="14"/>
      <c r="N74" s="29"/>
      <c r="O74" s="36"/>
    </row>
    <row r="75" spans="1:15" s="37" customFormat="1" ht="35.25" customHeight="1">
      <c r="A75" s="40" t="s">
        <v>54</v>
      </c>
      <c r="B75" s="112" t="s">
        <v>123</v>
      </c>
      <c r="C75" s="40"/>
      <c r="D75" s="40"/>
      <c r="E75" s="40"/>
      <c r="F75" s="40"/>
      <c r="G75" s="40"/>
      <c r="H75" s="114">
        <f>H76+H97+H108</f>
        <v>11197</v>
      </c>
      <c r="I75" s="114">
        <f>I76+I97+I108</f>
        <v>11197</v>
      </c>
      <c r="J75" s="114">
        <f>J76+J97+J108</f>
        <v>11197</v>
      </c>
      <c r="K75" s="114">
        <f>K76+K97+K108</f>
        <v>11197</v>
      </c>
      <c r="L75" s="114"/>
      <c r="M75" s="114"/>
      <c r="N75" s="34"/>
      <c r="O75" s="27"/>
    </row>
    <row r="76" spans="1:15" s="37" customFormat="1" ht="35.25" customHeight="1">
      <c r="A76" s="40" t="s">
        <v>54</v>
      </c>
      <c r="B76" s="112" t="s">
        <v>29</v>
      </c>
      <c r="C76" s="40"/>
      <c r="D76" s="40"/>
      <c r="E76" s="40"/>
      <c r="F76" s="40"/>
      <c r="G76" s="40"/>
      <c r="H76" s="114">
        <f>SUM(H77:H96)</f>
        <v>5599</v>
      </c>
      <c r="I76" s="114">
        <f>SUM(I77:I96)</f>
        <v>5599</v>
      </c>
      <c r="J76" s="114">
        <f>SUM(J77:J96)</f>
        <v>5599</v>
      </c>
      <c r="K76" s="114">
        <f>SUM(K77:K96)</f>
        <v>5599</v>
      </c>
      <c r="L76" s="114"/>
      <c r="M76" s="114"/>
      <c r="N76" s="34"/>
      <c r="O76" s="27"/>
    </row>
    <row r="77" spans="1:15" s="38" customFormat="1" ht="35.25" customHeight="1">
      <c r="A77" s="102" t="s">
        <v>12</v>
      </c>
      <c r="B77" s="103" t="s">
        <v>409</v>
      </c>
      <c r="C77" s="93" t="s">
        <v>30</v>
      </c>
      <c r="D77" s="29" t="s">
        <v>124</v>
      </c>
      <c r="E77" s="29">
        <v>2022</v>
      </c>
      <c r="F77" s="29" t="s">
        <v>57</v>
      </c>
      <c r="G77" s="29" t="s">
        <v>125</v>
      </c>
      <c r="H77" s="14">
        <f>I77</f>
        <v>252</v>
      </c>
      <c r="I77" s="14">
        <v>252</v>
      </c>
      <c r="J77" s="14">
        <f>K77</f>
        <v>252</v>
      </c>
      <c r="K77" s="14">
        <v>252</v>
      </c>
      <c r="L77" s="14"/>
      <c r="M77" s="14"/>
      <c r="N77" s="29" t="s">
        <v>351</v>
      </c>
      <c r="O77" s="36"/>
    </row>
    <row r="78" spans="1:15" s="38" customFormat="1" ht="35.25" customHeight="1">
      <c r="A78" s="102" t="s">
        <v>12</v>
      </c>
      <c r="B78" s="103" t="s">
        <v>410</v>
      </c>
      <c r="C78" s="95" t="s">
        <v>30</v>
      </c>
      <c r="D78" s="29" t="s">
        <v>126</v>
      </c>
      <c r="E78" s="29">
        <v>2022</v>
      </c>
      <c r="F78" s="29" t="s">
        <v>57</v>
      </c>
      <c r="G78" s="29" t="s">
        <v>125</v>
      </c>
      <c r="H78" s="14">
        <f aca="true" t="shared" si="1" ref="H78:H96">I78</f>
        <v>252</v>
      </c>
      <c r="I78" s="14">
        <v>252</v>
      </c>
      <c r="J78" s="14">
        <f aca="true" t="shared" si="2" ref="J78:J96">K78</f>
        <v>252</v>
      </c>
      <c r="K78" s="14">
        <v>252</v>
      </c>
      <c r="L78" s="14"/>
      <c r="M78" s="14"/>
      <c r="N78" s="29" t="s">
        <v>351</v>
      </c>
      <c r="O78" s="36"/>
    </row>
    <row r="79" spans="1:15" s="38" customFormat="1" ht="35.25" customHeight="1">
      <c r="A79" s="102" t="s">
        <v>12</v>
      </c>
      <c r="B79" s="103" t="s">
        <v>411</v>
      </c>
      <c r="C79" s="95" t="s">
        <v>30</v>
      </c>
      <c r="D79" s="29" t="s">
        <v>127</v>
      </c>
      <c r="E79" s="29">
        <v>2022</v>
      </c>
      <c r="F79" s="29" t="s">
        <v>57</v>
      </c>
      <c r="G79" s="29" t="s">
        <v>125</v>
      </c>
      <c r="H79" s="14">
        <f t="shared" si="1"/>
        <v>252</v>
      </c>
      <c r="I79" s="14">
        <v>252</v>
      </c>
      <c r="J79" s="14">
        <f t="shared" si="2"/>
        <v>252</v>
      </c>
      <c r="K79" s="14">
        <v>252</v>
      </c>
      <c r="L79" s="14"/>
      <c r="M79" s="14"/>
      <c r="N79" s="29" t="s">
        <v>351</v>
      </c>
      <c r="O79" s="36"/>
    </row>
    <row r="80" spans="1:15" s="38" customFormat="1" ht="35.25" customHeight="1">
      <c r="A80" s="102" t="s">
        <v>12</v>
      </c>
      <c r="B80" s="103" t="s">
        <v>128</v>
      </c>
      <c r="C80" s="95" t="s">
        <v>30</v>
      </c>
      <c r="D80" s="29" t="s">
        <v>129</v>
      </c>
      <c r="E80" s="29">
        <v>2022</v>
      </c>
      <c r="F80" s="29" t="s">
        <v>57</v>
      </c>
      <c r="G80" s="29" t="s">
        <v>125</v>
      </c>
      <c r="H80" s="14">
        <f t="shared" si="1"/>
        <v>252</v>
      </c>
      <c r="I80" s="14">
        <v>252</v>
      </c>
      <c r="J80" s="14">
        <f t="shared" si="2"/>
        <v>252</v>
      </c>
      <c r="K80" s="14">
        <v>252</v>
      </c>
      <c r="L80" s="14"/>
      <c r="M80" s="14"/>
      <c r="N80" s="29" t="s">
        <v>351</v>
      </c>
      <c r="O80" s="36"/>
    </row>
    <row r="81" spans="1:15" s="38" customFormat="1" ht="35.25" customHeight="1">
      <c r="A81" s="102" t="s">
        <v>12</v>
      </c>
      <c r="B81" s="103" t="s">
        <v>130</v>
      </c>
      <c r="C81" s="95" t="s">
        <v>30</v>
      </c>
      <c r="D81" s="29" t="s">
        <v>124</v>
      </c>
      <c r="E81" s="29">
        <v>2023</v>
      </c>
      <c r="F81" s="29" t="s">
        <v>131</v>
      </c>
      <c r="G81" s="29" t="s">
        <v>132</v>
      </c>
      <c r="H81" s="14">
        <f t="shared" si="1"/>
        <v>250</v>
      </c>
      <c r="I81" s="14">
        <v>250</v>
      </c>
      <c r="J81" s="14">
        <f t="shared" si="2"/>
        <v>250</v>
      </c>
      <c r="K81" s="14">
        <v>250</v>
      </c>
      <c r="L81" s="14"/>
      <c r="M81" s="14"/>
      <c r="N81" s="29"/>
      <c r="O81" s="36"/>
    </row>
    <row r="82" spans="1:15" s="38" customFormat="1" ht="35.25" customHeight="1">
      <c r="A82" s="102" t="s">
        <v>12</v>
      </c>
      <c r="B82" s="103" t="s">
        <v>133</v>
      </c>
      <c r="C82" s="95" t="s">
        <v>30</v>
      </c>
      <c r="D82" s="29" t="s">
        <v>126</v>
      </c>
      <c r="E82" s="29">
        <v>2023</v>
      </c>
      <c r="F82" s="29" t="s">
        <v>131</v>
      </c>
      <c r="G82" s="29" t="s">
        <v>132</v>
      </c>
      <c r="H82" s="14">
        <f t="shared" si="1"/>
        <v>250</v>
      </c>
      <c r="I82" s="14">
        <v>250</v>
      </c>
      <c r="J82" s="14">
        <f t="shared" si="2"/>
        <v>250</v>
      </c>
      <c r="K82" s="14">
        <v>250</v>
      </c>
      <c r="L82" s="14"/>
      <c r="M82" s="14"/>
      <c r="N82" s="29"/>
      <c r="O82" s="36"/>
    </row>
    <row r="83" spans="1:15" s="38" customFormat="1" ht="35.25" customHeight="1">
      <c r="A83" s="102" t="s">
        <v>12</v>
      </c>
      <c r="B83" s="103" t="s">
        <v>134</v>
      </c>
      <c r="C83" s="95" t="s">
        <v>30</v>
      </c>
      <c r="D83" s="29" t="s">
        <v>127</v>
      </c>
      <c r="E83" s="29">
        <v>2023</v>
      </c>
      <c r="F83" s="29" t="s">
        <v>131</v>
      </c>
      <c r="G83" s="29" t="s">
        <v>132</v>
      </c>
      <c r="H83" s="14">
        <f t="shared" si="1"/>
        <v>267</v>
      </c>
      <c r="I83" s="14">
        <v>267</v>
      </c>
      <c r="J83" s="14">
        <f t="shared" si="2"/>
        <v>267</v>
      </c>
      <c r="K83" s="14">
        <v>267</v>
      </c>
      <c r="L83" s="14"/>
      <c r="M83" s="14"/>
      <c r="N83" s="29"/>
      <c r="O83" s="36"/>
    </row>
    <row r="84" spans="1:15" s="38" customFormat="1" ht="35.25" customHeight="1">
      <c r="A84" s="102" t="s">
        <v>12</v>
      </c>
      <c r="B84" s="103" t="s">
        <v>135</v>
      </c>
      <c r="C84" s="95" t="s">
        <v>30</v>
      </c>
      <c r="D84" s="29" t="s">
        <v>129</v>
      </c>
      <c r="E84" s="29">
        <v>2023</v>
      </c>
      <c r="F84" s="29" t="s">
        <v>57</v>
      </c>
      <c r="G84" s="29" t="s">
        <v>136</v>
      </c>
      <c r="H84" s="14">
        <f t="shared" si="1"/>
        <v>400</v>
      </c>
      <c r="I84" s="14">
        <v>400</v>
      </c>
      <c r="J84" s="14">
        <f t="shared" si="2"/>
        <v>400</v>
      </c>
      <c r="K84" s="14">
        <v>400</v>
      </c>
      <c r="L84" s="14"/>
      <c r="M84" s="14"/>
      <c r="N84" s="29" t="s">
        <v>351</v>
      </c>
      <c r="O84" s="36"/>
    </row>
    <row r="85" spans="1:15" s="38" customFormat="1" ht="35.25" customHeight="1">
      <c r="A85" s="102" t="s">
        <v>12</v>
      </c>
      <c r="B85" s="103" t="s">
        <v>137</v>
      </c>
      <c r="C85" s="95" t="s">
        <v>30</v>
      </c>
      <c r="D85" s="29" t="s">
        <v>124</v>
      </c>
      <c r="E85" s="29">
        <v>2023</v>
      </c>
      <c r="F85" s="29" t="s">
        <v>57</v>
      </c>
      <c r="G85" s="29" t="s">
        <v>136</v>
      </c>
      <c r="H85" s="14">
        <f t="shared" si="1"/>
        <v>370</v>
      </c>
      <c r="I85" s="14">
        <v>370</v>
      </c>
      <c r="J85" s="14">
        <f t="shared" si="2"/>
        <v>370</v>
      </c>
      <c r="K85" s="14">
        <v>370</v>
      </c>
      <c r="L85" s="14"/>
      <c r="M85" s="14"/>
      <c r="N85" s="29" t="s">
        <v>351</v>
      </c>
      <c r="O85" s="36"/>
    </row>
    <row r="86" spans="1:15" s="38" customFormat="1" ht="35.25" customHeight="1">
      <c r="A86" s="102" t="s">
        <v>12</v>
      </c>
      <c r="B86" s="103" t="s">
        <v>138</v>
      </c>
      <c r="C86" s="95" t="s">
        <v>30</v>
      </c>
      <c r="D86" s="29" t="s">
        <v>126</v>
      </c>
      <c r="E86" s="29">
        <v>2023</v>
      </c>
      <c r="F86" s="29" t="s">
        <v>103</v>
      </c>
      <c r="G86" s="29" t="s">
        <v>136</v>
      </c>
      <c r="H86" s="14">
        <f t="shared" si="1"/>
        <v>370</v>
      </c>
      <c r="I86" s="14">
        <v>370</v>
      </c>
      <c r="J86" s="14">
        <f t="shared" si="2"/>
        <v>370</v>
      </c>
      <c r="K86" s="14">
        <v>370</v>
      </c>
      <c r="L86" s="14"/>
      <c r="M86" s="14"/>
      <c r="N86" s="29"/>
      <c r="O86" s="36"/>
    </row>
    <row r="87" spans="1:15" s="38" customFormat="1" ht="35.25" customHeight="1">
      <c r="A87" s="102" t="s">
        <v>12</v>
      </c>
      <c r="B87" s="103" t="s">
        <v>139</v>
      </c>
      <c r="C87" s="95" t="s">
        <v>30</v>
      </c>
      <c r="D87" s="29" t="s">
        <v>127</v>
      </c>
      <c r="E87" s="29">
        <v>2023</v>
      </c>
      <c r="F87" s="29" t="s">
        <v>57</v>
      </c>
      <c r="G87" s="29" t="s">
        <v>136</v>
      </c>
      <c r="H87" s="14">
        <f t="shared" si="1"/>
        <v>370</v>
      </c>
      <c r="I87" s="14">
        <v>370</v>
      </c>
      <c r="J87" s="14">
        <f t="shared" si="2"/>
        <v>370</v>
      </c>
      <c r="K87" s="14">
        <v>370</v>
      </c>
      <c r="L87" s="14"/>
      <c r="M87" s="14"/>
      <c r="N87" s="29" t="s">
        <v>351</v>
      </c>
      <c r="O87" s="36"/>
    </row>
    <row r="88" spans="1:15" s="38" customFormat="1" ht="35.25" customHeight="1">
      <c r="A88" s="102" t="s">
        <v>12</v>
      </c>
      <c r="B88" s="103" t="s">
        <v>140</v>
      </c>
      <c r="C88" s="95" t="s">
        <v>30</v>
      </c>
      <c r="D88" s="29" t="s">
        <v>129</v>
      </c>
      <c r="E88" s="29">
        <v>2023</v>
      </c>
      <c r="F88" s="29" t="s">
        <v>103</v>
      </c>
      <c r="G88" s="29" t="s">
        <v>125</v>
      </c>
      <c r="H88" s="14">
        <f t="shared" si="1"/>
        <v>252</v>
      </c>
      <c r="I88" s="14">
        <v>252</v>
      </c>
      <c r="J88" s="14">
        <f t="shared" si="2"/>
        <v>252</v>
      </c>
      <c r="K88" s="14">
        <v>252</v>
      </c>
      <c r="L88" s="14"/>
      <c r="M88" s="14"/>
      <c r="N88" s="29" t="s">
        <v>351</v>
      </c>
      <c r="O88" s="36"/>
    </row>
    <row r="89" spans="1:15" s="38" customFormat="1" ht="35.25" customHeight="1">
      <c r="A89" s="102" t="s">
        <v>12</v>
      </c>
      <c r="B89" s="103" t="s">
        <v>141</v>
      </c>
      <c r="C89" s="95" t="s">
        <v>30</v>
      </c>
      <c r="D89" s="29" t="s">
        <v>124</v>
      </c>
      <c r="E89" s="29">
        <v>2024</v>
      </c>
      <c r="F89" s="29" t="s">
        <v>57</v>
      </c>
      <c r="G89" s="29" t="s">
        <v>125</v>
      </c>
      <c r="H89" s="14">
        <f t="shared" si="1"/>
        <v>250</v>
      </c>
      <c r="I89" s="14">
        <v>250</v>
      </c>
      <c r="J89" s="14">
        <f t="shared" si="2"/>
        <v>250</v>
      </c>
      <c r="K89" s="14">
        <v>250</v>
      </c>
      <c r="L89" s="14"/>
      <c r="M89" s="14"/>
      <c r="N89" s="29" t="s">
        <v>351</v>
      </c>
      <c r="O89" s="36"/>
    </row>
    <row r="90" spans="1:15" s="38" customFormat="1" ht="35.25" customHeight="1">
      <c r="A90" s="102" t="s">
        <v>12</v>
      </c>
      <c r="B90" s="103" t="s">
        <v>142</v>
      </c>
      <c r="C90" s="95" t="s">
        <v>30</v>
      </c>
      <c r="D90" s="29" t="s">
        <v>126</v>
      </c>
      <c r="E90" s="29">
        <v>2024</v>
      </c>
      <c r="F90" s="29" t="s">
        <v>143</v>
      </c>
      <c r="G90" s="29" t="s">
        <v>144</v>
      </c>
      <c r="H90" s="14">
        <f t="shared" si="1"/>
        <v>300</v>
      </c>
      <c r="I90" s="14">
        <v>300</v>
      </c>
      <c r="J90" s="14">
        <f t="shared" si="2"/>
        <v>300</v>
      </c>
      <c r="K90" s="14">
        <v>300</v>
      </c>
      <c r="L90" s="14"/>
      <c r="M90" s="14"/>
      <c r="N90" s="29"/>
      <c r="O90" s="36"/>
    </row>
    <row r="91" spans="1:15" s="38" customFormat="1" ht="35.25" customHeight="1">
      <c r="A91" s="102" t="s">
        <v>12</v>
      </c>
      <c r="B91" s="103" t="s">
        <v>145</v>
      </c>
      <c r="C91" s="95" t="s">
        <v>30</v>
      </c>
      <c r="D91" s="29" t="s">
        <v>127</v>
      </c>
      <c r="E91" s="29">
        <v>2024</v>
      </c>
      <c r="F91" s="29" t="s">
        <v>57</v>
      </c>
      <c r="G91" s="29" t="s">
        <v>125</v>
      </c>
      <c r="H91" s="14">
        <f t="shared" si="1"/>
        <v>252</v>
      </c>
      <c r="I91" s="14">
        <v>252</v>
      </c>
      <c r="J91" s="14">
        <f t="shared" si="2"/>
        <v>252</v>
      </c>
      <c r="K91" s="14">
        <v>252</v>
      </c>
      <c r="L91" s="14"/>
      <c r="M91" s="14"/>
      <c r="N91" s="29" t="s">
        <v>351</v>
      </c>
      <c r="O91" s="36"/>
    </row>
    <row r="92" spans="1:15" s="38" customFormat="1" ht="35.25" customHeight="1">
      <c r="A92" s="102" t="s">
        <v>12</v>
      </c>
      <c r="B92" s="103" t="s">
        <v>146</v>
      </c>
      <c r="C92" s="95" t="s">
        <v>30</v>
      </c>
      <c r="D92" s="29" t="s">
        <v>129</v>
      </c>
      <c r="E92" s="29">
        <v>2024</v>
      </c>
      <c r="F92" s="29" t="s">
        <v>57</v>
      </c>
      <c r="G92" s="29" t="s">
        <v>125</v>
      </c>
      <c r="H92" s="14">
        <f t="shared" si="1"/>
        <v>252</v>
      </c>
      <c r="I92" s="14">
        <v>252</v>
      </c>
      <c r="J92" s="14">
        <f t="shared" si="2"/>
        <v>252</v>
      </c>
      <c r="K92" s="14">
        <v>252</v>
      </c>
      <c r="L92" s="14"/>
      <c r="M92" s="14"/>
      <c r="N92" s="29" t="s">
        <v>351</v>
      </c>
      <c r="O92" s="36"/>
    </row>
    <row r="93" spans="1:15" s="38" customFormat="1" ht="35.25" customHeight="1">
      <c r="A93" s="102" t="s">
        <v>12</v>
      </c>
      <c r="B93" s="103" t="s">
        <v>147</v>
      </c>
      <c r="C93" s="95" t="s">
        <v>30</v>
      </c>
      <c r="D93" s="29" t="s">
        <v>124</v>
      </c>
      <c r="E93" s="29">
        <v>2025</v>
      </c>
      <c r="F93" s="29" t="s">
        <v>57</v>
      </c>
      <c r="G93" s="29" t="s">
        <v>125</v>
      </c>
      <c r="H93" s="14">
        <f t="shared" si="1"/>
        <v>252</v>
      </c>
      <c r="I93" s="14">
        <v>252</v>
      </c>
      <c r="J93" s="14">
        <f t="shared" si="2"/>
        <v>252</v>
      </c>
      <c r="K93" s="14">
        <v>252</v>
      </c>
      <c r="L93" s="14"/>
      <c r="M93" s="14"/>
      <c r="N93" s="29" t="s">
        <v>351</v>
      </c>
      <c r="O93" s="36"/>
    </row>
    <row r="94" spans="1:15" s="38" customFormat="1" ht="35.25" customHeight="1">
      <c r="A94" s="102" t="s">
        <v>12</v>
      </c>
      <c r="B94" s="103" t="s">
        <v>148</v>
      </c>
      <c r="C94" s="95" t="s">
        <v>30</v>
      </c>
      <c r="D94" s="29" t="s">
        <v>126</v>
      </c>
      <c r="E94" s="29">
        <v>2025</v>
      </c>
      <c r="F94" s="29" t="s">
        <v>57</v>
      </c>
      <c r="G94" s="29" t="s">
        <v>125</v>
      </c>
      <c r="H94" s="14">
        <f t="shared" si="1"/>
        <v>252</v>
      </c>
      <c r="I94" s="14">
        <v>252</v>
      </c>
      <c r="J94" s="14">
        <f t="shared" si="2"/>
        <v>252</v>
      </c>
      <c r="K94" s="14">
        <v>252</v>
      </c>
      <c r="L94" s="14"/>
      <c r="M94" s="14"/>
      <c r="N94" s="29" t="s">
        <v>351</v>
      </c>
      <c r="O94" s="36"/>
    </row>
    <row r="95" spans="1:15" s="38" customFormat="1" ht="35.25" customHeight="1">
      <c r="A95" s="102" t="s">
        <v>12</v>
      </c>
      <c r="B95" s="103" t="s">
        <v>149</v>
      </c>
      <c r="C95" s="95" t="s">
        <v>30</v>
      </c>
      <c r="D95" s="29" t="s">
        <v>127</v>
      </c>
      <c r="E95" s="29">
        <v>2025</v>
      </c>
      <c r="F95" s="29" t="s">
        <v>57</v>
      </c>
      <c r="G95" s="29" t="s">
        <v>125</v>
      </c>
      <c r="H95" s="14">
        <f t="shared" si="1"/>
        <v>252</v>
      </c>
      <c r="I95" s="14">
        <v>252</v>
      </c>
      <c r="J95" s="14">
        <f t="shared" si="2"/>
        <v>252</v>
      </c>
      <c r="K95" s="14">
        <v>252</v>
      </c>
      <c r="L95" s="14"/>
      <c r="M95" s="14"/>
      <c r="N95" s="29" t="s">
        <v>351</v>
      </c>
      <c r="O95" s="36"/>
    </row>
    <row r="96" spans="1:15" s="38" customFormat="1" ht="35.25" customHeight="1">
      <c r="A96" s="102" t="s">
        <v>12</v>
      </c>
      <c r="B96" s="103" t="s">
        <v>150</v>
      </c>
      <c r="C96" s="95" t="s">
        <v>30</v>
      </c>
      <c r="D96" s="29" t="s">
        <v>129</v>
      </c>
      <c r="E96" s="29">
        <v>2025</v>
      </c>
      <c r="F96" s="29" t="s">
        <v>57</v>
      </c>
      <c r="G96" s="29" t="s">
        <v>125</v>
      </c>
      <c r="H96" s="14">
        <f t="shared" si="1"/>
        <v>252</v>
      </c>
      <c r="I96" s="14">
        <v>252</v>
      </c>
      <c r="J96" s="14">
        <f t="shared" si="2"/>
        <v>252</v>
      </c>
      <c r="K96" s="14">
        <v>252</v>
      </c>
      <c r="L96" s="14"/>
      <c r="M96" s="14"/>
      <c r="N96" s="29" t="s">
        <v>351</v>
      </c>
      <c r="O96" s="36"/>
    </row>
    <row r="97" spans="1:15" s="37" customFormat="1" ht="35.25" customHeight="1">
      <c r="A97" s="40" t="s">
        <v>54</v>
      </c>
      <c r="B97" s="112" t="s">
        <v>26</v>
      </c>
      <c r="C97" s="40"/>
      <c r="D97" s="40"/>
      <c r="E97" s="40"/>
      <c r="F97" s="40"/>
      <c r="G97" s="40"/>
      <c r="H97" s="114">
        <f>SUM(H98:H107)</f>
        <v>2799</v>
      </c>
      <c r="I97" s="114">
        <f>SUM(I98:I107)</f>
        <v>2799</v>
      </c>
      <c r="J97" s="114">
        <f>SUM(J98:J107)</f>
        <v>2799</v>
      </c>
      <c r="K97" s="114">
        <f>SUM(K98:K107)</f>
        <v>2799</v>
      </c>
      <c r="L97" s="114"/>
      <c r="M97" s="114"/>
      <c r="N97" s="34"/>
      <c r="O97" s="27"/>
    </row>
    <row r="98" spans="1:15" s="38" customFormat="1" ht="35.25" customHeight="1">
      <c r="A98" s="102" t="s">
        <v>12</v>
      </c>
      <c r="B98" s="103" t="s">
        <v>412</v>
      </c>
      <c r="C98" s="93" t="s">
        <v>27</v>
      </c>
      <c r="D98" s="29" t="s">
        <v>112</v>
      </c>
      <c r="E98" s="29">
        <v>2022</v>
      </c>
      <c r="F98" s="29" t="s">
        <v>57</v>
      </c>
      <c r="G98" s="29" t="s">
        <v>413</v>
      </c>
      <c r="H98" s="14">
        <v>252</v>
      </c>
      <c r="I98" s="14">
        <v>252</v>
      </c>
      <c r="J98" s="14">
        <v>252</v>
      </c>
      <c r="K98" s="14">
        <v>252</v>
      </c>
      <c r="L98" s="14"/>
      <c r="M98" s="14"/>
      <c r="N98" s="166" t="s">
        <v>351</v>
      </c>
      <c r="O98" s="36"/>
    </row>
    <row r="99" spans="1:15" s="38" customFormat="1" ht="35.25" customHeight="1">
      <c r="A99" s="102" t="s">
        <v>12</v>
      </c>
      <c r="B99" s="103" t="s">
        <v>414</v>
      </c>
      <c r="C99" s="95" t="s">
        <v>27</v>
      </c>
      <c r="D99" s="29" t="s">
        <v>151</v>
      </c>
      <c r="E99" s="29">
        <v>2022</v>
      </c>
      <c r="F99" s="29" t="s">
        <v>57</v>
      </c>
      <c r="G99" s="29" t="s">
        <v>413</v>
      </c>
      <c r="H99" s="14">
        <v>252</v>
      </c>
      <c r="I99" s="14">
        <v>252</v>
      </c>
      <c r="J99" s="14">
        <v>252</v>
      </c>
      <c r="K99" s="14">
        <v>252</v>
      </c>
      <c r="L99" s="14"/>
      <c r="M99" s="14"/>
      <c r="N99" s="166" t="s">
        <v>351</v>
      </c>
      <c r="O99" s="36"/>
    </row>
    <row r="100" spans="1:15" s="38" customFormat="1" ht="35.25" customHeight="1">
      <c r="A100" s="102" t="s">
        <v>12</v>
      </c>
      <c r="B100" s="103" t="s">
        <v>152</v>
      </c>
      <c r="C100" s="95" t="s">
        <v>27</v>
      </c>
      <c r="D100" s="29" t="s">
        <v>112</v>
      </c>
      <c r="E100" s="29">
        <v>2023</v>
      </c>
      <c r="F100" s="29" t="s">
        <v>103</v>
      </c>
      <c r="G100" s="29" t="s">
        <v>136</v>
      </c>
      <c r="H100" s="14">
        <v>287</v>
      </c>
      <c r="I100" s="14">
        <v>287</v>
      </c>
      <c r="J100" s="14">
        <v>287</v>
      </c>
      <c r="K100" s="14">
        <v>287</v>
      </c>
      <c r="L100" s="14"/>
      <c r="M100" s="14"/>
      <c r="N100" s="166" t="s">
        <v>351</v>
      </c>
      <c r="O100" s="36"/>
    </row>
    <row r="101" spans="1:15" s="38" customFormat="1" ht="35.25" customHeight="1">
      <c r="A101" s="102" t="s">
        <v>12</v>
      </c>
      <c r="B101" s="103" t="s">
        <v>153</v>
      </c>
      <c r="C101" s="95" t="s">
        <v>27</v>
      </c>
      <c r="D101" s="29" t="s">
        <v>112</v>
      </c>
      <c r="E101" s="29">
        <v>2023</v>
      </c>
      <c r="F101" s="29" t="s">
        <v>57</v>
      </c>
      <c r="G101" s="29" t="s">
        <v>136</v>
      </c>
      <c r="H101" s="14">
        <v>286</v>
      </c>
      <c r="I101" s="14">
        <v>286</v>
      </c>
      <c r="J101" s="14">
        <v>286</v>
      </c>
      <c r="K101" s="14">
        <v>286</v>
      </c>
      <c r="L101" s="14"/>
      <c r="M101" s="14"/>
      <c r="N101" s="166" t="s">
        <v>351</v>
      </c>
      <c r="O101" s="36"/>
    </row>
    <row r="102" spans="1:15" s="38" customFormat="1" ht="35.25" customHeight="1">
      <c r="A102" s="102" t="s">
        <v>12</v>
      </c>
      <c r="B102" s="103" t="s">
        <v>154</v>
      </c>
      <c r="C102" s="95" t="s">
        <v>27</v>
      </c>
      <c r="D102" s="29" t="s">
        <v>151</v>
      </c>
      <c r="E102" s="29">
        <v>2023</v>
      </c>
      <c r="F102" s="29" t="s">
        <v>103</v>
      </c>
      <c r="G102" s="29" t="s">
        <v>136</v>
      </c>
      <c r="H102" s="14">
        <v>287</v>
      </c>
      <c r="I102" s="14">
        <v>287</v>
      </c>
      <c r="J102" s="14">
        <v>287</v>
      </c>
      <c r="K102" s="14">
        <v>287</v>
      </c>
      <c r="L102" s="14"/>
      <c r="M102" s="14"/>
      <c r="N102" s="166" t="s">
        <v>351</v>
      </c>
      <c r="O102" s="36"/>
    </row>
    <row r="103" spans="1:15" s="38" customFormat="1" ht="35.25" customHeight="1">
      <c r="A103" s="102" t="s">
        <v>12</v>
      </c>
      <c r="B103" s="103" t="s">
        <v>155</v>
      </c>
      <c r="C103" s="95" t="s">
        <v>27</v>
      </c>
      <c r="D103" s="29" t="s">
        <v>151</v>
      </c>
      <c r="E103" s="29">
        <v>2023</v>
      </c>
      <c r="F103" s="29" t="s">
        <v>57</v>
      </c>
      <c r="G103" s="29" t="s">
        <v>136</v>
      </c>
      <c r="H103" s="14">
        <v>287</v>
      </c>
      <c r="I103" s="14">
        <v>287</v>
      </c>
      <c r="J103" s="14">
        <v>287</v>
      </c>
      <c r="K103" s="14">
        <v>287</v>
      </c>
      <c r="L103" s="14"/>
      <c r="M103" s="14"/>
      <c r="N103" s="166" t="s">
        <v>351</v>
      </c>
      <c r="O103" s="36"/>
    </row>
    <row r="104" spans="1:15" s="38" customFormat="1" ht="35.25" customHeight="1">
      <c r="A104" s="102" t="s">
        <v>12</v>
      </c>
      <c r="B104" s="103" t="s">
        <v>156</v>
      </c>
      <c r="C104" s="95" t="s">
        <v>27</v>
      </c>
      <c r="D104" s="29" t="s">
        <v>112</v>
      </c>
      <c r="E104" s="29">
        <v>2024</v>
      </c>
      <c r="F104" s="29" t="s">
        <v>57</v>
      </c>
      <c r="G104" s="29" t="s">
        <v>136</v>
      </c>
      <c r="H104" s="14">
        <v>287</v>
      </c>
      <c r="I104" s="14">
        <v>287</v>
      </c>
      <c r="J104" s="14">
        <v>287</v>
      </c>
      <c r="K104" s="14">
        <v>287</v>
      </c>
      <c r="L104" s="14"/>
      <c r="M104" s="14"/>
      <c r="N104" s="166" t="s">
        <v>351</v>
      </c>
      <c r="O104" s="36"/>
    </row>
    <row r="105" spans="1:15" s="38" customFormat="1" ht="35.25" customHeight="1">
      <c r="A105" s="102" t="s">
        <v>12</v>
      </c>
      <c r="B105" s="103" t="s">
        <v>157</v>
      </c>
      <c r="C105" s="95" t="s">
        <v>27</v>
      </c>
      <c r="D105" s="29" t="s">
        <v>151</v>
      </c>
      <c r="E105" s="29">
        <v>2024</v>
      </c>
      <c r="F105" s="29" t="s">
        <v>57</v>
      </c>
      <c r="G105" s="29" t="s">
        <v>136</v>
      </c>
      <c r="H105" s="14">
        <v>287</v>
      </c>
      <c r="I105" s="14">
        <v>287</v>
      </c>
      <c r="J105" s="14">
        <v>287</v>
      </c>
      <c r="K105" s="14">
        <v>287</v>
      </c>
      <c r="L105" s="14"/>
      <c r="M105" s="14"/>
      <c r="N105" s="166" t="s">
        <v>351</v>
      </c>
      <c r="O105" s="36"/>
    </row>
    <row r="106" spans="1:15" s="38" customFormat="1" ht="35.25" customHeight="1">
      <c r="A106" s="102" t="s">
        <v>12</v>
      </c>
      <c r="B106" s="103" t="s">
        <v>158</v>
      </c>
      <c r="C106" s="95" t="s">
        <v>27</v>
      </c>
      <c r="D106" s="29" t="s">
        <v>112</v>
      </c>
      <c r="E106" s="29">
        <v>2025</v>
      </c>
      <c r="F106" s="29" t="s">
        <v>57</v>
      </c>
      <c r="G106" s="29" t="s">
        <v>136</v>
      </c>
      <c r="H106" s="14">
        <v>287</v>
      </c>
      <c r="I106" s="14">
        <v>287</v>
      </c>
      <c r="J106" s="14">
        <v>287</v>
      </c>
      <c r="K106" s="14">
        <v>287</v>
      </c>
      <c r="L106" s="14"/>
      <c r="M106" s="14"/>
      <c r="N106" s="166" t="s">
        <v>351</v>
      </c>
      <c r="O106" s="36"/>
    </row>
    <row r="107" spans="1:15" s="38" customFormat="1" ht="35.25" customHeight="1">
      <c r="A107" s="102" t="s">
        <v>12</v>
      </c>
      <c r="B107" s="103" t="s">
        <v>159</v>
      </c>
      <c r="C107" s="95" t="s">
        <v>27</v>
      </c>
      <c r="D107" s="29" t="s">
        <v>151</v>
      </c>
      <c r="E107" s="29">
        <v>2025</v>
      </c>
      <c r="F107" s="29" t="s">
        <v>57</v>
      </c>
      <c r="G107" s="29" t="s">
        <v>136</v>
      </c>
      <c r="H107" s="14">
        <v>287</v>
      </c>
      <c r="I107" s="14">
        <v>287</v>
      </c>
      <c r="J107" s="14">
        <v>287</v>
      </c>
      <c r="K107" s="14">
        <v>287</v>
      </c>
      <c r="L107" s="14"/>
      <c r="M107" s="14"/>
      <c r="N107" s="166" t="s">
        <v>351</v>
      </c>
      <c r="O107" s="36"/>
    </row>
    <row r="108" spans="1:15" s="47" customFormat="1" ht="17.25" customHeight="1">
      <c r="A108" s="40" t="s">
        <v>54</v>
      </c>
      <c r="B108" s="112" t="s">
        <v>22</v>
      </c>
      <c r="C108" s="40"/>
      <c r="D108" s="40"/>
      <c r="E108" s="40"/>
      <c r="F108" s="40"/>
      <c r="G108" s="40"/>
      <c r="H108" s="114">
        <f>SUM(H109:H110)</f>
        <v>2799</v>
      </c>
      <c r="I108" s="114">
        <f>SUM(I109:I110)</f>
        <v>2799</v>
      </c>
      <c r="J108" s="114">
        <f>SUM(J109:J110)</f>
        <v>2799</v>
      </c>
      <c r="K108" s="114">
        <f>SUM(K109:K110)</f>
        <v>2799</v>
      </c>
      <c r="L108" s="114"/>
      <c r="M108" s="114"/>
      <c r="N108" s="40"/>
      <c r="O108" s="46"/>
    </row>
    <row r="109" spans="1:15" s="38" customFormat="1" ht="27">
      <c r="A109" s="102" t="s">
        <v>12</v>
      </c>
      <c r="B109" s="103" t="s">
        <v>160</v>
      </c>
      <c r="C109" s="109" t="s">
        <v>23</v>
      </c>
      <c r="D109" s="29" t="s">
        <v>161</v>
      </c>
      <c r="E109" s="29" t="s">
        <v>51</v>
      </c>
      <c r="F109" s="29" t="s">
        <v>57</v>
      </c>
      <c r="G109" s="29" t="s">
        <v>415</v>
      </c>
      <c r="H109" s="14">
        <v>1399</v>
      </c>
      <c r="I109" s="14">
        <v>1399</v>
      </c>
      <c r="J109" s="14">
        <v>1399</v>
      </c>
      <c r="K109" s="14">
        <v>1399</v>
      </c>
      <c r="L109" s="14"/>
      <c r="M109" s="14"/>
      <c r="N109" s="29" t="s">
        <v>351</v>
      </c>
      <c r="O109" s="36"/>
    </row>
    <row r="110" spans="1:15" s="38" customFormat="1" ht="27">
      <c r="A110" s="102" t="s">
        <v>12</v>
      </c>
      <c r="B110" s="103" t="s">
        <v>416</v>
      </c>
      <c r="C110" s="109" t="s">
        <v>23</v>
      </c>
      <c r="D110" s="29" t="s">
        <v>162</v>
      </c>
      <c r="E110" s="29" t="s">
        <v>51</v>
      </c>
      <c r="F110" s="29" t="s">
        <v>57</v>
      </c>
      <c r="G110" s="29" t="s">
        <v>415</v>
      </c>
      <c r="H110" s="14">
        <v>1400</v>
      </c>
      <c r="I110" s="14">
        <v>1400</v>
      </c>
      <c r="J110" s="14">
        <v>1400</v>
      </c>
      <c r="K110" s="14">
        <v>1400</v>
      </c>
      <c r="L110" s="14"/>
      <c r="M110" s="14"/>
      <c r="N110" s="29" t="s">
        <v>351</v>
      </c>
      <c r="O110" s="36"/>
    </row>
    <row r="111" spans="1:15" s="118" customFormat="1" ht="21" customHeight="1">
      <c r="A111" s="115">
        <v>3</v>
      </c>
      <c r="B111" s="116" t="s">
        <v>163</v>
      </c>
      <c r="C111" s="115"/>
      <c r="D111" s="115"/>
      <c r="E111" s="115"/>
      <c r="F111" s="115"/>
      <c r="G111" s="115"/>
      <c r="H111" s="117">
        <f>SUM(H112:H126)</f>
        <v>10242</v>
      </c>
      <c r="I111" s="117">
        <f>SUM(I112:I126)</f>
        <v>10242</v>
      </c>
      <c r="J111" s="117">
        <f>SUM(J112:J126)</f>
        <v>10242</v>
      </c>
      <c r="K111" s="117">
        <f>SUM(K112:K126)</f>
        <v>10242</v>
      </c>
      <c r="L111" s="117"/>
      <c r="M111" s="117"/>
      <c r="N111" s="48"/>
      <c r="O111" s="49"/>
    </row>
    <row r="112" spans="1:15" ht="41.25">
      <c r="A112" s="11" t="s">
        <v>12</v>
      </c>
      <c r="B112" s="12" t="s">
        <v>417</v>
      </c>
      <c r="C112" s="119" t="s">
        <v>164</v>
      </c>
      <c r="D112" s="91" t="s">
        <v>18</v>
      </c>
      <c r="E112" s="91">
        <v>2022</v>
      </c>
      <c r="F112" s="91" t="s">
        <v>165</v>
      </c>
      <c r="G112" s="91" t="s">
        <v>166</v>
      </c>
      <c r="H112" s="13">
        <v>442</v>
      </c>
      <c r="I112" s="13">
        <v>442</v>
      </c>
      <c r="J112" s="13">
        <v>442</v>
      </c>
      <c r="K112" s="13">
        <v>442</v>
      </c>
      <c r="L112" s="13"/>
      <c r="M112" s="13"/>
      <c r="N112" s="91"/>
      <c r="O112" s="50"/>
    </row>
    <row r="113" spans="1:15" ht="41.25">
      <c r="A113" s="11" t="s">
        <v>12</v>
      </c>
      <c r="B113" s="12" t="s">
        <v>418</v>
      </c>
      <c r="C113" s="119" t="s">
        <v>164</v>
      </c>
      <c r="D113" s="91" t="s">
        <v>39</v>
      </c>
      <c r="E113" s="91">
        <v>2022</v>
      </c>
      <c r="F113" s="91" t="s">
        <v>165</v>
      </c>
      <c r="G113" s="91" t="s">
        <v>166</v>
      </c>
      <c r="H113" s="13">
        <v>442</v>
      </c>
      <c r="I113" s="13">
        <v>442</v>
      </c>
      <c r="J113" s="13">
        <v>442</v>
      </c>
      <c r="K113" s="13">
        <v>442</v>
      </c>
      <c r="L113" s="13"/>
      <c r="M113" s="13"/>
      <c r="N113" s="91"/>
      <c r="O113" s="50"/>
    </row>
    <row r="114" spans="1:15" s="33" customFormat="1" ht="41.25">
      <c r="A114" s="102" t="s">
        <v>12</v>
      </c>
      <c r="B114" s="103" t="s">
        <v>167</v>
      </c>
      <c r="C114" s="119" t="s">
        <v>164</v>
      </c>
      <c r="D114" s="29" t="s">
        <v>15</v>
      </c>
      <c r="E114" s="29">
        <v>2022</v>
      </c>
      <c r="F114" s="29" t="s">
        <v>165</v>
      </c>
      <c r="G114" s="29" t="s">
        <v>168</v>
      </c>
      <c r="H114" s="14">
        <v>652</v>
      </c>
      <c r="I114" s="14">
        <v>652</v>
      </c>
      <c r="J114" s="14">
        <v>652</v>
      </c>
      <c r="K114" s="14">
        <v>652</v>
      </c>
      <c r="L114" s="14"/>
      <c r="M114" s="14"/>
      <c r="N114" s="30"/>
      <c r="O114" s="31"/>
    </row>
    <row r="115" spans="1:15" ht="41.25">
      <c r="A115" s="11" t="s">
        <v>12</v>
      </c>
      <c r="B115" s="12" t="s">
        <v>419</v>
      </c>
      <c r="C115" s="119" t="s">
        <v>164</v>
      </c>
      <c r="D115" s="91" t="s">
        <v>39</v>
      </c>
      <c r="E115" s="91">
        <v>2022</v>
      </c>
      <c r="F115" s="91" t="s">
        <v>165</v>
      </c>
      <c r="G115" s="91" t="s">
        <v>169</v>
      </c>
      <c r="H115" s="13">
        <v>308</v>
      </c>
      <c r="I115" s="13">
        <v>308</v>
      </c>
      <c r="J115" s="13">
        <v>308</v>
      </c>
      <c r="K115" s="13">
        <v>308</v>
      </c>
      <c r="L115" s="13"/>
      <c r="M115" s="13"/>
      <c r="N115" s="91"/>
      <c r="O115" s="50"/>
    </row>
    <row r="116" spans="1:15" ht="41.25">
      <c r="A116" s="11" t="s">
        <v>12</v>
      </c>
      <c r="B116" s="12" t="s">
        <v>170</v>
      </c>
      <c r="C116" s="119" t="s">
        <v>164</v>
      </c>
      <c r="D116" s="91" t="s">
        <v>171</v>
      </c>
      <c r="E116" s="91">
        <v>2023</v>
      </c>
      <c r="F116" s="91" t="s">
        <v>165</v>
      </c>
      <c r="G116" s="91" t="s">
        <v>168</v>
      </c>
      <c r="H116" s="13">
        <v>692</v>
      </c>
      <c r="I116" s="13">
        <v>692</v>
      </c>
      <c r="J116" s="13">
        <v>692</v>
      </c>
      <c r="K116" s="13">
        <v>692</v>
      </c>
      <c r="L116" s="13"/>
      <c r="M116" s="13"/>
      <c r="N116" s="91"/>
      <c r="O116" s="50"/>
    </row>
    <row r="117" spans="1:15" ht="41.25">
      <c r="A117" s="11" t="s">
        <v>12</v>
      </c>
      <c r="B117" s="12" t="s">
        <v>172</v>
      </c>
      <c r="C117" s="119" t="s">
        <v>164</v>
      </c>
      <c r="D117" s="91" t="s">
        <v>15</v>
      </c>
      <c r="E117" s="91">
        <v>2023</v>
      </c>
      <c r="F117" s="91" t="s">
        <v>165</v>
      </c>
      <c r="G117" s="91" t="s">
        <v>173</v>
      </c>
      <c r="H117" s="13">
        <v>830</v>
      </c>
      <c r="I117" s="13">
        <v>830</v>
      </c>
      <c r="J117" s="13">
        <v>830</v>
      </c>
      <c r="K117" s="13">
        <v>830</v>
      </c>
      <c r="L117" s="13"/>
      <c r="M117" s="13"/>
      <c r="N117" s="91"/>
      <c r="O117" s="50"/>
    </row>
    <row r="118" spans="1:15" s="33" customFormat="1" ht="41.25">
      <c r="A118" s="102" t="s">
        <v>12</v>
      </c>
      <c r="B118" s="103" t="s">
        <v>174</v>
      </c>
      <c r="C118" s="119" t="s">
        <v>164</v>
      </c>
      <c r="D118" s="29" t="s">
        <v>31</v>
      </c>
      <c r="E118" s="29">
        <v>2023</v>
      </c>
      <c r="F118" s="29" t="s">
        <v>165</v>
      </c>
      <c r="G118" s="29" t="s">
        <v>173</v>
      </c>
      <c r="H118" s="14">
        <v>830</v>
      </c>
      <c r="I118" s="14">
        <v>830</v>
      </c>
      <c r="J118" s="14">
        <v>830</v>
      </c>
      <c r="K118" s="14">
        <v>830</v>
      </c>
      <c r="L118" s="14"/>
      <c r="M118" s="14"/>
      <c r="N118" s="30"/>
      <c r="O118" s="31"/>
    </row>
    <row r="119" spans="1:15" s="120" customFormat="1" ht="41.25">
      <c r="A119" s="11" t="s">
        <v>12</v>
      </c>
      <c r="B119" s="12" t="s">
        <v>175</v>
      </c>
      <c r="C119" s="119" t="s">
        <v>164</v>
      </c>
      <c r="D119" s="91" t="s">
        <v>14</v>
      </c>
      <c r="E119" s="91">
        <v>2023</v>
      </c>
      <c r="F119" s="91" t="s">
        <v>165</v>
      </c>
      <c r="G119" s="91" t="s">
        <v>173</v>
      </c>
      <c r="H119" s="13">
        <v>830</v>
      </c>
      <c r="I119" s="13">
        <v>830</v>
      </c>
      <c r="J119" s="13">
        <v>830</v>
      </c>
      <c r="K119" s="13">
        <v>830</v>
      </c>
      <c r="L119" s="13"/>
      <c r="M119" s="13"/>
      <c r="N119" s="92"/>
      <c r="O119" s="51"/>
    </row>
    <row r="120" spans="1:15" ht="41.25">
      <c r="A120" s="11" t="s">
        <v>12</v>
      </c>
      <c r="B120" s="12" t="s">
        <v>176</v>
      </c>
      <c r="C120" s="119" t="s">
        <v>164</v>
      </c>
      <c r="D120" s="91" t="s">
        <v>18</v>
      </c>
      <c r="E120" s="91">
        <v>2023</v>
      </c>
      <c r="F120" s="91" t="s">
        <v>165</v>
      </c>
      <c r="G120" s="91" t="s">
        <v>173</v>
      </c>
      <c r="H120" s="13">
        <v>830</v>
      </c>
      <c r="I120" s="13">
        <v>830</v>
      </c>
      <c r="J120" s="13">
        <v>830</v>
      </c>
      <c r="K120" s="13">
        <v>830</v>
      </c>
      <c r="L120" s="13"/>
      <c r="M120" s="13"/>
      <c r="N120" s="91"/>
      <c r="O120" s="50"/>
    </row>
    <row r="121" spans="1:15" ht="41.25">
      <c r="A121" s="11" t="s">
        <v>12</v>
      </c>
      <c r="B121" s="12" t="s">
        <v>177</v>
      </c>
      <c r="C121" s="119" t="s">
        <v>164</v>
      </c>
      <c r="D121" s="91" t="s">
        <v>39</v>
      </c>
      <c r="E121" s="91">
        <v>2023</v>
      </c>
      <c r="F121" s="91" t="s">
        <v>165</v>
      </c>
      <c r="G121" s="91" t="s">
        <v>173</v>
      </c>
      <c r="H121" s="13">
        <v>830</v>
      </c>
      <c r="I121" s="13">
        <v>830</v>
      </c>
      <c r="J121" s="13">
        <v>830</v>
      </c>
      <c r="K121" s="13">
        <v>830</v>
      </c>
      <c r="L121" s="13"/>
      <c r="M121" s="13"/>
      <c r="N121" s="91"/>
      <c r="O121" s="50"/>
    </row>
    <row r="122" spans="1:15" ht="41.25">
      <c r="A122" s="11" t="s">
        <v>12</v>
      </c>
      <c r="B122" s="12" t="s">
        <v>178</v>
      </c>
      <c r="C122" s="119" t="s">
        <v>164</v>
      </c>
      <c r="D122" s="91" t="s">
        <v>39</v>
      </c>
      <c r="E122" s="91">
        <v>2024</v>
      </c>
      <c r="F122" s="91" t="s">
        <v>165</v>
      </c>
      <c r="G122" s="91" t="s">
        <v>179</v>
      </c>
      <c r="H122" s="13">
        <v>692</v>
      </c>
      <c r="I122" s="13">
        <v>692</v>
      </c>
      <c r="J122" s="13">
        <v>692</v>
      </c>
      <c r="K122" s="13">
        <v>692</v>
      </c>
      <c r="L122" s="13"/>
      <c r="M122" s="13"/>
      <c r="N122" s="91"/>
      <c r="O122" s="50"/>
    </row>
    <row r="123" spans="1:15" s="33" customFormat="1" ht="41.25">
      <c r="A123" s="102" t="s">
        <v>12</v>
      </c>
      <c r="B123" s="103" t="s">
        <v>180</v>
      </c>
      <c r="C123" s="119" t="s">
        <v>164</v>
      </c>
      <c r="D123" s="29" t="s">
        <v>18</v>
      </c>
      <c r="E123" s="29">
        <v>2024</v>
      </c>
      <c r="F123" s="29" t="s">
        <v>165</v>
      </c>
      <c r="G123" s="29" t="s">
        <v>179</v>
      </c>
      <c r="H123" s="14">
        <v>692</v>
      </c>
      <c r="I123" s="14">
        <v>692</v>
      </c>
      <c r="J123" s="14">
        <v>692</v>
      </c>
      <c r="K123" s="14">
        <v>692</v>
      </c>
      <c r="L123" s="14"/>
      <c r="M123" s="14"/>
      <c r="N123" s="30"/>
      <c r="O123" s="31"/>
    </row>
    <row r="124" spans="1:15" s="120" customFormat="1" ht="41.25">
      <c r="A124" s="11" t="s">
        <v>12</v>
      </c>
      <c r="B124" s="12" t="s">
        <v>181</v>
      </c>
      <c r="C124" s="119" t="s">
        <v>164</v>
      </c>
      <c r="D124" s="91" t="s">
        <v>182</v>
      </c>
      <c r="E124" s="91">
        <v>2024</v>
      </c>
      <c r="F124" s="91" t="s">
        <v>165</v>
      </c>
      <c r="G124" s="91" t="s">
        <v>173</v>
      </c>
      <c r="H124" s="13">
        <v>830</v>
      </c>
      <c r="I124" s="13">
        <v>830</v>
      </c>
      <c r="J124" s="13">
        <v>830</v>
      </c>
      <c r="K124" s="13">
        <v>830</v>
      </c>
      <c r="L124" s="13"/>
      <c r="M124" s="13"/>
      <c r="N124" s="92"/>
      <c r="O124" s="51"/>
    </row>
    <row r="125" spans="1:15" ht="41.25">
      <c r="A125" s="11" t="s">
        <v>12</v>
      </c>
      <c r="B125" s="12" t="s">
        <v>183</v>
      </c>
      <c r="C125" s="119" t="s">
        <v>164</v>
      </c>
      <c r="D125" s="91" t="s">
        <v>39</v>
      </c>
      <c r="E125" s="91">
        <v>2025</v>
      </c>
      <c r="F125" s="91" t="s">
        <v>165</v>
      </c>
      <c r="G125" s="91" t="s">
        <v>184</v>
      </c>
      <c r="H125" s="13">
        <v>512</v>
      </c>
      <c r="I125" s="13">
        <v>512</v>
      </c>
      <c r="J125" s="13">
        <v>512</v>
      </c>
      <c r="K125" s="13">
        <v>512</v>
      </c>
      <c r="L125" s="13"/>
      <c r="M125" s="13"/>
      <c r="N125" s="91"/>
      <c r="O125" s="50"/>
    </row>
    <row r="126" spans="1:15" ht="41.25">
      <c r="A126" s="11" t="s">
        <v>12</v>
      </c>
      <c r="B126" s="12" t="s">
        <v>185</v>
      </c>
      <c r="C126" s="119" t="s">
        <v>164</v>
      </c>
      <c r="D126" s="91" t="s">
        <v>182</v>
      </c>
      <c r="E126" s="91">
        <v>2025</v>
      </c>
      <c r="F126" s="91" t="s">
        <v>165</v>
      </c>
      <c r="G126" s="91" t="s">
        <v>173</v>
      </c>
      <c r="H126" s="13">
        <v>830</v>
      </c>
      <c r="I126" s="13">
        <v>830</v>
      </c>
      <c r="J126" s="13">
        <v>830</v>
      </c>
      <c r="K126" s="13">
        <v>830</v>
      </c>
      <c r="L126" s="13"/>
      <c r="M126" s="13"/>
      <c r="N126" s="91"/>
      <c r="O126" s="50"/>
    </row>
    <row r="127" spans="1:15" s="55" customFormat="1" ht="18.75" customHeight="1">
      <c r="A127" s="23">
        <v>4</v>
      </c>
      <c r="B127" s="110" t="s">
        <v>186</v>
      </c>
      <c r="C127" s="121"/>
      <c r="D127" s="23"/>
      <c r="E127" s="23"/>
      <c r="F127" s="23"/>
      <c r="G127" s="23"/>
      <c r="H127" s="52">
        <f>H128+H132</f>
        <v>1800</v>
      </c>
      <c r="I127" s="52">
        <f>I128+I132</f>
        <v>1800</v>
      </c>
      <c r="J127" s="52">
        <f>J128+J132</f>
        <v>1700</v>
      </c>
      <c r="K127" s="52">
        <f>K128+K132</f>
        <v>1700</v>
      </c>
      <c r="L127" s="52"/>
      <c r="M127" s="52"/>
      <c r="N127" s="53"/>
      <c r="O127" s="54"/>
    </row>
    <row r="128" spans="1:15" s="32" customFormat="1" ht="27">
      <c r="A128" s="25" t="s">
        <v>54</v>
      </c>
      <c r="B128" s="100" t="s">
        <v>187</v>
      </c>
      <c r="C128" s="108"/>
      <c r="D128" s="25"/>
      <c r="E128" s="25"/>
      <c r="F128" s="25"/>
      <c r="G128" s="25"/>
      <c r="H128" s="26">
        <f>H129+H130+H131</f>
        <v>566</v>
      </c>
      <c r="I128" s="26">
        <f>I129+I130+I131</f>
        <v>566</v>
      </c>
      <c r="J128" s="26">
        <f>J129+J130+J131</f>
        <v>566</v>
      </c>
      <c r="K128" s="26">
        <f>K129+K130+K131</f>
        <v>566</v>
      </c>
      <c r="L128" s="26"/>
      <c r="M128" s="26"/>
      <c r="N128" s="122"/>
      <c r="O128" s="123"/>
    </row>
    <row r="129" spans="1:15" s="56" customFormat="1" ht="27">
      <c r="A129" s="102" t="s">
        <v>12</v>
      </c>
      <c r="B129" s="103" t="s">
        <v>188</v>
      </c>
      <c r="C129" s="109" t="s">
        <v>343</v>
      </c>
      <c r="D129" s="29" t="s">
        <v>28</v>
      </c>
      <c r="E129" s="29">
        <v>2022</v>
      </c>
      <c r="F129" s="205" t="s">
        <v>189</v>
      </c>
      <c r="G129" s="29" t="s">
        <v>190</v>
      </c>
      <c r="H129" s="14">
        <v>104</v>
      </c>
      <c r="I129" s="14">
        <v>104</v>
      </c>
      <c r="J129" s="14">
        <v>104</v>
      </c>
      <c r="K129" s="14">
        <v>104</v>
      </c>
      <c r="L129" s="14"/>
      <c r="M129" s="14"/>
      <c r="N129" s="124"/>
      <c r="O129" s="125"/>
    </row>
    <row r="130" spans="1:15" s="38" customFormat="1" ht="27">
      <c r="A130" s="102" t="s">
        <v>12</v>
      </c>
      <c r="B130" s="103" t="s">
        <v>191</v>
      </c>
      <c r="C130" s="109" t="s">
        <v>343</v>
      </c>
      <c r="D130" s="29" t="s">
        <v>28</v>
      </c>
      <c r="E130" s="29">
        <v>2023</v>
      </c>
      <c r="F130" s="206"/>
      <c r="G130" s="29" t="s">
        <v>192</v>
      </c>
      <c r="H130" s="14">
        <v>400</v>
      </c>
      <c r="I130" s="14">
        <v>400</v>
      </c>
      <c r="J130" s="14">
        <v>400</v>
      </c>
      <c r="K130" s="14">
        <v>400</v>
      </c>
      <c r="L130" s="14"/>
      <c r="M130" s="14"/>
      <c r="N130" s="29"/>
      <c r="O130" s="36"/>
    </row>
    <row r="131" spans="1:15" s="38" customFormat="1" ht="27">
      <c r="A131" s="102" t="s">
        <v>12</v>
      </c>
      <c r="B131" s="103" t="s">
        <v>193</v>
      </c>
      <c r="C131" s="109" t="s">
        <v>343</v>
      </c>
      <c r="D131" s="29" t="s">
        <v>28</v>
      </c>
      <c r="E131" s="29">
        <v>2023</v>
      </c>
      <c r="F131" s="207"/>
      <c r="G131" s="29" t="s">
        <v>194</v>
      </c>
      <c r="H131" s="14">
        <v>62</v>
      </c>
      <c r="I131" s="14">
        <v>62</v>
      </c>
      <c r="J131" s="14">
        <v>62</v>
      </c>
      <c r="K131" s="14">
        <v>62</v>
      </c>
      <c r="L131" s="14"/>
      <c r="M131" s="14"/>
      <c r="N131" s="29"/>
      <c r="O131" s="36"/>
    </row>
    <row r="132" spans="1:15" s="32" customFormat="1" ht="27">
      <c r="A132" s="25" t="s">
        <v>54</v>
      </c>
      <c r="B132" s="100" t="s">
        <v>195</v>
      </c>
      <c r="C132" s="108"/>
      <c r="D132" s="25"/>
      <c r="E132" s="25"/>
      <c r="F132" s="25"/>
      <c r="G132" s="25"/>
      <c r="H132" s="26">
        <f>SUM(H133:H140)</f>
        <v>1234</v>
      </c>
      <c r="I132" s="26">
        <f>SUM(I133:I140)</f>
        <v>1234</v>
      </c>
      <c r="J132" s="26">
        <f>SUM(J133:J140)</f>
        <v>1134</v>
      </c>
      <c r="K132" s="26">
        <f>SUM(K133:K140)</f>
        <v>1134</v>
      </c>
      <c r="L132" s="26"/>
      <c r="M132" s="26"/>
      <c r="N132" s="25"/>
      <c r="O132" s="57"/>
    </row>
    <row r="133" spans="1:15" s="44" customFormat="1" ht="27">
      <c r="A133" s="1" t="s">
        <v>12</v>
      </c>
      <c r="B133" s="2" t="s">
        <v>196</v>
      </c>
      <c r="C133" s="107" t="s">
        <v>197</v>
      </c>
      <c r="D133" s="93" t="s">
        <v>14</v>
      </c>
      <c r="E133" s="93" t="s">
        <v>383</v>
      </c>
      <c r="F133" s="93" t="s">
        <v>198</v>
      </c>
      <c r="G133" s="93" t="s">
        <v>199</v>
      </c>
      <c r="H133" s="126">
        <v>162</v>
      </c>
      <c r="I133" s="126">
        <v>162</v>
      </c>
      <c r="J133" s="126">
        <v>162</v>
      </c>
      <c r="K133" s="126">
        <v>162</v>
      </c>
      <c r="L133" s="126"/>
      <c r="M133" s="126"/>
      <c r="N133" s="166" t="s">
        <v>351</v>
      </c>
      <c r="O133" s="45"/>
    </row>
    <row r="134" spans="1:15" s="44" customFormat="1" ht="27">
      <c r="A134" s="1" t="s">
        <v>12</v>
      </c>
      <c r="B134" s="2" t="s">
        <v>200</v>
      </c>
      <c r="C134" s="107" t="s">
        <v>16</v>
      </c>
      <c r="D134" s="93" t="s">
        <v>17</v>
      </c>
      <c r="E134" s="93" t="s">
        <v>383</v>
      </c>
      <c r="F134" s="93" t="s">
        <v>198</v>
      </c>
      <c r="G134" s="93" t="s">
        <v>201</v>
      </c>
      <c r="H134" s="126">
        <v>162</v>
      </c>
      <c r="I134" s="126">
        <v>162</v>
      </c>
      <c r="J134" s="126">
        <v>162</v>
      </c>
      <c r="K134" s="126">
        <v>162</v>
      </c>
      <c r="L134" s="126"/>
      <c r="M134" s="126"/>
      <c r="N134" s="166" t="s">
        <v>351</v>
      </c>
      <c r="O134" s="45"/>
    </row>
    <row r="135" spans="1:15" s="44" customFormat="1" ht="27">
      <c r="A135" s="1" t="s">
        <v>12</v>
      </c>
      <c r="B135" s="2" t="s">
        <v>202</v>
      </c>
      <c r="C135" s="107" t="s">
        <v>19</v>
      </c>
      <c r="D135" s="93" t="s">
        <v>203</v>
      </c>
      <c r="E135" s="93" t="s">
        <v>383</v>
      </c>
      <c r="F135" s="93" t="s">
        <v>198</v>
      </c>
      <c r="G135" s="93" t="s">
        <v>204</v>
      </c>
      <c r="H135" s="126">
        <v>162</v>
      </c>
      <c r="I135" s="126">
        <v>162</v>
      </c>
      <c r="J135" s="126">
        <v>162</v>
      </c>
      <c r="K135" s="126">
        <v>162</v>
      </c>
      <c r="L135" s="126"/>
      <c r="M135" s="126"/>
      <c r="N135" s="166" t="s">
        <v>351</v>
      </c>
      <c r="O135" s="45"/>
    </row>
    <row r="136" spans="1:15" s="44" customFormat="1" ht="27">
      <c r="A136" s="1" t="s">
        <v>12</v>
      </c>
      <c r="B136" s="2" t="s">
        <v>205</v>
      </c>
      <c r="C136" s="107" t="s">
        <v>478</v>
      </c>
      <c r="D136" s="93" t="s">
        <v>39</v>
      </c>
      <c r="E136" s="93" t="s">
        <v>383</v>
      </c>
      <c r="F136" s="93" t="s">
        <v>198</v>
      </c>
      <c r="G136" s="93" t="s">
        <v>199</v>
      </c>
      <c r="H136" s="126">
        <v>162</v>
      </c>
      <c r="I136" s="126">
        <v>162</v>
      </c>
      <c r="J136" s="126">
        <v>162</v>
      </c>
      <c r="K136" s="126">
        <v>162</v>
      </c>
      <c r="L136" s="126"/>
      <c r="M136" s="126"/>
      <c r="N136" s="166" t="s">
        <v>351</v>
      </c>
      <c r="O136" s="45"/>
    </row>
    <row r="137" spans="1:15" s="59" customFormat="1" ht="27">
      <c r="A137" s="6" t="s">
        <v>12</v>
      </c>
      <c r="B137" s="7" t="s">
        <v>206</v>
      </c>
      <c r="C137" s="107" t="s">
        <v>27</v>
      </c>
      <c r="D137" s="4" t="s">
        <v>28</v>
      </c>
      <c r="E137" s="4" t="s">
        <v>383</v>
      </c>
      <c r="F137" s="4" t="s">
        <v>198</v>
      </c>
      <c r="G137" s="4" t="s">
        <v>199</v>
      </c>
      <c r="H137" s="8">
        <v>129</v>
      </c>
      <c r="I137" s="8">
        <v>129</v>
      </c>
      <c r="J137" s="8">
        <v>29</v>
      </c>
      <c r="K137" s="8">
        <v>29</v>
      </c>
      <c r="L137" s="8"/>
      <c r="M137" s="8"/>
      <c r="N137" s="166" t="s">
        <v>351</v>
      </c>
      <c r="O137" s="127"/>
    </row>
    <row r="138" spans="1:15" s="59" customFormat="1" ht="34.5" customHeight="1">
      <c r="A138" s="6" t="s">
        <v>12</v>
      </c>
      <c r="B138" s="7" t="s">
        <v>361</v>
      </c>
      <c r="C138" s="107" t="s">
        <v>27</v>
      </c>
      <c r="D138" s="4" t="s">
        <v>28</v>
      </c>
      <c r="E138" s="4">
        <v>2023</v>
      </c>
      <c r="F138" s="4" t="s">
        <v>198</v>
      </c>
      <c r="G138" s="4" t="s">
        <v>199</v>
      </c>
      <c r="H138" s="8">
        <v>133</v>
      </c>
      <c r="I138" s="8">
        <v>133</v>
      </c>
      <c r="J138" s="8">
        <v>133</v>
      </c>
      <c r="K138" s="8">
        <v>133</v>
      </c>
      <c r="L138" s="8"/>
      <c r="M138" s="8"/>
      <c r="N138" s="166" t="s">
        <v>351</v>
      </c>
      <c r="O138" s="127"/>
    </row>
    <row r="139" spans="1:15" s="44" customFormat="1" ht="27">
      <c r="A139" s="1" t="s">
        <v>12</v>
      </c>
      <c r="B139" s="2" t="s">
        <v>207</v>
      </c>
      <c r="C139" s="107" t="s">
        <v>23</v>
      </c>
      <c r="D139" s="93" t="s">
        <v>24</v>
      </c>
      <c r="E139" s="93" t="s">
        <v>383</v>
      </c>
      <c r="F139" s="93" t="s">
        <v>198</v>
      </c>
      <c r="G139" s="93" t="s">
        <v>199</v>
      </c>
      <c r="H139" s="126">
        <v>162</v>
      </c>
      <c r="I139" s="126">
        <v>162</v>
      </c>
      <c r="J139" s="126">
        <v>162</v>
      </c>
      <c r="K139" s="126">
        <v>162</v>
      </c>
      <c r="L139" s="126"/>
      <c r="M139" s="126"/>
      <c r="N139" s="166" t="s">
        <v>351</v>
      </c>
      <c r="O139" s="45"/>
    </row>
    <row r="140" spans="1:15" s="44" customFormat="1" ht="41.25">
      <c r="A140" s="1" t="s">
        <v>12</v>
      </c>
      <c r="B140" s="2" t="s">
        <v>208</v>
      </c>
      <c r="C140" s="29" t="s">
        <v>30</v>
      </c>
      <c r="D140" s="93" t="s">
        <v>209</v>
      </c>
      <c r="E140" s="93" t="s">
        <v>383</v>
      </c>
      <c r="F140" s="93" t="s">
        <v>198</v>
      </c>
      <c r="G140" s="93" t="s">
        <v>204</v>
      </c>
      <c r="H140" s="126">
        <v>162</v>
      </c>
      <c r="I140" s="126">
        <v>162</v>
      </c>
      <c r="J140" s="126">
        <v>162</v>
      </c>
      <c r="K140" s="126">
        <v>162</v>
      </c>
      <c r="L140" s="126"/>
      <c r="M140" s="126"/>
      <c r="N140" s="166" t="s">
        <v>351</v>
      </c>
      <c r="O140" s="45"/>
    </row>
    <row r="141" spans="1:15" s="41" customFormat="1" ht="13.5">
      <c r="A141" s="23">
        <v>5</v>
      </c>
      <c r="B141" s="110" t="s">
        <v>295</v>
      </c>
      <c r="C141" s="128"/>
      <c r="D141" s="23"/>
      <c r="E141" s="23"/>
      <c r="F141" s="23"/>
      <c r="G141" s="23"/>
      <c r="H141" s="52">
        <f>H142</f>
        <v>1443</v>
      </c>
      <c r="I141" s="52">
        <f>I142</f>
        <v>1443</v>
      </c>
      <c r="J141" s="52">
        <f>J142</f>
        <v>1443</v>
      </c>
      <c r="K141" s="52">
        <f>K142</f>
        <v>1443</v>
      </c>
      <c r="L141" s="52"/>
      <c r="M141" s="52"/>
      <c r="N141" s="23"/>
      <c r="O141" s="24"/>
    </row>
    <row r="142" spans="1:15" s="131" customFormat="1" ht="27">
      <c r="A142" s="60" t="s">
        <v>54</v>
      </c>
      <c r="B142" s="129" t="s">
        <v>305</v>
      </c>
      <c r="C142" s="107"/>
      <c r="D142" s="60"/>
      <c r="E142" s="60"/>
      <c r="F142" s="60"/>
      <c r="G142" s="60"/>
      <c r="H142" s="130">
        <f>SUM(H143:H149)</f>
        <v>1443</v>
      </c>
      <c r="I142" s="130">
        <f>SUM(I143:I149)</f>
        <v>1443</v>
      </c>
      <c r="J142" s="130">
        <f>SUM(J143:J149)</f>
        <v>1443</v>
      </c>
      <c r="K142" s="130">
        <f>SUM(K143:K149)</f>
        <v>1443</v>
      </c>
      <c r="L142" s="130"/>
      <c r="M142" s="130"/>
      <c r="N142" s="60"/>
      <c r="O142" s="42"/>
    </row>
    <row r="143" spans="1:15" s="44" customFormat="1" ht="27">
      <c r="A143" s="93" t="s">
        <v>12</v>
      </c>
      <c r="B143" s="2" t="s">
        <v>13</v>
      </c>
      <c r="C143" s="107" t="s">
        <v>197</v>
      </c>
      <c r="D143" s="93" t="s">
        <v>14</v>
      </c>
      <c r="E143" s="93" t="s">
        <v>51</v>
      </c>
      <c r="F143" s="208" t="s">
        <v>306</v>
      </c>
      <c r="G143" s="93"/>
      <c r="H143" s="126">
        <v>349</v>
      </c>
      <c r="I143" s="126">
        <v>349</v>
      </c>
      <c r="J143" s="126">
        <v>349</v>
      </c>
      <c r="K143" s="126">
        <v>349</v>
      </c>
      <c r="L143" s="126"/>
      <c r="M143" s="126"/>
      <c r="N143" s="93"/>
      <c r="O143" s="45"/>
    </row>
    <row r="144" spans="1:15" s="44" customFormat="1" ht="27">
      <c r="A144" s="93" t="s">
        <v>12</v>
      </c>
      <c r="B144" s="2" t="s">
        <v>15</v>
      </c>
      <c r="C144" s="107" t="s">
        <v>16</v>
      </c>
      <c r="D144" s="93" t="s">
        <v>17</v>
      </c>
      <c r="E144" s="93" t="s">
        <v>51</v>
      </c>
      <c r="F144" s="209"/>
      <c r="G144" s="93"/>
      <c r="H144" s="126">
        <v>349</v>
      </c>
      <c r="I144" s="126">
        <v>349</v>
      </c>
      <c r="J144" s="126">
        <v>349</v>
      </c>
      <c r="K144" s="126">
        <v>349</v>
      </c>
      <c r="L144" s="126"/>
      <c r="M144" s="126"/>
      <c r="N144" s="93"/>
      <c r="O144" s="45"/>
    </row>
    <row r="145" spans="1:15" s="44" customFormat="1" ht="27">
      <c r="A145" s="93" t="s">
        <v>12</v>
      </c>
      <c r="B145" s="2" t="s">
        <v>18</v>
      </c>
      <c r="C145" s="107" t="s">
        <v>19</v>
      </c>
      <c r="D145" s="93" t="s">
        <v>203</v>
      </c>
      <c r="E145" s="93" t="s">
        <v>51</v>
      </c>
      <c r="F145" s="209"/>
      <c r="G145" s="93"/>
      <c r="H145" s="126">
        <v>349</v>
      </c>
      <c r="I145" s="126">
        <v>349</v>
      </c>
      <c r="J145" s="126">
        <v>349</v>
      </c>
      <c r="K145" s="126">
        <v>349</v>
      </c>
      <c r="L145" s="126"/>
      <c r="M145" s="126"/>
      <c r="N145" s="93"/>
      <c r="O145" s="45"/>
    </row>
    <row r="146" spans="1:15" s="28" customFormat="1" ht="27">
      <c r="A146" s="93" t="s">
        <v>12</v>
      </c>
      <c r="B146" s="2" t="s">
        <v>20</v>
      </c>
      <c r="C146" s="107" t="s">
        <v>478</v>
      </c>
      <c r="D146" s="93" t="s">
        <v>39</v>
      </c>
      <c r="E146" s="93" t="s">
        <v>51</v>
      </c>
      <c r="F146" s="209"/>
      <c r="G146" s="93"/>
      <c r="H146" s="126">
        <v>349</v>
      </c>
      <c r="I146" s="126">
        <v>349</v>
      </c>
      <c r="J146" s="126">
        <v>349</v>
      </c>
      <c r="K146" s="126">
        <v>349</v>
      </c>
      <c r="L146" s="126"/>
      <c r="M146" s="126"/>
      <c r="N146" s="3"/>
      <c r="O146" s="43"/>
    </row>
    <row r="147" spans="1:15" s="133" customFormat="1" ht="27">
      <c r="A147" s="93" t="s">
        <v>12</v>
      </c>
      <c r="B147" s="2" t="s">
        <v>26</v>
      </c>
      <c r="C147" s="107" t="s">
        <v>27</v>
      </c>
      <c r="D147" s="93" t="s">
        <v>28</v>
      </c>
      <c r="E147" s="93" t="s">
        <v>51</v>
      </c>
      <c r="F147" s="209"/>
      <c r="G147" s="93"/>
      <c r="H147" s="126">
        <v>12</v>
      </c>
      <c r="I147" s="126">
        <v>12</v>
      </c>
      <c r="J147" s="126">
        <v>12</v>
      </c>
      <c r="K147" s="126">
        <v>12</v>
      </c>
      <c r="L147" s="126"/>
      <c r="M147" s="126"/>
      <c r="N147" s="58"/>
      <c r="O147" s="132"/>
    </row>
    <row r="148" spans="1:15" s="44" customFormat="1" ht="27">
      <c r="A148" s="93" t="s">
        <v>12</v>
      </c>
      <c r="B148" s="2" t="s">
        <v>22</v>
      </c>
      <c r="C148" s="107" t="s">
        <v>23</v>
      </c>
      <c r="D148" s="93" t="s">
        <v>24</v>
      </c>
      <c r="E148" s="93" t="s">
        <v>51</v>
      </c>
      <c r="F148" s="209"/>
      <c r="G148" s="93"/>
      <c r="H148" s="126">
        <v>12</v>
      </c>
      <c r="I148" s="126">
        <v>12</v>
      </c>
      <c r="J148" s="126">
        <v>12</v>
      </c>
      <c r="K148" s="126">
        <v>12</v>
      </c>
      <c r="L148" s="126"/>
      <c r="M148" s="126"/>
      <c r="N148" s="93"/>
      <c r="O148" s="45"/>
    </row>
    <row r="149" spans="1:15" s="44" customFormat="1" ht="41.25">
      <c r="A149" s="93" t="s">
        <v>12</v>
      </c>
      <c r="B149" s="2" t="s">
        <v>29</v>
      </c>
      <c r="C149" s="29" t="s">
        <v>30</v>
      </c>
      <c r="D149" s="93" t="s">
        <v>209</v>
      </c>
      <c r="E149" s="93" t="s">
        <v>51</v>
      </c>
      <c r="F149" s="210"/>
      <c r="G149" s="93"/>
      <c r="H149" s="126">
        <v>23</v>
      </c>
      <c r="I149" s="126">
        <v>23</v>
      </c>
      <c r="J149" s="126">
        <v>23</v>
      </c>
      <c r="K149" s="126">
        <v>23</v>
      </c>
      <c r="L149" s="126"/>
      <c r="M149" s="126"/>
      <c r="N149" s="93"/>
      <c r="O149" s="45"/>
    </row>
    <row r="150" spans="1:15" s="22" customFormat="1" ht="27">
      <c r="A150" s="134" t="s">
        <v>291</v>
      </c>
      <c r="B150" s="135" t="s">
        <v>210</v>
      </c>
      <c r="C150" s="136"/>
      <c r="D150" s="134"/>
      <c r="E150" s="134"/>
      <c r="F150" s="134"/>
      <c r="G150" s="134"/>
      <c r="H150" s="137">
        <f>H151+H179+H225</f>
        <v>81210</v>
      </c>
      <c r="I150" s="137">
        <f>I151+I179+I225</f>
        <v>81210</v>
      </c>
      <c r="J150" s="137">
        <f>J151+J179+J225</f>
        <v>80936</v>
      </c>
      <c r="K150" s="137">
        <f>K151+K179+K225</f>
        <v>80936</v>
      </c>
      <c r="L150" s="137">
        <f>41436+18000</f>
        <v>59436</v>
      </c>
      <c r="M150" s="137">
        <v>11725</v>
      </c>
      <c r="N150" s="20"/>
      <c r="O150" s="20"/>
    </row>
    <row r="151" spans="1:15" ht="27">
      <c r="A151" s="90">
        <v>1</v>
      </c>
      <c r="B151" s="138" t="s">
        <v>211</v>
      </c>
      <c r="C151" s="93"/>
      <c r="D151" s="90"/>
      <c r="E151" s="90"/>
      <c r="F151" s="90"/>
      <c r="G151" s="90"/>
      <c r="H151" s="139">
        <f>H152+H156+H159+H167+H174+H176</f>
        <v>5319</v>
      </c>
      <c r="I151" s="139">
        <f>I152+I156+I159+I167+I174+I176</f>
        <v>5319</v>
      </c>
      <c r="J151" s="139">
        <f>J152+J156+J159+J167+J174+J176</f>
        <v>5119</v>
      </c>
      <c r="K151" s="139">
        <f>K152+K156+K159+K167+K174+K176</f>
        <v>5119</v>
      </c>
      <c r="L151" s="139"/>
      <c r="M151" s="139"/>
      <c r="N151" s="91"/>
      <c r="O151" s="50"/>
    </row>
    <row r="152" spans="1:15" ht="13.5">
      <c r="A152" s="25" t="s">
        <v>359</v>
      </c>
      <c r="B152" s="100" t="s">
        <v>420</v>
      </c>
      <c r="C152" s="34"/>
      <c r="D152" s="25"/>
      <c r="E152" s="25"/>
      <c r="F152" s="25"/>
      <c r="G152" s="25"/>
      <c r="H152" s="26">
        <f>H153+H154+H155</f>
        <v>427</v>
      </c>
      <c r="I152" s="26">
        <f>I153+I154+I155</f>
        <v>427</v>
      </c>
      <c r="J152" s="26">
        <f>J153+J154+J155</f>
        <v>427</v>
      </c>
      <c r="K152" s="26">
        <f>K153+K154+K155</f>
        <v>427</v>
      </c>
      <c r="L152" s="26"/>
      <c r="M152" s="26"/>
      <c r="N152" s="91"/>
      <c r="O152" s="50"/>
    </row>
    <row r="153" spans="1:15" s="38" customFormat="1" ht="27">
      <c r="A153" s="102" t="s">
        <v>12</v>
      </c>
      <c r="B153" s="103" t="s">
        <v>212</v>
      </c>
      <c r="C153" s="29" t="s">
        <v>16</v>
      </c>
      <c r="D153" s="29" t="s">
        <v>15</v>
      </c>
      <c r="E153" s="29">
        <v>2022</v>
      </c>
      <c r="F153" s="29" t="s">
        <v>213</v>
      </c>
      <c r="G153" s="29" t="s">
        <v>214</v>
      </c>
      <c r="H153" s="14">
        <v>127</v>
      </c>
      <c r="I153" s="14">
        <v>127</v>
      </c>
      <c r="J153" s="14">
        <v>127</v>
      </c>
      <c r="K153" s="14">
        <v>127</v>
      </c>
      <c r="L153" s="14"/>
      <c r="M153" s="14"/>
      <c r="N153" s="29"/>
      <c r="O153" s="36"/>
    </row>
    <row r="154" spans="1:15" s="38" customFormat="1" ht="27">
      <c r="A154" s="102" t="s">
        <v>12</v>
      </c>
      <c r="B154" s="103" t="s">
        <v>215</v>
      </c>
      <c r="C154" s="29" t="s">
        <v>16</v>
      </c>
      <c r="D154" s="29" t="s">
        <v>15</v>
      </c>
      <c r="E154" s="29">
        <v>2022</v>
      </c>
      <c r="F154" s="29" t="s">
        <v>216</v>
      </c>
      <c r="G154" s="29" t="s">
        <v>421</v>
      </c>
      <c r="H154" s="14">
        <v>150</v>
      </c>
      <c r="I154" s="14">
        <v>150</v>
      </c>
      <c r="J154" s="14">
        <v>150</v>
      </c>
      <c r="K154" s="14">
        <v>150</v>
      </c>
      <c r="L154" s="14"/>
      <c r="M154" s="14"/>
      <c r="N154" s="63"/>
      <c r="O154" s="64"/>
    </row>
    <row r="155" spans="1:15" s="38" customFormat="1" ht="27">
      <c r="A155" s="102" t="s">
        <v>12</v>
      </c>
      <c r="B155" s="103" t="s">
        <v>217</v>
      </c>
      <c r="C155" s="29" t="s">
        <v>16</v>
      </c>
      <c r="D155" s="29" t="s">
        <v>15</v>
      </c>
      <c r="E155" s="29">
        <v>2022</v>
      </c>
      <c r="F155" s="29" t="s">
        <v>216</v>
      </c>
      <c r="G155" s="29" t="s">
        <v>421</v>
      </c>
      <c r="H155" s="14">
        <v>150</v>
      </c>
      <c r="I155" s="14">
        <v>150</v>
      </c>
      <c r="J155" s="14">
        <v>150</v>
      </c>
      <c r="K155" s="14">
        <v>150</v>
      </c>
      <c r="L155" s="14"/>
      <c r="M155" s="14"/>
      <c r="N155" s="63"/>
      <c r="O155" s="64"/>
    </row>
    <row r="156" spans="1:15" ht="13.5">
      <c r="A156" s="25" t="s">
        <v>25</v>
      </c>
      <c r="B156" s="106" t="s">
        <v>422</v>
      </c>
      <c r="C156" s="34"/>
      <c r="D156" s="34"/>
      <c r="E156" s="34"/>
      <c r="F156" s="34"/>
      <c r="G156" s="34"/>
      <c r="H156" s="35">
        <f>H157+H158</f>
        <v>427</v>
      </c>
      <c r="I156" s="35">
        <f>I157+I158</f>
        <v>427</v>
      </c>
      <c r="J156" s="35">
        <f>J157+J158</f>
        <v>427</v>
      </c>
      <c r="K156" s="35">
        <f>K157+K158</f>
        <v>427</v>
      </c>
      <c r="L156" s="35"/>
      <c r="M156" s="35"/>
      <c r="N156" s="61"/>
      <c r="O156" s="62"/>
    </row>
    <row r="157" spans="1:15" s="38" customFormat="1" ht="27">
      <c r="A157" s="102" t="s">
        <v>12</v>
      </c>
      <c r="B157" s="103" t="s">
        <v>218</v>
      </c>
      <c r="C157" s="29" t="s">
        <v>23</v>
      </c>
      <c r="D157" s="29" t="s">
        <v>22</v>
      </c>
      <c r="E157" s="29">
        <v>2022</v>
      </c>
      <c r="F157" s="29" t="s">
        <v>57</v>
      </c>
      <c r="G157" s="29" t="s">
        <v>423</v>
      </c>
      <c r="H157" s="14">
        <v>250</v>
      </c>
      <c r="I157" s="14">
        <v>250</v>
      </c>
      <c r="J157" s="14">
        <v>250</v>
      </c>
      <c r="K157" s="14">
        <v>250</v>
      </c>
      <c r="L157" s="14"/>
      <c r="M157" s="14"/>
      <c r="N157" s="63"/>
      <c r="O157" s="64"/>
    </row>
    <row r="158" spans="1:15" s="38" customFormat="1" ht="27">
      <c r="A158" s="102" t="s">
        <v>12</v>
      </c>
      <c r="B158" s="103" t="s">
        <v>219</v>
      </c>
      <c r="C158" s="29" t="s">
        <v>23</v>
      </c>
      <c r="D158" s="29" t="s">
        <v>22</v>
      </c>
      <c r="E158" s="29">
        <v>2022</v>
      </c>
      <c r="F158" s="29" t="s">
        <v>57</v>
      </c>
      <c r="G158" s="29" t="s">
        <v>424</v>
      </c>
      <c r="H158" s="14">
        <v>177</v>
      </c>
      <c r="I158" s="14">
        <v>177</v>
      </c>
      <c r="J158" s="14">
        <v>177</v>
      </c>
      <c r="K158" s="14">
        <v>177</v>
      </c>
      <c r="L158" s="14"/>
      <c r="M158" s="14"/>
      <c r="N158" s="63"/>
      <c r="O158" s="64"/>
    </row>
    <row r="159" spans="1:15" ht="13.5">
      <c r="A159" s="140" t="s">
        <v>360</v>
      </c>
      <c r="B159" s="106" t="s">
        <v>425</v>
      </c>
      <c r="C159" s="34"/>
      <c r="D159" s="34"/>
      <c r="E159" s="34"/>
      <c r="F159" s="34"/>
      <c r="G159" s="34"/>
      <c r="H159" s="35">
        <f>H160+H161+H162+H163+H164+H165+H166</f>
        <v>1706</v>
      </c>
      <c r="I159" s="35">
        <f>I160+I161+I162+I163+I164+I165+I166</f>
        <v>1706</v>
      </c>
      <c r="J159" s="35">
        <f>J160+J161+J162+J163+J164+J165+J166</f>
        <v>1706</v>
      </c>
      <c r="K159" s="35">
        <f>K160+K161+K162+K163+K164+K165+K166</f>
        <v>1706</v>
      </c>
      <c r="L159" s="35"/>
      <c r="M159" s="35"/>
      <c r="N159" s="61"/>
      <c r="O159" s="62"/>
    </row>
    <row r="160" spans="1:15" s="38" customFormat="1" ht="27">
      <c r="A160" s="102" t="s">
        <v>12</v>
      </c>
      <c r="B160" s="103" t="s">
        <v>220</v>
      </c>
      <c r="C160" s="29" t="s">
        <v>19</v>
      </c>
      <c r="D160" s="29" t="s">
        <v>18</v>
      </c>
      <c r="E160" s="29">
        <v>2022</v>
      </c>
      <c r="F160" s="29" t="s">
        <v>57</v>
      </c>
      <c r="G160" s="29" t="s">
        <v>426</v>
      </c>
      <c r="H160" s="14">
        <v>450</v>
      </c>
      <c r="I160" s="14">
        <v>450</v>
      </c>
      <c r="J160" s="14">
        <v>450</v>
      </c>
      <c r="K160" s="14">
        <v>450</v>
      </c>
      <c r="L160" s="14"/>
      <c r="M160" s="14"/>
      <c r="N160" s="63"/>
      <c r="O160" s="64"/>
    </row>
    <row r="161" spans="1:15" s="38" customFormat="1" ht="27">
      <c r="A161" s="102" t="s">
        <v>12</v>
      </c>
      <c r="B161" s="103" t="s">
        <v>221</v>
      </c>
      <c r="C161" s="29" t="s">
        <v>19</v>
      </c>
      <c r="D161" s="29" t="s">
        <v>18</v>
      </c>
      <c r="E161" s="29">
        <v>2022</v>
      </c>
      <c r="F161" s="29" t="s">
        <v>57</v>
      </c>
      <c r="G161" s="29" t="s">
        <v>427</v>
      </c>
      <c r="H161" s="14">
        <v>600</v>
      </c>
      <c r="I161" s="14">
        <v>600</v>
      </c>
      <c r="J161" s="14">
        <v>600</v>
      </c>
      <c r="K161" s="14">
        <v>600</v>
      </c>
      <c r="L161" s="14"/>
      <c r="M161" s="14"/>
      <c r="N161" s="63"/>
      <c r="O161" s="64"/>
    </row>
    <row r="162" spans="1:15" s="38" customFormat="1" ht="27">
      <c r="A162" s="102" t="s">
        <v>12</v>
      </c>
      <c r="B162" s="103" t="s">
        <v>222</v>
      </c>
      <c r="C162" s="29" t="s">
        <v>19</v>
      </c>
      <c r="D162" s="29" t="s">
        <v>18</v>
      </c>
      <c r="E162" s="29">
        <v>2022</v>
      </c>
      <c r="F162" s="29" t="s">
        <v>213</v>
      </c>
      <c r="G162" s="29" t="s">
        <v>214</v>
      </c>
      <c r="H162" s="14">
        <v>76</v>
      </c>
      <c r="I162" s="14">
        <v>76</v>
      </c>
      <c r="J162" s="14">
        <v>76</v>
      </c>
      <c r="K162" s="14">
        <v>76</v>
      </c>
      <c r="L162" s="14"/>
      <c r="M162" s="14"/>
      <c r="N162" s="63"/>
      <c r="O162" s="64"/>
    </row>
    <row r="163" spans="1:15" s="38" customFormat="1" ht="27">
      <c r="A163" s="1" t="s">
        <v>12</v>
      </c>
      <c r="B163" s="2" t="s">
        <v>223</v>
      </c>
      <c r="C163" s="93" t="s">
        <v>19</v>
      </c>
      <c r="D163" s="93" t="s">
        <v>18</v>
      </c>
      <c r="E163" s="93">
        <v>2022</v>
      </c>
      <c r="F163" s="93" t="s">
        <v>224</v>
      </c>
      <c r="G163" s="93" t="s">
        <v>225</v>
      </c>
      <c r="H163" s="126">
        <v>80</v>
      </c>
      <c r="I163" s="126">
        <v>80</v>
      </c>
      <c r="J163" s="126">
        <v>80</v>
      </c>
      <c r="K163" s="126">
        <v>80</v>
      </c>
      <c r="L163" s="126"/>
      <c r="M163" s="126"/>
      <c r="N163" s="63"/>
      <c r="O163" s="64"/>
    </row>
    <row r="164" spans="1:15" s="38" customFormat="1" ht="27">
      <c r="A164" s="1" t="s">
        <v>12</v>
      </c>
      <c r="B164" s="2" t="s">
        <v>226</v>
      </c>
      <c r="C164" s="93" t="s">
        <v>19</v>
      </c>
      <c r="D164" s="93" t="s">
        <v>18</v>
      </c>
      <c r="E164" s="93">
        <v>2022</v>
      </c>
      <c r="F164" s="93" t="s">
        <v>224</v>
      </c>
      <c r="G164" s="93" t="s">
        <v>225</v>
      </c>
      <c r="H164" s="126">
        <v>80</v>
      </c>
      <c r="I164" s="126">
        <v>80</v>
      </c>
      <c r="J164" s="126">
        <v>80</v>
      </c>
      <c r="K164" s="126">
        <v>80</v>
      </c>
      <c r="L164" s="126"/>
      <c r="M164" s="126"/>
      <c r="N164" s="63"/>
      <c r="O164" s="64"/>
    </row>
    <row r="165" spans="1:15" s="38" customFormat="1" ht="27">
      <c r="A165" s="1" t="s">
        <v>12</v>
      </c>
      <c r="B165" s="2" t="s">
        <v>227</v>
      </c>
      <c r="C165" s="93" t="s">
        <v>19</v>
      </c>
      <c r="D165" s="93" t="s">
        <v>18</v>
      </c>
      <c r="E165" s="93">
        <v>2022</v>
      </c>
      <c r="F165" s="93" t="s">
        <v>224</v>
      </c>
      <c r="G165" s="93" t="s">
        <v>228</v>
      </c>
      <c r="H165" s="126">
        <v>80</v>
      </c>
      <c r="I165" s="126">
        <v>80</v>
      </c>
      <c r="J165" s="126">
        <v>80</v>
      </c>
      <c r="K165" s="126">
        <v>80</v>
      </c>
      <c r="L165" s="126"/>
      <c r="M165" s="126"/>
      <c r="N165" s="63"/>
      <c r="O165" s="64"/>
    </row>
    <row r="166" spans="1:15" s="38" customFormat="1" ht="27">
      <c r="A166" s="1" t="s">
        <v>12</v>
      </c>
      <c r="B166" s="2" t="s">
        <v>229</v>
      </c>
      <c r="C166" s="93" t="s">
        <v>19</v>
      </c>
      <c r="D166" s="93" t="s">
        <v>18</v>
      </c>
      <c r="E166" s="93">
        <v>2022</v>
      </c>
      <c r="F166" s="93" t="s">
        <v>230</v>
      </c>
      <c r="G166" s="93" t="s">
        <v>231</v>
      </c>
      <c r="H166" s="126">
        <v>340</v>
      </c>
      <c r="I166" s="126">
        <v>340</v>
      </c>
      <c r="J166" s="126">
        <v>340</v>
      </c>
      <c r="K166" s="126">
        <v>340</v>
      </c>
      <c r="L166" s="126"/>
      <c r="M166" s="126"/>
      <c r="N166" s="63"/>
      <c r="O166" s="64"/>
    </row>
    <row r="167" spans="1:15" ht="13.5">
      <c r="A167" s="140" t="s">
        <v>32</v>
      </c>
      <c r="B167" s="106" t="s">
        <v>428</v>
      </c>
      <c r="C167" s="34"/>
      <c r="D167" s="34"/>
      <c r="E167" s="34"/>
      <c r="F167" s="34"/>
      <c r="G167" s="34"/>
      <c r="H167" s="35">
        <f>H168+H169+H170+H171+H172+H173</f>
        <v>1905</v>
      </c>
      <c r="I167" s="35">
        <f>I168+I169+I170+I171+I172+I173</f>
        <v>1905</v>
      </c>
      <c r="J167" s="35">
        <f>J168+J169+J170+J171+J172+J173</f>
        <v>1705</v>
      </c>
      <c r="K167" s="35">
        <f>K168+K169+K170+K171+K172+K173</f>
        <v>1705</v>
      </c>
      <c r="L167" s="35"/>
      <c r="M167" s="35"/>
      <c r="N167" s="61"/>
      <c r="O167" s="62"/>
    </row>
    <row r="168" spans="1:15" s="38" customFormat="1" ht="27">
      <c r="A168" s="102" t="s">
        <v>12</v>
      </c>
      <c r="B168" s="103" t="s">
        <v>232</v>
      </c>
      <c r="C168" s="93" t="s">
        <v>21</v>
      </c>
      <c r="D168" s="29" t="s">
        <v>20</v>
      </c>
      <c r="E168" s="29" t="s">
        <v>51</v>
      </c>
      <c r="F168" s="29" t="s">
        <v>213</v>
      </c>
      <c r="G168" s="29" t="s">
        <v>214</v>
      </c>
      <c r="H168" s="14">
        <v>129</v>
      </c>
      <c r="I168" s="14">
        <v>129</v>
      </c>
      <c r="J168" s="14">
        <v>129</v>
      </c>
      <c r="K168" s="14">
        <v>129</v>
      </c>
      <c r="L168" s="14"/>
      <c r="M168" s="14"/>
      <c r="N168" s="63"/>
      <c r="O168" s="64"/>
    </row>
    <row r="169" spans="1:15" s="38" customFormat="1" ht="27">
      <c r="A169" s="102" t="s">
        <v>12</v>
      </c>
      <c r="B169" s="103" t="s">
        <v>233</v>
      </c>
      <c r="C169" s="93" t="s">
        <v>21</v>
      </c>
      <c r="D169" s="29" t="s">
        <v>20</v>
      </c>
      <c r="E169" s="29" t="s">
        <v>51</v>
      </c>
      <c r="F169" s="29" t="s">
        <v>224</v>
      </c>
      <c r="G169" s="29" t="s">
        <v>234</v>
      </c>
      <c r="H169" s="14">
        <v>100</v>
      </c>
      <c r="I169" s="14">
        <v>100</v>
      </c>
      <c r="J169" s="14">
        <v>100</v>
      </c>
      <c r="K169" s="14">
        <v>100</v>
      </c>
      <c r="L169" s="14"/>
      <c r="M169" s="14"/>
      <c r="N169" s="63"/>
      <c r="O169" s="64"/>
    </row>
    <row r="170" spans="1:15" s="38" customFormat="1" ht="27">
      <c r="A170" s="102" t="s">
        <v>12</v>
      </c>
      <c r="B170" s="2" t="s">
        <v>235</v>
      </c>
      <c r="C170" s="93" t="s">
        <v>21</v>
      </c>
      <c r="D170" s="93" t="s">
        <v>20</v>
      </c>
      <c r="E170" s="93">
        <v>2022</v>
      </c>
      <c r="F170" s="93" t="s">
        <v>216</v>
      </c>
      <c r="G170" s="93" t="s">
        <v>236</v>
      </c>
      <c r="H170" s="126">
        <v>100</v>
      </c>
      <c r="I170" s="126">
        <v>100</v>
      </c>
      <c r="J170" s="126">
        <v>100</v>
      </c>
      <c r="K170" s="126">
        <v>100</v>
      </c>
      <c r="L170" s="126"/>
      <c r="M170" s="126"/>
      <c r="N170" s="63"/>
      <c r="O170" s="64"/>
    </row>
    <row r="171" spans="1:15" s="147" customFormat="1" ht="27">
      <c r="A171" s="141" t="s">
        <v>12</v>
      </c>
      <c r="B171" s="142" t="s">
        <v>237</v>
      </c>
      <c r="C171" s="143" t="s">
        <v>21</v>
      </c>
      <c r="D171" s="143" t="s">
        <v>20</v>
      </c>
      <c r="E171" s="143" t="s">
        <v>383</v>
      </c>
      <c r="F171" s="143" t="s">
        <v>238</v>
      </c>
      <c r="G171" s="143" t="s">
        <v>239</v>
      </c>
      <c r="H171" s="144">
        <v>245</v>
      </c>
      <c r="I171" s="144">
        <v>245</v>
      </c>
      <c r="J171" s="144">
        <v>45</v>
      </c>
      <c r="K171" s="144">
        <v>45</v>
      </c>
      <c r="L171" s="144"/>
      <c r="M171" s="144"/>
      <c r="N171" s="146"/>
      <c r="O171" s="145"/>
    </row>
    <row r="172" spans="1:15" s="38" customFormat="1" ht="27">
      <c r="A172" s="102" t="s">
        <v>12</v>
      </c>
      <c r="B172" s="103" t="s">
        <v>240</v>
      </c>
      <c r="C172" s="93" t="s">
        <v>21</v>
      </c>
      <c r="D172" s="29" t="s">
        <v>20</v>
      </c>
      <c r="E172" s="29">
        <v>2022</v>
      </c>
      <c r="F172" s="29" t="s">
        <v>57</v>
      </c>
      <c r="G172" s="29" t="s">
        <v>429</v>
      </c>
      <c r="H172" s="14">
        <v>650</v>
      </c>
      <c r="I172" s="14">
        <v>650</v>
      </c>
      <c r="J172" s="14">
        <v>650</v>
      </c>
      <c r="K172" s="14">
        <v>650</v>
      </c>
      <c r="L172" s="14"/>
      <c r="M172" s="14"/>
      <c r="N172" s="63"/>
      <c r="O172" s="64"/>
    </row>
    <row r="173" spans="1:15" s="38" customFormat="1" ht="27">
      <c r="A173" s="102" t="s">
        <v>12</v>
      </c>
      <c r="B173" s="103" t="s">
        <v>241</v>
      </c>
      <c r="C173" s="93" t="s">
        <v>21</v>
      </c>
      <c r="D173" s="29" t="s">
        <v>20</v>
      </c>
      <c r="E173" s="29">
        <v>2022</v>
      </c>
      <c r="F173" s="29" t="s">
        <v>57</v>
      </c>
      <c r="G173" s="29" t="s">
        <v>430</v>
      </c>
      <c r="H173" s="14">
        <v>681</v>
      </c>
      <c r="I173" s="14">
        <v>681</v>
      </c>
      <c r="J173" s="14">
        <v>681</v>
      </c>
      <c r="K173" s="14">
        <v>681</v>
      </c>
      <c r="L173" s="14"/>
      <c r="M173" s="14"/>
      <c r="N173" s="63"/>
      <c r="O173" s="64"/>
    </row>
    <row r="174" spans="1:15" ht="13.5">
      <c r="A174" s="140" t="s">
        <v>65</v>
      </c>
      <c r="B174" s="106" t="s">
        <v>431</v>
      </c>
      <c r="C174" s="34"/>
      <c r="D174" s="34"/>
      <c r="E174" s="34"/>
      <c r="F174" s="34"/>
      <c r="G174" s="34"/>
      <c r="H174" s="35">
        <f>H175</f>
        <v>427</v>
      </c>
      <c r="I174" s="35">
        <f>I175</f>
        <v>427</v>
      </c>
      <c r="J174" s="35">
        <f>J175</f>
        <v>427</v>
      </c>
      <c r="K174" s="35">
        <f>K175</f>
        <v>427</v>
      </c>
      <c r="L174" s="35"/>
      <c r="M174" s="35"/>
      <c r="N174" s="61"/>
      <c r="O174" s="62"/>
    </row>
    <row r="175" spans="1:15" s="38" customFormat="1" ht="27">
      <c r="A175" s="102" t="s">
        <v>12</v>
      </c>
      <c r="B175" s="103" t="s">
        <v>242</v>
      </c>
      <c r="C175" s="93" t="s">
        <v>27</v>
      </c>
      <c r="D175" s="29" t="s">
        <v>26</v>
      </c>
      <c r="E175" s="29" t="s">
        <v>51</v>
      </c>
      <c r="F175" s="29" t="s">
        <v>243</v>
      </c>
      <c r="G175" s="29" t="s">
        <v>432</v>
      </c>
      <c r="H175" s="14">
        <v>427</v>
      </c>
      <c r="I175" s="14">
        <v>427</v>
      </c>
      <c r="J175" s="14">
        <v>427</v>
      </c>
      <c r="K175" s="14">
        <v>427</v>
      </c>
      <c r="L175" s="14"/>
      <c r="M175" s="14"/>
      <c r="N175" s="63"/>
      <c r="O175" s="64"/>
    </row>
    <row r="176" spans="1:15" ht="13.5">
      <c r="A176" s="140" t="s">
        <v>68</v>
      </c>
      <c r="B176" s="106" t="s">
        <v>433</v>
      </c>
      <c r="C176" s="34"/>
      <c r="D176" s="34"/>
      <c r="E176" s="34"/>
      <c r="F176" s="34"/>
      <c r="G176" s="34"/>
      <c r="H176" s="35">
        <f>H177+H178</f>
        <v>427</v>
      </c>
      <c r="I176" s="35">
        <f>I177+I178</f>
        <v>427</v>
      </c>
      <c r="J176" s="35">
        <f>J177+J178</f>
        <v>427</v>
      </c>
      <c r="K176" s="35">
        <f>K177+K178</f>
        <v>427</v>
      </c>
      <c r="L176" s="35"/>
      <c r="M176" s="35"/>
      <c r="N176" s="61"/>
      <c r="O176" s="62"/>
    </row>
    <row r="177" spans="1:15" s="38" customFormat="1" ht="41.25">
      <c r="A177" s="102" t="s">
        <v>12</v>
      </c>
      <c r="B177" s="103" t="s">
        <v>244</v>
      </c>
      <c r="C177" s="93" t="s">
        <v>30</v>
      </c>
      <c r="D177" s="29" t="s">
        <v>245</v>
      </c>
      <c r="E177" s="29">
        <v>2022</v>
      </c>
      <c r="F177" s="29" t="s">
        <v>57</v>
      </c>
      <c r="G177" s="29" t="s">
        <v>434</v>
      </c>
      <c r="H177" s="14">
        <v>370</v>
      </c>
      <c r="I177" s="14">
        <v>370</v>
      </c>
      <c r="J177" s="14">
        <v>370</v>
      </c>
      <c r="K177" s="14">
        <v>370</v>
      </c>
      <c r="L177" s="14"/>
      <c r="M177" s="14"/>
      <c r="N177" s="63"/>
      <c r="O177" s="64"/>
    </row>
    <row r="178" spans="1:15" s="38" customFormat="1" ht="41.25">
      <c r="A178" s="102" t="s">
        <v>12</v>
      </c>
      <c r="B178" s="103" t="s">
        <v>246</v>
      </c>
      <c r="C178" s="93" t="s">
        <v>30</v>
      </c>
      <c r="D178" s="29" t="s">
        <v>245</v>
      </c>
      <c r="E178" s="29">
        <v>2022</v>
      </c>
      <c r="F178" s="29" t="s">
        <v>213</v>
      </c>
      <c r="G178" s="29" t="s">
        <v>247</v>
      </c>
      <c r="H178" s="14">
        <v>57</v>
      </c>
      <c r="I178" s="14">
        <v>57</v>
      </c>
      <c r="J178" s="14">
        <v>57</v>
      </c>
      <c r="K178" s="14">
        <v>57</v>
      </c>
      <c r="L178" s="14"/>
      <c r="M178" s="14"/>
      <c r="N178" s="63"/>
      <c r="O178" s="64"/>
    </row>
    <row r="179" spans="1:15" ht="13.5">
      <c r="A179" s="30">
        <v>2</v>
      </c>
      <c r="B179" s="148" t="s">
        <v>248</v>
      </c>
      <c r="C179" s="93"/>
      <c r="D179" s="30"/>
      <c r="E179" s="30"/>
      <c r="F179" s="30"/>
      <c r="G179" s="30"/>
      <c r="H179" s="149">
        <f>H180+H189+H195+H200+H206+H214</f>
        <v>10237</v>
      </c>
      <c r="I179" s="149">
        <f>I180+I189+I195+I200+I206+I214</f>
        <v>10237</v>
      </c>
      <c r="J179" s="149">
        <f>J180+J189+J195+J200+J206+J214</f>
        <v>10208</v>
      </c>
      <c r="K179" s="149">
        <f>K180+K189+K195+K200+K206+K214</f>
        <v>10208</v>
      </c>
      <c r="L179" s="149"/>
      <c r="M179" s="149"/>
      <c r="N179" s="61"/>
      <c r="O179" s="62"/>
    </row>
    <row r="180" spans="1:15" ht="13.5">
      <c r="A180" s="150" t="s">
        <v>249</v>
      </c>
      <c r="B180" s="110" t="s">
        <v>250</v>
      </c>
      <c r="C180" s="23"/>
      <c r="D180" s="23"/>
      <c r="E180" s="23"/>
      <c r="F180" s="23"/>
      <c r="G180" s="23"/>
      <c r="H180" s="52">
        <f>H181+H184</f>
        <v>1611</v>
      </c>
      <c r="I180" s="52">
        <f>I181+I184</f>
        <v>1611</v>
      </c>
      <c r="J180" s="52">
        <f>J181+J184</f>
        <v>1611</v>
      </c>
      <c r="K180" s="52">
        <f>K181+K184</f>
        <v>1611</v>
      </c>
      <c r="L180" s="52"/>
      <c r="M180" s="52"/>
      <c r="N180" s="61"/>
      <c r="O180" s="62"/>
    </row>
    <row r="181" spans="1:15" ht="13.5">
      <c r="A181" s="140"/>
      <c r="B181" s="106" t="s">
        <v>251</v>
      </c>
      <c r="C181" s="34"/>
      <c r="D181" s="34"/>
      <c r="E181" s="34"/>
      <c r="F181" s="34"/>
      <c r="G181" s="34"/>
      <c r="H181" s="35">
        <f>H182+H183</f>
        <v>451</v>
      </c>
      <c r="I181" s="35">
        <f>I182+I183</f>
        <v>451</v>
      </c>
      <c r="J181" s="35">
        <f>J182+J183</f>
        <v>451</v>
      </c>
      <c r="K181" s="35">
        <f>K182+K183</f>
        <v>451</v>
      </c>
      <c r="L181" s="35"/>
      <c r="M181" s="35"/>
      <c r="N181" s="61"/>
      <c r="O181" s="62"/>
    </row>
    <row r="182" spans="1:15" s="38" customFormat="1" ht="41.25">
      <c r="A182" s="102" t="s">
        <v>12</v>
      </c>
      <c r="B182" s="103" t="s">
        <v>252</v>
      </c>
      <c r="C182" s="93" t="s">
        <v>30</v>
      </c>
      <c r="D182" s="29" t="s">
        <v>29</v>
      </c>
      <c r="E182" s="29">
        <v>2022</v>
      </c>
      <c r="F182" s="29" t="s">
        <v>57</v>
      </c>
      <c r="G182" s="29" t="s">
        <v>435</v>
      </c>
      <c r="H182" s="14">
        <v>400</v>
      </c>
      <c r="I182" s="14">
        <v>400</v>
      </c>
      <c r="J182" s="14">
        <v>400</v>
      </c>
      <c r="K182" s="14">
        <v>400</v>
      </c>
      <c r="L182" s="14"/>
      <c r="M182" s="14"/>
      <c r="N182" s="63"/>
      <c r="O182" s="64"/>
    </row>
    <row r="183" spans="1:15" s="38" customFormat="1" ht="41.25">
      <c r="A183" s="102" t="s">
        <v>12</v>
      </c>
      <c r="B183" s="103" t="s">
        <v>246</v>
      </c>
      <c r="C183" s="93" t="s">
        <v>30</v>
      </c>
      <c r="D183" s="29" t="s">
        <v>29</v>
      </c>
      <c r="E183" s="29">
        <v>2022</v>
      </c>
      <c r="F183" s="29" t="s">
        <v>213</v>
      </c>
      <c r="G183" s="29" t="s">
        <v>436</v>
      </c>
      <c r="H183" s="14">
        <v>51</v>
      </c>
      <c r="I183" s="14">
        <v>51</v>
      </c>
      <c r="J183" s="14">
        <v>51</v>
      </c>
      <c r="K183" s="14">
        <v>51</v>
      </c>
      <c r="L183" s="14"/>
      <c r="M183" s="14"/>
      <c r="N183" s="63"/>
      <c r="O183" s="64"/>
    </row>
    <row r="184" spans="1:15" ht="13.5">
      <c r="A184" s="140"/>
      <c r="B184" s="106" t="s">
        <v>253</v>
      </c>
      <c r="C184" s="34"/>
      <c r="D184" s="34"/>
      <c r="E184" s="34"/>
      <c r="F184" s="34"/>
      <c r="G184" s="34"/>
      <c r="H184" s="35">
        <f>H185+H186+H187+H188</f>
        <v>1160</v>
      </c>
      <c r="I184" s="35">
        <f>I185+I186+I187+I188</f>
        <v>1160</v>
      </c>
      <c r="J184" s="35">
        <f>J185+J186+J187+J188</f>
        <v>1160</v>
      </c>
      <c r="K184" s="35">
        <f>K185+K186+K187+K188</f>
        <v>1160</v>
      </c>
      <c r="L184" s="35"/>
      <c r="M184" s="35"/>
      <c r="N184" s="61"/>
      <c r="O184" s="62"/>
    </row>
    <row r="185" spans="1:15" s="38" customFormat="1" ht="41.25">
      <c r="A185" s="102" t="s">
        <v>12</v>
      </c>
      <c r="B185" s="103" t="s">
        <v>254</v>
      </c>
      <c r="C185" s="93" t="s">
        <v>30</v>
      </c>
      <c r="D185" s="29" t="s">
        <v>29</v>
      </c>
      <c r="E185" s="29">
        <v>2022</v>
      </c>
      <c r="F185" s="29" t="s">
        <v>243</v>
      </c>
      <c r="G185" s="29" t="s">
        <v>255</v>
      </c>
      <c r="H185" s="14">
        <v>280</v>
      </c>
      <c r="I185" s="14">
        <v>280</v>
      </c>
      <c r="J185" s="14">
        <v>280</v>
      </c>
      <c r="K185" s="14">
        <v>280</v>
      </c>
      <c r="L185" s="14"/>
      <c r="M185" s="14"/>
      <c r="N185" s="63"/>
      <c r="O185" s="64"/>
    </row>
    <row r="186" spans="1:15" s="38" customFormat="1" ht="41.25">
      <c r="A186" s="102" t="s">
        <v>12</v>
      </c>
      <c r="B186" s="103" t="s">
        <v>256</v>
      </c>
      <c r="C186" s="93" t="s">
        <v>30</v>
      </c>
      <c r="D186" s="29" t="s">
        <v>29</v>
      </c>
      <c r="E186" s="29">
        <v>2022</v>
      </c>
      <c r="F186" s="29" t="s">
        <v>243</v>
      </c>
      <c r="G186" s="29" t="s">
        <v>255</v>
      </c>
      <c r="H186" s="14">
        <v>280</v>
      </c>
      <c r="I186" s="14">
        <v>280</v>
      </c>
      <c r="J186" s="14">
        <v>280</v>
      </c>
      <c r="K186" s="14">
        <v>280</v>
      </c>
      <c r="L186" s="14"/>
      <c r="M186" s="14"/>
      <c r="N186" s="63"/>
      <c r="O186" s="64"/>
    </row>
    <row r="187" spans="1:15" s="38" customFormat="1" ht="41.25">
      <c r="A187" s="102" t="s">
        <v>12</v>
      </c>
      <c r="B187" s="103" t="s">
        <v>257</v>
      </c>
      <c r="C187" s="93" t="s">
        <v>30</v>
      </c>
      <c r="D187" s="29" t="s">
        <v>29</v>
      </c>
      <c r="E187" s="29">
        <v>2022</v>
      </c>
      <c r="F187" s="29" t="s">
        <v>258</v>
      </c>
      <c r="G187" s="29" t="s">
        <v>259</v>
      </c>
      <c r="H187" s="14">
        <v>300</v>
      </c>
      <c r="I187" s="14">
        <v>300</v>
      </c>
      <c r="J187" s="14">
        <v>300</v>
      </c>
      <c r="K187" s="14">
        <v>300</v>
      </c>
      <c r="L187" s="14"/>
      <c r="M187" s="14"/>
      <c r="N187" s="63"/>
      <c r="O187" s="64"/>
    </row>
    <row r="188" spans="1:15" s="38" customFormat="1" ht="41.25">
      <c r="A188" s="102" t="s">
        <v>12</v>
      </c>
      <c r="B188" s="103" t="s">
        <v>260</v>
      </c>
      <c r="C188" s="93" t="s">
        <v>30</v>
      </c>
      <c r="D188" s="29" t="s">
        <v>29</v>
      </c>
      <c r="E188" s="29">
        <v>2022</v>
      </c>
      <c r="F188" s="29" t="s">
        <v>258</v>
      </c>
      <c r="G188" s="29" t="s">
        <v>259</v>
      </c>
      <c r="H188" s="14">
        <v>300</v>
      </c>
      <c r="I188" s="14">
        <v>300</v>
      </c>
      <c r="J188" s="14">
        <v>300</v>
      </c>
      <c r="K188" s="14">
        <v>300</v>
      </c>
      <c r="L188" s="14"/>
      <c r="M188" s="14"/>
      <c r="N188" s="63"/>
      <c r="O188" s="64"/>
    </row>
    <row r="189" spans="1:15" ht="13.5">
      <c r="A189" s="150" t="s">
        <v>77</v>
      </c>
      <c r="B189" s="110" t="s">
        <v>261</v>
      </c>
      <c r="C189" s="23"/>
      <c r="D189" s="23"/>
      <c r="E189" s="23"/>
      <c r="F189" s="23"/>
      <c r="G189" s="23"/>
      <c r="H189" s="52">
        <f>H190+H191</f>
        <v>734</v>
      </c>
      <c r="I189" s="52">
        <f>I190+I191</f>
        <v>734</v>
      </c>
      <c r="J189" s="52">
        <f>J190+J191</f>
        <v>734</v>
      </c>
      <c r="K189" s="52">
        <f>K190+K191</f>
        <v>734</v>
      </c>
      <c r="L189" s="52"/>
      <c r="M189" s="52"/>
      <c r="N189" s="61"/>
      <c r="O189" s="62"/>
    </row>
    <row r="190" spans="1:15" ht="13.5">
      <c r="A190" s="140"/>
      <c r="B190" s="106" t="s">
        <v>251</v>
      </c>
      <c r="C190" s="34"/>
      <c r="D190" s="34"/>
      <c r="E190" s="34"/>
      <c r="F190" s="34"/>
      <c r="G190" s="34"/>
      <c r="H190" s="35">
        <v>0</v>
      </c>
      <c r="I190" s="35">
        <v>0</v>
      </c>
      <c r="J190" s="35">
        <v>0</v>
      </c>
      <c r="K190" s="35">
        <v>0</v>
      </c>
      <c r="L190" s="35"/>
      <c r="M190" s="35"/>
      <c r="N190" s="61"/>
      <c r="O190" s="62"/>
    </row>
    <row r="191" spans="1:15" ht="13.5">
      <c r="A191" s="140"/>
      <c r="B191" s="106" t="s">
        <v>253</v>
      </c>
      <c r="C191" s="34"/>
      <c r="D191" s="34"/>
      <c r="E191" s="34"/>
      <c r="F191" s="34"/>
      <c r="G191" s="34"/>
      <c r="H191" s="35">
        <f>H192+H193+H194</f>
        <v>734</v>
      </c>
      <c r="I191" s="35">
        <f>I192+I193+I194</f>
        <v>734</v>
      </c>
      <c r="J191" s="35">
        <f>J192+J193+J194</f>
        <v>734</v>
      </c>
      <c r="K191" s="35">
        <f>K192+K193+K194</f>
        <v>734</v>
      </c>
      <c r="L191" s="35"/>
      <c r="M191" s="35"/>
      <c r="N191" s="61"/>
      <c r="O191" s="62"/>
    </row>
    <row r="192" spans="1:15" s="38" customFormat="1" ht="27">
      <c r="A192" s="1" t="s">
        <v>12</v>
      </c>
      <c r="B192" s="2" t="s">
        <v>262</v>
      </c>
      <c r="C192" s="93" t="s">
        <v>21</v>
      </c>
      <c r="D192" s="93" t="s">
        <v>20</v>
      </c>
      <c r="E192" s="93">
        <v>2022</v>
      </c>
      <c r="F192" s="93" t="s">
        <v>258</v>
      </c>
      <c r="G192" s="93" t="s">
        <v>259</v>
      </c>
      <c r="H192" s="126">
        <v>150</v>
      </c>
      <c r="I192" s="126">
        <v>150</v>
      </c>
      <c r="J192" s="126">
        <v>150</v>
      </c>
      <c r="K192" s="126">
        <v>150</v>
      </c>
      <c r="L192" s="126"/>
      <c r="M192" s="126"/>
      <c r="N192" s="63"/>
      <c r="O192" s="64"/>
    </row>
    <row r="193" spans="1:15" s="38" customFormat="1" ht="27">
      <c r="A193" s="1" t="s">
        <v>12</v>
      </c>
      <c r="B193" s="2" t="s">
        <v>263</v>
      </c>
      <c r="C193" s="93" t="s">
        <v>21</v>
      </c>
      <c r="D193" s="93" t="s">
        <v>20</v>
      </c>
      <c r="E193" s="93">
        <v>2022</v>
      </c>
      <c r="F193" s="93" t="s">
        <v>243</v>
      </c>
      <c r="G193" s="93" t="s">
        <v>214</v>
      </c>
      <c r="H193" s="126">
        <v>280</v>
      </c>
      <c r="I193" s="126">
        <v>280</v>
      </c>
      <c r="J193" s="126">
        <v>280</v>
      </c>
      <c r="K193" s="126">
        <v>280</v>
      </c>
      <c r="L193" s="126"/>
      <c r="M193" s="126"/>
      <c r="N193" s="63"/>
      <c r="O193" s="64"/>
    </row>
    <row r="194" spans="1:15" s="38" customFormat="1" ht="27">
      <c r="A194" s="1" t="s">
        <v>12</v>
      </c>
      <c r="B194" s="2" t="s">
        <v>264</v>
      </c>
      <c r="C194" s="93" t="s">
        <v>21</v>
      </c>
      <c r="D194" s="93" t="s">
        <v>20</v>
      </c>
      <c r="E194" s="93">
        <v>2022</v>
      </c>
      <c r="F194" s="93" t="s">
        <v>258</v>
      </c>
      <c r="G194" s="93" t="s">
        <v>259</v>
      </c>
      <c r="H194" s="126">
        <v>304</v>
      </c>
      <c r="I194" s="126">
        <v>304</v>
      </c>
      <c r="J194" s="126">
        <v>304</v>
      </c>
      <c r="K194" s="126">
        <v>304</v>
      </c>
      <c r="L194" s="126"/>
      <c r="M194" s="126"/>
      <c r="N194" s="63"/>
      <c r="O194" s="64"/>
    </row>
    <row r="195" spans="1:15" ht="13.5">
      <c r="A195" s="150" t="s">
        <v>82</v>
      </c>
      <c r="B195" s="110" t="s">
        <v>18</v>
      </c>
      <c r="C195" s="23"/>
      <c r="D195" s="23"/>
      <c r="E195" s="23"/>
      <c r="F195" s="23"/>
      <c r="G195" s="23"/>
      <c r="H195" s="52">
        <f>H196+H197</f>
        <v>560</v>
      </c>
      <c r="I195" s="52">
        <f>I196+I197</f>
        <v>560</v>
      </c>
      <c r="J195" s="52">
        <f>J196+J197</f>
        <v>560</v>
      </c>
      <c r="K195" s="52">
        <f>K196+K197</f>
        <v>560</v>
      </c>
      <c r="L195" s="52"/>
      <c r="M195" s="52"/>
      <c r="N195" s="61"/>
      <c r="O195" s="62"/>
    </row>
    <row r="196" spans="1:15" ht="13.5">
      <c r="A196" s="140"/>
      <c r="B196" s="106" t="s">
        <v>251</v>
      </c>
      <c r="C196" s="34"/>
      <c r="D196" s="34"/>
      <c r="E196" s="34"/>
      <c r="F196" s="34"/>
      <c r="G196" s="34"/>
      <c r="H196" s="35">
        <v>0</v>
      </c>
      <c r="I196" s="35">
        <v>0</v>
      </c>
      <c r="J196" s="35">
        <v>0</v>
      </c>
      <c r="K196" s="35">
        <v>0</v>
      </c>
      <c r="L196" s="35"/>
      <c r="M196" s="35"/>
      <c r="N196" s="61"/>
      <c r="O196" s="62"/>
    </row>
    <row r="197" spans="1:15" ht="13.5">
      <c r="A197" s="140"/>
      <c r="B197" s="106" t="s">
        <v>253</v>
      </c>
      <c r="C197" s="34"/>
      <c r="D197" s="34"/>
      <c r="E197" s="34"/>
      <c r="F197" s="34"/>
      <c r="G197" s="34"/>
      <c r="H197" s="35">
        <f>H198+H199</f>
        <v>560</v>
      </c>
      <c r="I197" s="35">
        <f>I198+I199</f>
        <v>560</v>
      </c>
      <c r="J197" s="35">
        <f>J198+J199</f>
        <v>560</v>
      </c>
      <c r="K197" s="35">
        <f>K198+K199</f>
        <v>560</v>
      </c>
      <c r="L197" s="35"/>
      <c r="M197" s="35"/>
      <c r="N197" s="61"/>
      <c r="O197" s="62"/>
    </row>
    <row r="198" spans="1:15" s="38" customFormat="1" ht="27">
      <c r="A198" s="102" t="s">
        <v>12</v>
      </c>
      <c r="B198" s="103" t="s">
        <v>265</v>
      </c>
      <c r="C198" s="93" t="s">
        <v>19</v>
      </c>
      <c r="D198" s="29" t="s">
        <v>18</v>
      </c>
      <c r="E198" s="29">
        <v>2022</v>
      </c>
      <c r="F198" s="29" t="s">
        <v>243</v>
      </c>
      <c r="G198" s="29" t="s">
        <v>214</v>
      </c>
      <c r="H198" s="14">
        <v>280</v>
      </c>
      <c r="I198" s="14">
        <v>280</v>
      </c>
      <c r="J198" s="14">
        <v>280</v>
      </c>
      <c r="K198" s="14">
        <v>280</v>
      </c>
      <c r="L198" s="14"/>
      <c r="M198" s="14"/>
      <c r="N198" s="63"/>
      <c r="O198" s="64"/>
    </row>
    <row r="199" spans="1:15" s="38" customFormat="1" ht="27">
      <c r="A199" s="102" t="s">
        <v>12</v>
      </c>
      <c r="B199" s="103" t="s">
        <v>266</v>
      </c>
      <c r="C199" s="93" t="s">
        <v>19</v>
      </c>
      <c r="D199" s="29" t="s">
        <v>18</v>
      </c>
      <c r="E199" s="29">
        <v>2022</v>
      </c>
      <c r="F199" s="29" t="s">
        <v>243</v>
      </c>
      <c r="G199" s="29" t="s">
        <v>255</v>
      </c>
      <c r="H199" s="14">
        <v>280</v>
      </c>
      <c r="I199" s="14">
        <v>280</v>
      </c>
      <c r="J199" s="14">
        <v>280</v>
      </c>
      <c r="K199" s="14">
        <v>280</v>
      </c>
      <c r="L199" s="14"/>
      <c r="M199" s="14"/>
      <c r="N199" s="63"/>
      <c r="O199" s="64"/>
    </row>
    <row r="200" spans="1:15" ht="13.5">
      <c r="A200" s="150" t="s">
        <v>85</v>
      </c>
      <c r="B200" s="110" t="s">
        <v>22</v>
      </c>
      <c r="C200" s="23"/>
      <c r="D200" s="23"/>
      <c r="E200" s="23"/>
      <c r="F200" s="23"/>
      <c r="G200" s="23"/>
      <c r="H200" s="52">
        <f>H201+H203</f>
        <v>1011</v>
      </c>
      <c r="I200" s="52">
        <f>I201+I203</f>
        <v>1011</v>
      </c>
      <c r="J200" s="52">
        <f>J201+J203</f>
        <v>1011</v>
      </c>
      <c r="K200" s="52">
        <f>K201+K203</f>
        <v>1011</v>
      </c>
      <c r="L200" s="52"/>
      <c r="M200" s="52"/>
      <c r="N200" s="61"/>
      <c r="O200" s="62"/>
    </row>
    <row r="201" spans="1:15" ht="13.5">
      <c r="A201" s="140"/>
      <c r="B201" s="106" t="s">
        <v>251</v>
      </c>
      <c r="C201" s="34"/>
      <c r="D201" s="34"/>
      <c r="E201" s="34"/>
      <c r="F201" s="34"/>
      <c r="G201" s="34"/>
      <c r="H201" s="35">
        <f>H202</f>
        <v>451</v>
      </c>
      <c r="I201" s="35">
        <f>I202</f>
        <v>451</v>
      </c>
      <c r="J201" s="35">
        <f>J202</f>
        <v>451</v>
      </c>
      <c r="K201" s="35">
        <f>K202</f>
        <v>451</v>
      </c>
      <c r="L201" s="35"/>
      <c r="M201" s="35"/>
      <c r="N201" s="61"/>
      <c r="O201" s="62"/>
    </row>
    <row r="202" spans="1:15" s="38" customFormat="1" ht="27">
      <c r="A202" s="102" t="s">
        <v>12</v>
      </c>
      <c r="B202" s="103" t="s">
        <v>267</v>
      </c>
      <c r="C202" s="93" t="s">
        <v>23</v>
      </c>
      <c r="D202" s="29" t="s">
        <v>22</v>
      </c>
      <c r="E202" s="29">
        <v>2022</v>
      </c>
      <c r="F202" s="29" t="s">
        <v>57</v>
      </c>
      <c r="G202" s="29" t="s">
        <v>437</v>
      </c>
      <c r="H202" s="14">
        <v>451</v>
      </c>
      <c r="I202" s="14">
        <v>451</v>
      </c>
      <c r="J202" s="14">
        <v>451</v>
      </c>
      <c r="K202" s="14">
        <v>451</v>
      </c>
      <c r="L202" s="14"/>
      <c r="M202" s="14"/>
      <c r="N202" s="63"/>
      <c r="O202" s="64"/>
    </row>
    <row r="203" spans="1:15" ht="13.5">
      <c r="A203" s="140"/>
      <c r="B203" s="106" t="s">
        <v>253</v>
      </c>
      <c r="C203" s="34"/>
      <c r="D203" s="34"/>
      <c r="E203" s="34"/>
      <c r="F203" s="34"/>
      <c r="G203" s="34"/>
      <c r="H203" s="35">
        <f>H204+H205</f>
        <v>560</v>
      </c>
      <c r="I203" s="35">
        <f>I204+I205</f>
        <v>560</v>
      </c>
      <c r="J203" s="35">
        <f>J204+J205</f>
        <v>560</v>
      </c>
      <c r="K203" s="35">
        <f>K204+K205</f>
        <v>560</v>
      </c>
      <c r="L203" s="35"/>
      <c r="M203" s="35"/>
      <c r="N203" s="61"/>
      <c r="O203" s="62"/>
    </row>
    <row r="204" spans="1:15" s="38" customFormat="1" ht="27">
      <c r="A204" s="102" t="s">
        <v>12</v>
      </c>
      <c r="B204" s="2" t="s">
        <v>268</v>
      </c>
      <c r="C204" s="93" t="s">
        <v>23</v>
      </c>
      <c r="D204" s="93" t="s">
        <v>22</v>
      </c>
      <c r="E204" s="93">
        <v>2022</v>
      </c>
      <c r="F204" s="93" t="s">
        <v>243</v>
      </c>
      <c r="G204" s="93" t="s">
        <v>214</v>
      </c>
      <c r="H204" s="126">
        <v>280</v>
      </c>
      <c r="I204" s="126">
        <v>280</v>
      </c>
      <c r="J204" s="126">
        <v>280</v>
      </c>
      <c r="K204" s="126">
        <v>280</v>
      </c>
      <c r="L204" s="126"/>
      <c r="M204" s="126"/>
      <c r="N204" s="63"/>
      <c r="O204" s="64"/>
    </row>
    <row r="205" spans="1:15" s="38" customFormat="1" ht="27">
      <c r="A205" s="102" t="s">
        <v>12</v>
      </c>
      <c r="B205" s="2" t="s">
        <v>269</v>
      </c>
      <c r="C205" s="93" t="s">
        <v>23</v>
      </c>
      <c r="D205" s="93" t="s">
        <v>22</v>
      </c>
      <c r="E205" s="93">
        <v>2022</v>
      </c>
      <c r="F205" s="93" t="s">
        <v>243</v>
      </c>
      <c r="G205" s="93" t="s">
        <v>214</v>
      </c>
      <c r="H205" s="126">
        <v>280</v>
      </c>
      <c r="I205" s="126">
        <v>280</v>
      </c>
      <c r="J205" s="126">
        <v>280</v>
      </c>
      <c r="K205" s="126">
        <v>280</v>
      </c>
      <c r="L205" s="126"/>
      <c r="M205" s="126"/>
      <c r="N205" s="63"/>
      <c r="O205" s="64"/>
    </row>
    <row r="206" spans="1:15" ht="13.5">
      <c r="A206" s="150" t="s">
        <v>88</v>
      </c>
      <c r="B206" s="110" t="s">
        <v>15</v>
      </c>
      <c r="C206" s="23"/>
      <c r="D206" s="23"/>
      <c r="E206" s="23"/>
      <c r="F206" s="23"/>
      <c r="G206" s="23"/>
      <c r="H206" s="52">
        <f>H207+H210</f>
        <v>1291</v>
      </c>
      <c r="I206" s="52">
        <f>I207+I210</f>
        <v>1291</v>
      </c>
      <c r="J206" s="52">
        <f>J207+J210</f>
        <v>1291</v>
      </c>
      <c r="K206" s="52">
        <f>K207+K210</f>
        <v>1291</v>
      </c>
      <c r="L206" s="52"/>
      <c r="M206" s="52"/>
      <c r="N206" s="61"/>
      <c r="O206" s="62"/>
    </row>
    <row r="207" spans="1:15" ht="13.5">
      <c r="A207" s="140"/>
      <c r="B207" s="106" t="s">
        <v>251</v>
      </c>
      <c r="C207" s="34"/>
      <c r="D207" s="34"/>
      <c r="E207" s="34"/>
      <c r="F207" s="34"/>
      <c r="G207" s="34"/>
      <c r="H207" s="35">
        <f>H208+H209</f>
        <v>451</v>
      </c>
      <c r="I207" s="35">
        <f>I208+I209</f>
        <v>451</v>
      </c>
      <c r="J207" s="35">
        <f>J208+J209</f>
        <v>451</v>
      </c>
      <c r="K207" s="35">
        <f>K208+K209</f>
        <v>451</v>
      </c>
      <c r="L207" s="35"/>
      <c r="M207" s="35"/>
      <c r="N207" s="61"/>
      <c r="O207" s="62"/>
    </row>
    <row r="208" spans="1:15" s="38" customFormat="1" ht="27">
      <c r="A208" s="102" t="s">
        <v>12</v>
      </c>
      <c r="B208" s="103" t="s">
        <v>270</v>
      </c>
      <c r="C208" s="93" t="s">
        <v>16</v>
      </c>
      <c r="D208" s="29" t="s">
        <v>15</v>
      </c>
      <c r="E208" s="29">
        <v>2022</v>
      </c>
      <c r="F208" s="29" t="s">
        <v>271</v>
      </c>
      <c r="G208" s="29" t="s">
        <v>438</v>
      </c>
      <c r="H208" s="14">
        <v>150</v>
      </c>
      <c r="I208" s="14">
        <v>150</v>
      </c>
      <c r="J208" s="14">
        <v>150</v>
      </c>
      <c r="K208" s="14">
        <v>150</v>
      </c>
      <c r="L208" s="14"/>
      <c r="M208" s="14"/>
      <c r="N208" s="63"/>
      <c r="O208" s="64"/>
    </row>
    <row r="209" spans="1:15" s="38" customFormat="1" ht="27">
      <c r="A209" s="102" t="s">
        <v>12</v>
      </c>
      <c r="B209" s="103" t="s">
        <v>272</v>
      </c>
      <c r="C209" s="93" t="s">
        <v>16</v>
      </c>
      <c r="D209" s="29" t="s">
        <v>15</v>
      </c>
      <c r="E209" s="29">
        <v>2022</v>
      </c>
      <c r="F209" s="29" t="s">
        <v>57</v>
      </c>
      <c r="G209" s="29" t="s">
        <v>413</v>
      </c>
      <c r="H209" s="14">
        <f>451-150</f>
        <v>301</v>
      </c>
      <c r="I209" s="14">
        <f>451-150</f>
        <v>301</v>
      </c>
      <c r="J209" s="14">
        <f>451-150</f>
        <v>301</v>
      </c>
      <c r="K209" s="14">
        <f>451-150</f>
        <v>301</v>
      </c>
      <c r="L209" s="14"/>
      <c r="M209" s="14"/>
      <c r="N209" s="63"/>
      <c r="O209" s="64"/>
    </row>
    <row r="210" spans="1:15" ht="13.5">
      <c r="A210" s="140"/>
      <c r="B210" s="106" t="s">
        <v>253</v>
      </c>
      <c r="C210" s="34"/>
      <c r="D210" s="34"/>
      <c r="E210" s="34"/>
      <c r="F210" s="34"/>
      <c r="G210" s="34"/>
      <c r="H210" s="35">
        <f>H211+H212+H213</f>
        <v>840</v>
      </c>
      <c r="I210" s="35">
        <f>I211+I212+I213</f>
        <v>840</v>
      </c>
      <c r="J210" s="35">
        <f>J211+J212+J213</f>
        <v>840</v>
      </c>
      <c r="K210" s="35">
        <f>K211+K212+K213</f>
        <v>840</v>
      </c>
      <c r="L210" s="35"/>
      <c r="M210" s="35"/>
      <c r="N210" s="61"/>
      <c r="O210" s="62"/>
    </row>
    <row r="211" spans="1:15" s="38" customFormat="1" ht="27">
      <c r="A211" s="102" t="s">
        <v>12</v>
      </c>
      <c r="B211" s="103" t="s">
        <v>273</v>
      </c>
      <c r="C211" s="93" t="s">
        <v>16</v>
      </c>
      <c r="D211" s="29" t="s">
        <v>15</v>
      </c>
      <c r="E211" s="29">
        <v>2022</v>
      </c>
      <c r="F211" s="29" t="s">
        <v>243</v>
      </c>
      <c r="G211" s="29" t="s">
        <v>214</v>
      </c>
      <c r="H211" s="14">
        <v>280</v>
      </c>
      <c r="I211" s="14">
        <v>280</v>
      </c>
      <c r="J211" s="14">
        <v>280</v>
      </c>
      <c r="K211" s="14">
        <v>280</v>
      </c>
      <c r="L211" s="14"/>
      <c r="M211" s="14"/>
      <c r="N211" s="63"/>
      <c r="O211" s="64"/>
    </row>
    <row r="212" spans="1:15" s="38" customFormat="1" ht="27">
      <c r="A212" s="102" t="s">
        <v>12</v>
      </c>
      <c r="B212" s="103" t="s">
        <v>274</v>
      </c>
      <c r="C212" s="93" t="s">
        <v>16</v>
      </c>
      <c r="D212" s="29" t="s">
        <v>15</v>
      </c>
      <c r="E212" s="29">
        <v>2022</v>
      </c>
      <c r="F212" s="29" t="s">
        <v>243</v>
      </c>
      <c r="G212" s="29" t="s">
        <v>214</v>
      </c>
      <c r="H212" s="14">
        <v>280</v>
      </c>
      <c r="I212" s="14">
        <v>280</v>
      </c>
      <c r="J212" s="14">
        <v>280</v>
      </c>
      <c r="K212" s="14">
        <v>280</v>
      </c>
      <c r="L212" s="14"/>
      <c r="M212" s="14"/>
      <c r="N212" s="63"/>
      <c r="O212" s="64"/>
    </row>
    <row r="213" spans="1:15" s="38" customFormat="1" ht="27">
      <c r="A213" s="102" t="s">
        <v>12</v>
      </c>
      <c r="B213" s="103" t="s">
        <v>275</v>
      </c>
      <c r="C213" s="93" t="s">
        <v>16</v>
      </c>
      <c r="D213" s="29" t="s">
        <v>15</v>
      </c>
      <c r="E213" s="29">
        <v>2022</v>
      </c>
      <c r="F213" s="29" t="s">
        <v>243</v>
      </c>
      <c r="G213" s="29" t="s">
        <v>214</v>
      </c>
      <c r="H213" s="14">
        <v>280</v>
      </c>
      <c r="I213" s="14">
        <v>280</v>
      </c>
      <c r="J213" s="14">
        <v>280</v>
      </c>
      <c r="K213" s="14">
        <v>280</v>
      </c>
      <c r="L213" s="14"/>
      <c r="M213" s="14"/>
      <c r="N213" s="63"/>
      <c r="O213" s="64"/>
    </row>
    <row r="214" spans="1:15" ht="13.5">
      <c r="A214" s="150" t="s">
        <v>91</v>
      </c>
      <c r="B214" s="110" t="s">
        <v>276</v>
      </c>
      <c r="C214" s="23"/>
      <c r="D214" s="23"/>
      <c r="E214" s="23"/>
      <c r="F214" s="23"/>
      <c r="G214" s="23"/>
      <c r="H214" s="52">
        <f>H215+H222</f>
        <v>5030</v>
      </c>
      <c r="I214" s="52">
        <f>I215+I222</f>
        <v>5030</v>
      </c>
      <c r="J214" s="52">
        <f>J215+J222</f>
        <v>5001</v>
      </c>
      <c r="K214" s="52">
        <f>K215+K222</f>
        <v>5001</v>
      </c>
      <c r="L214" s="52"/>
      <c r="M214" s="52"/>
      <c r="N214" s="61"/>
      <c r="O214" s="62"/>
    </row>
    <row r="215" spans="1:15" ht="13.5">
      <c r="A215" s="140"/>
      <c r="B215" s="106" t="s">
        <v>251</v>
      </c>
      <c r="C215" s="34"/>
      <c r="D215" s="34"/>
      <c r="E215" s="34"/>
      <c r="F215" s="34"/>
      <c r="G215" s="34"/>
      <c r="H215" s="35">
        <f>H216+H217+H218+H219+H220+H221</f>
        <v>630</v>
      </c>
      <c r="I215" s="35">
        <f>I216+I217+I218+I219+I220+I221</f>
        <v>630</v>
      </c>
      <c r="J215" s="35">
        <f>J216+J217+J218+J219+J220+J221</f>
        <v>601</v>
      </c>
      <c r="K215" s="35">
        <f>K216+K217+K218+K219+K220+K221</f>
        <v>601</v>
      </c>
      <c r="L215" s="35"/>
      <c r="M215" s="35"/>
      <c r="N215" s="61"/>
      <c r="O215" s="62"/>
    </row>
    <row r="216" spans="1:15" s="38" customFormat="1" ht="27">
      <c r="A216" s="102" t="s">
        <v>12</v>
      </c>
      <c r="B216" s="103" t="s">
        <v>277</v>
      </c>
      <c r="C216" s="93" t="s">
        <v>27</v>
      </c>
      <c r="D216" s="29" t="s">
        <v>26</v>
      </c>
      <c r="E216" s="29">
        <v>2022</v>
      </c>
      <c r="F216" s="29" t="s">
        <v>243</v>
      </c>
      <c r="G216" s="29" t="s">
        <v>214</v>
      </c>
      <c r="H216" s="14">
        <v>196</v>
      </c>
      <c r="I216" s="14">
        <v>196</v>
      </c>
      <c r="J216" s="14">
        <v>196</v>
      </c>
      <c r="K216" s="14">
        <v>196</v>
      </c>
      <c r="L216" s="14"/>
      <c r="M216" s="14"/>
      <c r="N216" s="63"/>
      <c r="O216" s="64"/>
    </row>
    <row r="217" spans="1:15" s="38" customFormat="1" ht="27">
      <c r="A217" s="102" t="s">
        <v>12</v>
      </c>
      <c r="B217" s="103" t="s">
        <v>278</v>
      </c>
      <c r="C217" s="93" t="s">
        <v>27</v>
      </c>
      <c r="D217" s="29" t="s">
        <v>26</v>
      </c>
      <c r="E217" s="29">
        <v>2022</v>
      </c>
      <c r="F217" s="29" t="s">
        <v>279</v>
      </c>
      <c r="G217" s="29"/>
      <c r="H217" s="14">
        <v>50</v>
      </c>
      <c r="I217" s="14">
        <v>50</v>
      </c>
      <c r="J217" s="14">
        <v>50</v>
      </c>
      <c r="K217" s="14">
        <v>50</v>
      </c>
      <c r="L217" s="14"/>
      <c r="M217" s="14"/>
      <c r="N217" s="63"/>
      <c r="O217" s="64"/>
    </row>
    <row r="218" spans="1:15" s="156" customFormat="1" ht="27">
      <c r="A218" s="151" t="s">
        <v>12</v>
      </c>
      <c r="B218" s="152" t="s">
        <v>280</v>
      </c>
      <c r="C218" s="153" t="s">
        <v>27</v>
      </c>
      <c r="D218" s="153" t="s">
        <v>26</v>
      </c>
      <c r="E218" s="153">
        <v>2022</v>
      </c>
      <c r="F218" s="153" t="s">
        <v>281</v>
      </c>
      <c r="G218" s="153" t="s">
        <v>236</v>
      </c>
      <c r="H218" s="154">
        <v>165</v>
      </c>
      <c r="I218" s="154">
        <v>165</v>
      </c>
      <c r="J218" s="154">
        <v>165</v>
      </c>
      <c r="K218" s="154">
        <f>15+150</f>
        <v>165</v>
      </c>
      <c r="L218" s="154"/>
      <c r="M218" s="154"/>
      <c r="N218" s="154"/>
      <c r="O218" s="155"/>
    </row>
    <row r="219" spans="1:15" s="38" customFormat="1" ht="27">
      <c r="A219" s="102" t="s">
        <v>12</v>
      </c>
      <c r="B219" s="103" t="s">
        <v>282</v>
      </c>
      <c r="C219" s="93" t="s">
        <v>27</v>
      </c>
      <c r="D219" s="29" t="s">
        <v>26</v>
      </c>
      <c r="E219" s="29">
        <v>2022</v>
      </c>
      <c r="F219" s="29" t="s">
        <v>243</v>
      </c>
      <c r="G219" s="29" t="s">
        <v>214</v>
      </c>
      <c r="H219" s="14">
        <f>15*4</f>
        <v>60</v>
      </c>
      <c r="I219" s="14">
        <f>15*4</f>
        <v>60</v>
      </c>
      <c r="J219" s="14">
        <f>15*4</f>
        <v>60</v>
      </c>
      <c r="K219" s="14">
        <f>15*4</f>
        <v>60</v>
      </c>
      <c r="L219" s="14"/>
      <c r="M219" s="14"/>
      <c r="N219" s="63"/>
      <c r="O219" s="64"/>
    </row>
    <row r="220" spans="1:15" s="59" customFormat="1" ht="27">
      <c r="A220" s="6" t="s">
        <v>12</v>
      </c>
      <c r="B220" s="7" t="s">
        <v>283</v>
      </c>
      <c r="C220" s="4" t="s">
        <v>27</v>
      </c>
      <c r="D220" s="4" t="s">
        <v>26</v>
      </c>
      <c r="E220" s="4">
        <v>2022</v>
      </c>
      <c r="F220" s="4" t="s">
        <v>279</v>
      </c>
      <c r="G220" s="4" t="s">
        <v>236</v>
      </c>
      <c r="H220" s="8">
        <v>129</v>
      </c>
      <c r="I220" s="8">
        <v>129</v>
      </c>
      <c r="J220" s="8">
        <v>100</v>
      </c>
      <c r="K220" s="8">
        <v>100</v>
      </c>
      <c r="L220" s="8"/>
      <c r="M220" s="8"/>
      <c r="N220" s="65"/>
      <c r="O220" s="157"/>
    </row>
    <row r="221" spans="1:15" s="38" customFormat="1" ht="27">
      <c r="A221" s="102" t="s">
        <v>12</v>
      </c>
      <c r="B221" s="2" t="s">
        <v>284</v>
      </c>
      <c r="C221" s="93" t="s">
        <v>27</v>
      </c>
      <c r="D221" s="93" t="s">
        <v>26</v>
      </c>
      <c r="E221" s="93" t="s">
        <v>51</v>
      </c>
      <c r="F221" s="93" t="s">
        <v>238</v>
      </c>
      <c r="G221" s="93" t="s">
        <v>239</v>
      </c>
      <c r="H221" s="126">
        <v>30</v>
      </c>
      <c r="I221" s="126">
        <v>30</v>
      </c>
      <c r="J221" s="126">
        <v>30</v>
      </c>
      <c r="K221" s="126">
        <v>30</v>
      </c>
      <c r="L221" s="126"/>
      <c r="M221" s="126"/>
      <c r="N221" s="63"/>
      <c r="O221" s="64"/>
    </row>
    <row r="222" spans="1:15" ht="13.5">
      <c r="A222" s="140"/>
      <c r="B222" s="106" t="s">
        <v>253</v>
      </c>
      <c r="C222" s="34"/>
      <c r="D222" s="34"/>
      <c r="E222" s="34"/>
      <c r="F222" s="34"/>
      <c r="G222" s="34"/>
      <c r="H222" s="35">
        <f>H223+H224</f>
        <v>4400</v>
      </c>
      <c r="I222" s="35">
        <f>I223+I224</f>
        <v>4400</v>
      </c>
      <c r="J222" s="35">
        <f>J223+J224</f>
        <v>4400</v>
      </c>
      <c r="K222" s="35">
        <f>K223+K224</f>
        <v>4400</v>
      </c>
      <c r="L222" s="35"/>
      <c r="M222" s="35"/>
      <c r="N222" s="61"/>
      <c r="O222" s="62"/>
    </row>
    <row r="223" spans="1:15" s="38" customFormat="1" ht="41.25">
      <c r="A223" s="102" t="s">
        <v>12</v>
      </c>
      <c r="B223" s="103" t="s">
        <v>286</v>
      </c>
      <c r="C223" s="93" t="s">
        <v>164</v>
      </c>
      <c r="D223" s="29" t="s">
        <v>26</v>
      </c>
      <c r="E223" s="29">
        <v>2022</v>
      </c>
      <c r="F223" s="29" t="s">
        <v>287</v>
      </c>
      <c r="G223" s="29" t="s">
        <v>288</v>
      </c>
      <c r="H223" s="14">
        <v>1400</v>
      </c>
      <c r="I223" s="14">
        <v>1400</v>
      </c>
      <c r="J223" s="14">
        <v>1400</v>
      </c>
      <c r="K223" s="14">
        <v>1400</v>
      </c>
      <c r="L223" s="14"/>
      <c r="M223" s="14"/>
      <c r="N223" s="63"/>
      <c r="O223" s="64"/>
    </row>
    <row r="224" spans="1:15" s="38" customFormat="1" ht="41.25">
      <c r="A224" s="102" t="s">
        <v>12</v>
      </c>
      <c r="B224" s="103" t="s">
        <v>289</v>
      </c>
      <c r="C224" s="93" t="s">
        <v>164</v>
      </c>
      <c r="D224" s="29" t="s">
        <v>26</v>
      </c>
      <c r="E224" s="29">
        <v>2022</v>
      </c>
      <c r="F224" s="29" t="s">
        <v>290</v>
      </c>
      <c r="G224" s="29"/>
      <c r="H224" s="14">
        <v>3000</v>
      </c>
      <c r="I224" s="14">
        <v>3000</v>
      </c>
      <c r="J224" s="14">
        <v>3000</v>
      </c>
      <c r="K224" s="14">
        <v>3000</v>
      </c>
      <c r="L224" s="14"/>
      <c r="M224" s="14"/>
      <c r="N224" s="63"/>
      <c r="O224" s="64"/>
    </row>
    <row r="225" spans="1:15" ht="13.5">
      <c r="A225" s="30">
        <v>3</v>
      </c>
      <c r="B225" s="148" t="s">
        <v>439</v>
      </c>
      <c r="C225" s="93"/>
      <c r="D225" s="30"/>
      <c r="E225" s="30"/>
      <c r="F225" s="30"/>
      <c r="G225" s="30"/>
      <c r="H225" s="149">
        <f>H226+H238+H249+H259+H267+H272+H294+H298</f>
        <v>65654</v>
      </c>
      <c r="I225" s="149">
        <f>I226+I238+I249+I259+I267+I272+I294+I298</f>
        <v>65654</v>
      </c>
      <c r="J225" s="149">
        <f>J226+J238+J249+J259+J267+J272+J294+J298</f>
        <v>65609</v>
      </c>
      <c r="K225" s="149">
        <f>K226+K238+K249+K259+K267+K272+K294+K298</f>
        <v>65609</v>
      </c>
      <c r="L225" s="149"/>
      <c r="M225" s="149"/>
      <c r="N225" s="61"/>
      <c r="O225" s="62"/>
    </row>
    <row r="226" spans="1:15" ht="13.5">
      <c r="A226" s="23" t="s">
        <v>440</v>
      </c>
      <c r="B226" s="110" t="s">
        <v>276</v>
      </c>
      <c r="C226" s="53"/>
      <c r="D226" s="23"/>
      <c r="E226" s="23"/>
      <c r="F226" s="23"/>
      <c r="G226" s="23"/>
      <c r="H226" s="52">
        <f>H227+H234</f>
        <v>17390</v>
      </c>
      <c r="I226" s="52">
        <f>I227+I234</f>
        <v>17390</v>
      </c>
      <c r="J226" s="52">
        <f>J227+J234</f>
        <v>17390</v>
      </c>
      <c r="K226" s="52">
        <f>K227+K234</f>
        <v>17390</v>
      </c>
      <c r="L226" s="52"/>
      <c r="M226" s="52"/>
      <c r="N226" s="61"/>
      <c r="O226" s="62"/>
    </row>
    <row r="227" spans="1:15" ht="13.5">
      <c r="A227" s="34"/>
      <c r="B227" s="106" t="s">
        <v>251</v>
      </c>
      <c r="C227" s="4"/>
      <c r="D227" s="34"/>
      <c r="E227" s="34"/>
      <c r="F227" s="158"/>
      <c r="G227" s="158"/>
      <c r="H227" s="35">
        <f>H229+H230+H231+H232+H233+H228</f>
        <v>2590</v>
      </c>
      <c r="I227" s="35">
        <f>I229+I230+I231+I232+I233+I228</f>
        <v>2590</v>
      </c>
      <c r="J227" s="35">
        <f>J229+J230+J231+J232+J233+J228</f>
        <v>2590</v>
      </c>
      <c r="K227" s="35">
        <f>K229+K230+K231+K232+K233+K228</f>
        <v>2590</v>
      </c>
      <c r="L227" s="35"/>
      <c r="M227" s="35"/>
      <c r="N227" s="61"/>
      <c r="O227" s="62"/>
    </row>
    <row r="228" spans="1:15" s="38" customFormat="1" ht="27">
      <c r="A228" s="102" t="s">
        <v>12</v>
      </c>
      <c r="B228" s="103" t="s">
        <v>285</v>
      </c>
      <c r="C228" s="93" t="s">
        <v>27</v>
      </c>
      <c r="D228" s="29" t="s">
        <v>26</v>
      </c>
      <c r="E228" s="29">
        <v>2022</v>
      </c>
      <c r="F228" s="29" t="s">
        <v>243</v>
      </c>
      <c r="G228" s="29" t="s">
        <v>432</v>
      </c>
      <c r="H228" s="14">
        <f>1200-427</f>
        <v>773</v>
      </c>
      <c r="I228" s="14">
        <f>1200-427</f>
        <v>773</v>
      </c>
      <c r="J228" s="14">
        <f>1200-427</f>
        <v>773</v>
      </c>
      <c r="K228" s="14">
        <f>1200-427</f>
        <v>773</v>
      </c>
      <c r="L228" s="14"/>
      <c r="M228" s="14"/>
      <c r="N228" s="63"/>
      <c r="O228" s="64"/>
    </row>
    <row r="229" spans="1:15" s="38" customFormat="1" ht="27">
      <c r="A229" s="1" t="s">
        <v>12</v>
      </c>
      <c r="B229" s="2" t="s">
        <v>362</v>
      </c>
      <c r="C229" s="93" t="s">
        <v>27</v>
      </c>
      <c r="D229" s="93" t="s">
        <v>26</v>
      </c>
      <c r="E229" s="93">
        <v>2023</v>
      </c>
      <c r="F229" s="93" t="s">
        <v>363</v>
      </c>
      <c r="G229" s="93" t="s">
        <v>441</v>
      </c>
      <c r="H229" s="126">
        <v>450</v>
      </c>
      <c r="I229" s="126">
        <v>450</v>
      </c>
      <c r="J229" s="126">
        <v>450</v>
      </c>
      <c r="K229" s="126">
        <v>450</v>
      </c>
      <c r="L229" s="126"/>
      <c r="M229" s="126"/>
      <c r="N229" s="63"/>
      <c r="O229" s="64"/>
    </row>
    <row r="230" spans="1:15" s="44" customFormat="1" ht="27">
      <c r="A230" s="1" t="s">
        <v>12</v>
      </c>
      <c r="B230" s="2" t="s">
        <v>364</v>
      </c>
      <c r="C230" s="93" t="s">
        <v>27</v>
      </c>
      <c r="D230" s="93" t="s">
        <v>26</v>
      </c>
      <c r="E230" s="93">
        <v>2023</v>
      </c>
      <c r="F230" s="93" t="s">
        <v>365</v>
      </c>
      <c r="G230" s="93" t="s">
        <v>442</v>
      </c>
      <c r="H230" s="126">
        <v>550</v>
      </c>
      <c r="I230" s="126">
        <v>550</v>
      </c>
      <c r="J230" s="126">
        <v>550</v>
      </c>
      <c r="K230" s="126">
        <v>550</v>
      </c>
      <c r="L230" s="126"/>
      <c r="M230" s="126"/>
      <c r="N230" s="160"/>
      <c r="O230" s="159"/>
    </row>
    <row r="231" spans="1:15" s="38" customFormat="1" ht="27">
      <c r="A231" s="1" t="s">
        <v>12</v>
      </c>
      <c r="B231" s="2" t="s">
        <v>443</v>
      </c>
      <c r="C231" s="93" t="s">
        <v>27</v>
      </c>
      <c r="D231" s="93" t="s">
        <v>26</v>
      </c>
      <c r="E231" s="93" t="s">
        <v>444</v>
      </c>
      <c r="F231" s="93" t="s">
        <v>224</v>
      </c>
      <c r="G231" s="93" t="s">
        <v>445</v>
      </c>
      <c r="H231" s="126">
        <v>150</v>
      </c>
      <c r="I231" s="126">
        <v>150</v>
      </c>
      <c r="J231" s="126">
        <v>150</v>
      </c>
      <c r="K231" s="126">
        <v>150</v>
      </c>
      <c r="L231" s="126"/>
      <c r="M231" s="126"/>
      <c r="N231" s="63"/>
      <c r="O231" s="64"/>
    </row>
    <row r="232" spans="1:15" s="38" customFormat="1" ht="27">
      <c r="A232" s="1" t="s">
        <v>12</v>
      </c>
      <c r="B232" s="2" t="s">
        <v>446</v>
      </c>
      <c r="C232" s="93" t="s">
        <v>27</v>
      </c>
      <c r="D232" s="93" t="s">
        <v>26</v>
      </c>
      <c r="E232" s="93" t="s">
        <v>444</v>
      </c>
      <c r="F232" s="93" t="s">
        <v>57</v>
      </c>
      <c r="G232" s="93" t="s">
        <v>447</v>
      </c>
      <c r="H232" s="126">
        <v>267</v>
      </c>
      <c r="I232" s="126">
        <v>267</v>
      </c>
      <c r="J232" s="126">
        <v>267</v>
      </c>
      <c r="K232" s="126">
        <v>267</v>
      </c>
      <c r="L232" s="126"/>
      <c r="M232" s="126"/>
      <c r="N232" s="63"/>
      <c r="O232" s="64"/>
    </row>
    <row r="233" spans="1:15" s="38" customFormat="1" ht="41.25">
      <c r="A233" s="1" t="s">
        <v>12</v>
      </c>
      <c r="B233" s="2" t="s">
        <v>448</v>
      </c>
      <c r="C233" s="93" t="s">
        <v>27</v>
      </c>
      <c r="D233" s="93" t="s">
        <v>26</v>
      </c>
      <c r="E233" s="93" t="s">
        <v>444</v>
      </c>
      <c r="F233" s="93" t="s">
        <v>449</v>
      </c>
      <c r="G233" s="10"/>
      <c r="H233" s="126">
        <v>400</v>
      </c>
      <c r="I233" s="126">
        <v>400</v>
      </c>
      <c r="J233" s="126">
        <v>400</v>
      </c>
      <c r="K233" s="126">
        <v>400</v>
      </c>
      <c r="L233" s="126"/>
      <c r="M233" s="126"/>
      <c r="N233" s="63"/>
      <c r="O233" s="64"/>
    </row>
    <row r="234" spans="1:15" ht="13.5">
      <c r="A234" s="4"/>
      <c r="B234" s="106" t="s">
        <v>253</v>
      </c>
      <c r="C234" s="4"/>
      <c r="D234" s="4"/>
      <c r="E234" s="4"/>
      <c r="F234" s="4"/>
      <c r="G234" s="4"/>
      <c r="H234" s="8">
        <f>H235+H236+H237</f>
        <v>14800</v>
      </c>
      <c r="I234" s="8">
        <f>I235+I236+I237</f>
        <v>14800</v>
      </c>
      <c r="J234" s="8">
        <f>J235+J236+J237</f>
        <v>14800</v>
      </c>
      <c r="K234" s="8">
        <f>K235+K236+K237</f>
        <v>14800</v>
      </c>
      <c r="L234" s="8"/>
      <c r="M234" s="8"/>
      <c r="N234" s="61"/>
      <c r="O234" s="62"/>
    </row>
    <row r="235" spans="1:15" s="38" customFormat="1" ht="41.25">
      <c r="A235" s="102" t="s">
        <v>12</v>
      </c>
      <c r="B235" s="103" t="s">
        <v>450</v>
      </c>
      <c r="C235" s="93" t="s">
        <v>164</v>
      </c>
      <c r="D235" s="29" t="s">
        <v>507</v>
      </c>
      <c r="E235" s="29">
        <v>2022</v>
      </c>
      <c r="F235" s="29" t="s">
        <v>57</v>
      </c>
      <c r="G235" s="29" t="s">
        <v>451</v>
      </c>
      <c r="H235" s="14">
        <v>3800</v>
      </c>
      <c r="I235" s="14">
        <v>3800</v>
      </c>
      <c r="J235" s="14">
        <v>3800</v>
      </c>
      <c r="K235" s="14">
        <v>3800</v>
      </c>
      <c r="L235" s="14"/>
      <c r="M235" s="14"/>
      <c r="N235" s="63"/>
      <c r="O235" s="64"/>
    </row>
    <row r="236" spans="1:15" s="38" customFormat="1" ht="27">
      <c r="A236" s="102" t="s">
        <v>12</v>
      </c>
      <c r="B236" s="103" t="s">
        <v>452</v>
      </c>
      <c r="C236" s="93" t="s">
        <v>50</v>
      </c>
      <c r="D236" s="29" t="s">
        <v>26</v>
      </c>
      <c r="E236" s="29">
        <v>2023</v>
      </c>
      <c r="F236" s="29" t="s">
        <v>388</v>
      </c>
      <c r="G236" s="29" t="s">
        <v>453</v>
      </c>
      <c r="H236" s="14">
        <v>8000</v>
      </c>
      <c r="I236" s="14">
        <v>8000</v>
      </c>
      <c r="J236" s="14">
        <v>8000</v>
      </c>
      <c r="K236" s="14">
        <v>8000</v>
      </c>
      <c r="L236" s="14"/>
      <c r="M236" s="14"/>
      <c r="N236" s="63"/>
      <c r="O236" s="64"/>
    </row>
    <row r="237" spans="1:15" s="38" customFormat="1" ht="27">
      <c r="A237" s="102" t="s">
        <v>12</v>
      </c>
      <c r="B237" s="2" t="s">
        <v>372</v>
      </c>
      <c r="C237" s="93" t="s">
        <v>50</v>
      </c>
      <c r="D237" s="93" t="s">
        <v>26</v>
      </c>
      <c r="E237" s="93">
        <v>2023</v>
      </c>
      <c r="F237" s="93" t="s">
        <v>373</v>
      </c>
      <c r="G237" s="93" t="s">
        <v>454</v>
      </c>
      <c r="H237" s="126">
        <v>3000</v>
      </c>
      <c r="I237" s="126">
        <v>3000</v>
      </c>
      <c r="J237" s="126">
        <v>3000</v>
      </c>
      <c r="K237" s="126">
        <v>3000</v>
      </c>
      <c r="L237" s="126"/>
      <c r="M237" s="126"/>
      <c r="N237" s="63"/>
      <c r="O237" s="64"/>
    </row>
    <row r="238" spans="1:15" ht="13.5">
      <c r="A238" s="23" t="s">
        <v>455</v>
      </c>
      <c r="B238" s="110" t="s">
        <v>366</v>
      </c>
      <c r="C238" s="53"/>
      <c r="D238" s="23"/>
      <c r="E238" s="23"/>
      <c r="F238" s="23"/>
      <c r="G238" s="23"/>
      <c r="H238" s="52">
        <f>H239+H244</f>
        <v>13270</v>
      </c>
      <c r="I238" s="52">
        <f>I239+I244</f>
        <v>13270</v>
      </c>
      <c r="J238" s="52">
        <f>J239+J244</f>
        <v>13270</v>
      </c>
      <c r="K238" s="52">
        <f>K239+K244</f>
        <v>13270</v>
      </c>
      <c r="L238" s="52"/>
      <c r="M238" s="52"/>
      <c r="N238" s="61"/>
      <c r="O238" s="62"/>
    </row>
    <row r="239" spans="1:15" ht="13.5">
      <c r="A239" s="34"/>
      <c r="B239" s="106" t="s">
        <v>251</v>
      </c>
      <c r="C239" s="4"/>
      <c r="D239" s="34"/>
      <c r="E239" s="34"/>
      <c r="F239" s="34"/>
      <c r="G239" s="34"/>
      <c r="H239" s="35">
        <f>H240+H242+H241+H243</f>
        <v>2940</v>
      </c>
      <c r="I239" s="35">
        <f>I240+I242+I241+I243</f>
        <v>2940</v>
      </c>
      <c r="J239" s="35">
        <f>J240+J242+J241+J243</f>
        <v>2940</v>
      </c>
      <c r="K239" s="35">
        <f>K240+K242+K241+K243</f>
        <v>2940</v>
      </c>
      <c r="L239" s="35"/>
      <c r="M239" s="35"/>
      <c r="N239" s="61"/>
      <c r="O239" s="62"/>
    </row>
    <row r="240" spans="1:15" s="38" customFormat="1" ht="27">
      <c r="A240" s="1" t="s">
        <v>12</v>
      </c>
      <c r="B240" s="2" t="s">
        <v>456</v>
      </c>
      <c r="C240" s="93" t="s">
        <v>23</v>
      </c>
      <c r="D240" s="93" t="s">
        <v>22</v>
      </c>
      <c r="E240" s="93">
        <v>2023</v>
      </c>
      <c r="F240" s="93" t="s">
        <v>457</v>
      </c>
      <c r="G240" s="93" t="s">
        <v>231</v>
      </c>
      <c r="H240" s="126">
        <v>400</v>
      </c>
      <c r="I240" s="126">
        <v>400</v>
      </c>
      <c r="J240" s="126">
        <v>400</v>
      </c>
      <c r="K240" s="126">
        <v>400</v>
      </c>
      <c r="L240" s="126"/>
      <c r="M240" s="126"/>
      <c r="N240" s="63"/>
      <c r="O240" s="64"/>
    </row>
    <row r="241" spans="1:15" s="38" customFormat="1" ht="41.25">
      <c r="A241" s="102" t="s">
        <v>12</v>
      </c>
      <c r="B241" s="103" t="s">
        <v>458</v>
      </c>
      <c r="C241" s="29" t="s">
        <v>164</v>
      </c>
      <c r="D241" s="29" t="s">
        <v>22</v>
      </c>
      <c r="E241" s="29">
        <v>2023</v>
      </c>
      <c r="F241" s="29" t="s">
        <v>57</v>
      </c>
      <c r="G241" s="29" t="s">
        <v>459</v>
      </c>
      <c r="H241" s="14">
        <v>900</v>
      </c>
      <c r="I241" s="14">
        <v>900</v>
      </c>
      <c r="J241" s="14">
        <v>900</v>
      </c>
      <c r="K241" s="14">
        <v>900</v>
      </c>
      <c r="L241" s="14"/>
      <c r="M241" s="14"/>
      <c r="N241" s="167" t="s">
        <v>351</v>
      </c>
      <c r="O241" s="64"/>
    </row>
    <row r="242" spans="1:15" s="38" customFormat="1" ht="41.25">
      <c r="A242" s="102" t="s">
        <v>12</v>
      </c>
      <c r="B242" s="103" t="s">
        <v>367</v>
      </c>
      <c r="C242" s="29" t="s">
        <v>164</v>
      </c>
      <c r="D242" s="29" t="s">
        <v>164</v>
      </c>
      <c r="E242" s="29" t="s">
        <v>444</v>
      </c>
      <c r="F242" s="29" t="s">
        <v>57</v>
      </c>
      <c r="G242" s="29" t="s">
        <v>459</v>
      </c>
      <c r="H242" s="14">
        <v>900</v>
      </c>
      <c r="I242" s="14">
        <v>900</v>
      </c>
      <c r="J242" s="14">
        <v>900</v>
      </c>
      <c r="K242" s="14">
        <v>900</v>
      </c>
      <c r="L242" s="14"/>
      <c r="M242" s="14"/>
      <c r="N242" s="63"/>
      <c r="O242" s="64"/>
    </row>
    <row r="243" spans="1:15" s="38" customFormat="1" ht="27">
      <c r="A243" s="102" t="s">
        <v>12</v>
      </c>
      <c r="B243" s="103" t="s">
        <v>460</v>
      </c>
      <c r="C243" s="29" t="s">
        <v>23</v>
      </c>
      <c r="D243" s="29" t="s">
        <v>22</v>
      </c>
      <c r="E243" s="29">
        <v>2024</v>
      </c>
      <c r="F243" s="29" t="s">
        <v>57</v>
      </c>
      <c r="G243" s="29" t="s">
        <v>459</v>
      </c>
      <c r="H243" s="14">
        <v>740</v>
      </c>
      <c r="I243" s="14">
        <v>740</v>
      </c>
      <c r="J243" s="14">
        <v>740</v>
      </c>
      <c r="K243" s="14">
        <v>740</v>
      </c>
      <c r="L243" s="14"/>
      <c r="M243" s="14"/>
      <c r="N243" s="167" t="s">
        <v>351</v>
      </c>
      <c r="O243" s="64"/>
    </row>
    <row r="244" spans="1:15" ht="13.5">
      <c r="A244" s="34"/>
      <c r="B244" s="106" t="s">
        <v>253</v>
      </c>
      <c r="C244" s="34"/>
      <c r="D244" s="34"/>
      <c r="E244" s="34"/>
      <c r="F244" s="34"/>
      <c r="G244" s="34"/>
      <c r="H244" s="35">
        <f>H245+H246+H248+H247</f>
        <v>10330</v>
      </c>
      <c r="I244" s="35">
        <f>I245+I246+I248+I247</f>
        <v>10330</v>
      </c>
      <c r="J244" s="35">
        <f>J245+J246+J248+J247</f>
        <v>10330</v>
      </c>
      <c r="K244" s="35">
        <f>K245+K246+K248+K247</f>
        <v>10330</v>
      </c>
      <c r="L244" s="35"/>
      <c r="M244" s="35"/>
      <c r="N244" s="61"/>
      <c r="O244" s="62"/>
    </row>
    <row r="245" spans="1:15" s="38" customFormat="1" ht="27">
      <c r="A245" s="102" t="s">
        <v>12</v>
      </c>
      <c r="B245" s="103" t="s">
        <v>461</v>
      </c>
      <c r="C245" s="29" t="s">
        <v>23</v>
      </c>
      <c r="D245" s="29" t="s">
        <v>22</v>
      </c>
      <c r="E245" s="29">
        <v>2022</v>
      </c>
      <c r="F245" s="29" t="s">
        <v>243</v>
      </c>
      <c r="G245" s="29" t="s">
        <v>214</v>
      </c>
      <c r="H245" s="14">
        <v>280</v>
      </c>
      <c r="I245" s="14">
        <v>280</v>
      </c>
      <c r="J245" s="14">
        <v>280</v>
      </c>
      <c r="K245" s="14">
        <v>280</v>
      </c>
      <c r="L245" s="14"/>
      <c r="M245" s="14"/>
      <c r="N245" s="63"/>
      <c r="O245" s="64"/>
    </row>
    <row r="246" spans="1:15" s="38" customFormat="1" ht="41.25">
      <c r="A246" s="102" t="s">
        <v>12</v>
      </c>
      <c r="B246" s="103" t="s">
        <v>374</v>
      </c>
      <c r="C246" s="29" t="s">
        <v>164</v>
      </c>
      <c r="D246" s="29" t="s">
        <v>22</v>
      </c>
      <c r="E246" s="29">
        <v>2023</v>
      </c>
      <c r="F246" s="29" t="s">
        <v>375</v>
      </c>
      <c r="G246" s="29" t="s">
        <v>376</v>
      </c>
      <c r="H246" s="14">
        <v>6650</v>
      </c>
      <c r="I246" s="14">
        <v>6650</v>
      </c>
      <c r="J246" s="14">
        <v>6650</v>
      </c>
      <c r="K246" s="14">
        <v>6650</v>
      </c>
      <c r="L246" s="14"/>
      <c r="M246" s="14"/>
      <c r="N246" s="63"/>
      <c r="O246" s="64"/>
    </row>
    <row r="247" spans="1:15" s="38" customFormat="1" ht="27">
      <c r="A247" s="1" t="s">
        <v>12</v>
      </c>
      <c r="B247" s="2" t="s">
        <v>377</v>
      </c>
      <c r="C247" s="93" t="s">
        <v>50</v>
      </c>
      <c r="D247" s="93" t="s">
        <v>22</v>
      </c>
      <c r="E247" s="93">
        <v>2023</v>
      </c>
      <c r="F247" s="93" t="s">
        <v>373</v>
      </c>
      <c r="G247" s="93" t="s">
        <v>454</v>
      </c>
      <c r="H247" s="126">
        <v>3000</v>
      </c>
      <c r="I247" s="126">
        <v>3000</v>
      </c>
      <c r="J247" s="126">
        <v>3000</v>
      </c>
      <c r="K247" s="126">
        <v>3000</v>
      </c>
      <c r="L247" s="126"/>
      <c r="M247" s="126"/>
      <c r="N247" s="63"/>
      <c r="O247" s="64"/>
    </row>
    <row r="248" spans="1:15" s="38" customFormat="1" ht="41.25">
      <c r="A248" s="102" t="s">
        <v>12</v>
      </c>
      <c r="B248" s="103" t="s">
        <v>462</v>
      </c>
      <c r="C248" s="29" t="s">
        <v>23</v>
      </c>
      <c r="D248" s="29" t="s">
        <v>22</v>
      </c>
      <c r="E248" s="29" t="s">
        <v>444</v>
      </c>
      <c r="F248" s="29" t="s">
        <v>449</v>
      </c>
      <c r="G248" s="161"/>
      <c r="H248" s="14">
        <v>400</v>
      </c>
      <c r="I248" s="14">
        <v>400</v>
      </c>
      <c r="J248" s="14">
        <v>400</v>
      </c>
      <c r="K248" s="14">
        <v>400</v>
      </c>
      <c r="L248" s="14"/>
      <c r="M248" s="14"/>
      <c r="N248" s="63"/>
      <c r="O248" s="64"/>
    </row>
    <row r="249" spans="1:15" ht="13.5">
      <c r="A249" s="23" t="s">
        <v>463</v>
      </c>
      <c r="B249" s="110" t="s">
        <v>368</v>
      </c>
      <c r="C249" s="53"/>
      <c r="D249" s="23"/>
      <c r="E249" s="23"/>
      <c r="F249" s="23"/>
      <c r="G249" s="23"/>
      <c r="H249" s="52">
        <f>H250+H255</f>
        <v>7569</v>
      </c>
      <c r="I249" s="52">
        <f>I250+I255</f>
        <v>7569</v>
      </c>
      <c r="J249" s="52">
        <f>J250+J255</f>
        <v>7569</v>
      </c>
      <c r="K249" s="52">
        <f>K250+K255</f>
        <v>7569</v>
      </c>
      <c r="L249" s="52"/>
      <c r="M249" s="52"/>
      <c r="N249" s="61"/>
      <c r="O249" s="62"/>
    </row>
    <row r="250" spans="1:15" ht="13.5">
      <c r="A250" s="34"/>
      <c r="B250" s="106" t="s">
        <v>251</v>
      </c>
      <c r="C250" s="4"/>
      <c r="D250" s="34"/>
      <c r="E250" s="34"/>
      <c r="F250" s="34"/>
      <c r="G250" s="34"/>
      <c r="H250" s="35">
        <f>H251+H252+H253+H254</f>
        <v>2740</v>
      </c>
      <c r="I250" s="35">
        <f>I251+I252+I253+I254</f>
        <v>2740</v>
      </c>
      <c r="J250" s="35">
        <f>J251+J252+J253+J254</f>
        <v>2740</v>
      </c>
      <c r="K250" s="35">
        <f>K251+K252+K253+K254</f>
        <v>2740</v>
      </c>
      <c r="L250" s="35"/>
      <c r="M250" s="35"/>
      <c r="N250" s="61"/>
      <c r="O250" s="62"/>
    </row>
    <row r="251" spans="1:15" s="38" customFormat="1" ht="54.75">
      <c r="A251" s="1" t="s">
        <v>12</v>
      </c>
      <c r="B251" s="2" t="s">
        <v>464</v>
      </c>
      <c r="C251" s="93" t="s">
        <v>16</v>
      </c>
      <c r="D251" s="93" t="s">
        <v>15</v>
      </c>
      <c r="E251" s="93">
        <v>2023</v>
      </c>
      <c r="F251" s="93" t="s">
        <v>369</v>
      </c>
      <c r="G251" s="93" t="s">
        <v>426</v>
      </c>
      <c r="H251" s="126">
        <v>650</v>
      </c>
      <c r="I251" s="126">
        <v>650</v>
      </c>
      <c r="J251" s="126">
        <v>650</v>
      </c>
      <c r="K251" s="126">
        <v>650</v>
      </c>
      <c r="L251" s="126"/>
      <c r="M251" s="126"/>
      <c r="N251" s="167" t="s">
        <v>351</v>
      </c>
      <c r="O251" s="64"/>
    </row>
    <row r="252" spans="1:15" s="38" customFormat="1" ht="54.75">
      <c r="A252" s="1" t="s">
        <v>12</v>
      </c>
      <c r="B252" s="2" t="s">
        <v>465</v>
      </c>
      <c r="C252" s="93" t="s">
        <v>164</v>
      </c>
      <c r="D252" s="93" t="s">
        <v>15</v>
      </c>
      <c r="E252" s="93">
        <v>2023</v>
      </c>
      <c r="F252" s="93" t="s">
        <v>369</v>
      </c>
      <c r="G252" s="93" t="s">
        <v>466</v>
      </c>
      <c r="H252" s="126">
        <v>1100</v>
      </c>
      <c r="I252" s="126">
        <v>1100</v>
      </c>
      <c r="J252" s="126">
        <v>1100</v>
      </c>
      <c r="K252" s="126">
        <v>1100</v>
      </c>
      <c r="L252" s="126"/>
      <c r="M252" s="126"/>
      <c r="N252" s="167" t="s">
        <v>351</v>
      </c>
      <c r="O252" s="64"/>
    </row>
    <row r="253" spans="1:15" s="38" customFormat="1" ht="27">
      <c r="A253" s="1" t="s">
        <v>12</v>
      </c>
      <c r="B253" s="2" t="s">
        <v>467</v>
      </c>
      <c r="C253" s="93" t="s">
        <v>16</v>
      </c>
      <c r="D253" s="93" t="s">
        <v>15</v>
      </c>
      <c r="E253" s="93">
        <v>2024</v>
      </c>
      <c r="F253" s="93" t="s">
        <v>57</v>
      </c>
      <c r="G253" s="93" t="s">
        <v>468</v>
      </c>
      <c r="H253" s="126">
        <v>250</v>
      </c>
      <c r="I253" s="126">
        <v>250</v>
      </c>
      <c r="J253" s="126">
        <v>250</v>
      </c>
      <c r="K253" s="126">
        <v>250</v>
      </c>
      <c r="L253" s="126"/>
      <c r="M253" s="126"/>
      <c r="N253" s="167" t="s">
        <v>351</v>
      </c>
      <c r="O253" s="64"/>
    </row>
    <row r="254" spans="1:15" ht="27">
      <c r="A254" s="1" t="s">
        <v>12</v>
      </c>
      <c r="B254" s="162" t="s">
        <v>469</v>
      </c>
      <c r="C254" s="93" t="s">
        <v>16</v>
      </c>
      <c r="D254" s="163" t="s">
        <v>15</v>
      </c>
      <c r="E254" s="163">
        <v>2025</v>
      </c>
      <c r="F254" s="163" t="s">
        <v>57</v>
      </c>
      <c r="G254" s="163" t="s">
        <v>470</v>
      </c>
      <c r="H254" s="164">
        <v>740</v>
      </c>
      <c r="I254" s="164">
        <v>740</v>
      </c>
      <c r="J254" s="164">
        <v>740</v>
      </c>
      <c r="K254" s="164">
        <v>740</v>
      </c>
      <c r="L254" s="164"/>
      <c r="M254" s="164"/>
      <c r="N254" s="167" t="s">
        <v>351</v>
      </c>
      <c r="O254" s="62"/>
    </row>
    <row r="255" spans="1:15" ht="13.5">
      <c r="A255" s="34"/>
      <c r="B255" s="106" t="s">
        <v>253</v>
      </c>
      <c r="C255" s="34"/>
      <c r="D255" s="34"/>
      <c r="E255" s="34"/>
      <c r="F255" s="34"/>
      <c r="G255" s="34"/>
      <c r="H255" s="35">
        <f>H256+H257+H258</f>
        <v>4829</v>
      </c>
      <c r="I255" s="35">
        <f>I256+I257+I258</f>
        <v>4829</v>
      </c>
      <c r="J255" s="35">
        <f>J256+J257+J258</f>
        <v>4829</v>
      </c>
      <c r="K255" s="35">
        <f>K256+K257+K258</f>
        <v>4829</v>
      </c>
      <c r="L255" s="35"/>
      <c r="M255" s="35"/>
      <c r="N255" s="61"/>
      <c r="O255" s="62"/>
    </row>
    <row r="256" spans="1:15" ht="41.25">
      <c r="A256" s="1" t="s">
        <v>12</v>
      </c>
      <c r="B256" s="162" t="s">
        <v>471</v>
      </c>
      <c r="C256" s="93" t="s">
        <v>16</v>
      </c>
      <c r="D256" s="163" t="s">
        <v>15</v>
      </c>
      <c r="E256" s="163" t="s">
        <v>444</v>
      </c>
      <c r="F256" s="93" t="s">
        <v>449</v>
      </c>
      <c r="G256" s="9"/>
      <c r="H256" s="164">
        <v>400</v>
      </c>
      <c r="I256" s="164">
        <v>400</v>
      </c>
      <c r="J256" s="164">
        <v>400</v>
      </c>
      <c r="K256" s="164">
        <v>400</v>
      </c>
      <c r="L256" s="164"/>
      <c r="M256" s="164"/>
      <c r="N256" s="61"/>
      <c r="O256" s="62"/>
    </row>
    <row r="257" spans="1:15" ht="41.25">
      <c r="A257" s="1" t="s">
        <v>12</v>
      </c>
      <c r="B257" s="2" t="s">
        <v>378</v>
      </c>
      <c r="C257" s="93" t="s">
        <v>164</v>
      </c>
      <c r="D257" s="93" t="s">
        <v>15</v>
      </c>
      <c r="E257" s="93" t="s">
        <v>444</v>
      </c>
      <c r="F257" s="93" t="s">
        <v>379</v>
      </c>
      <c r="G257" s="93" t="s">
        <v>380</v>
      </c>
      <c r="H257" s="126">
        <v>4229</v>
      </c>
      <c r="I257" s="126">
        <v>4229</v>
      </c>
      <c r="J257" s="126">
        <v>4229</v>
      </c>
      <c r="K257" s="126">
        <v>4229</v>
      </c>
      <c r="L257" s="126"/>
      <c r="M257" s="126"/>
      <c r="N257" s="61"/>
      <c r="O257" s="62"/>
    </row>
    <row r="258" spans="1:15" ht="27">
      <c r="A258" s="1" t="s">
        <v>12</v>
      </c>
      <c r="B258" s="2" t="s">
        <v>381</v>
      </c>
      <c r="C258" s="93" t="s">
        <v>16</v>
      </c>
      <c r="D258" s="93" t="s">
        <v>15</v>
      </c>
      <c r="E258" s="93">
        <v>2023</v>
      </c>
      <c r="F258" s="93" t="s">
        <v>238</v>
      </c>
      <c r="G258" s="93" t="s">
        <v>239</v>
      </c>
      <c r="H258" s="126">
        <v>200</v>
      </c>
      <c r="I258" s="126">
        <v>200</v>
      </c>
      <c r="J258" s="126">
        <v>200</v>
      </c>
      <c r="K258" s="126">
        <v>200</v>
      </c>
      <c r="L258" s="126"/>
      <c r="M258" s="126"/>
      <c r="N258" s="61"/>
      <c r="O258" s="62"/>
    </row>
    <row r="259" spans="1:15" ht="13.5">
      <c r="A259" s="23" t="s">
        <v>472</v>
      </c>
      <c r="B259" s="110" t="s">
        <v>261</v>
      </c>
      <c r="C259" s="53"/>
      <c r="D259" s="23"/>
      <c r="E259" s="23"/>
      <c r="F259" s="23"/>
      <c r="G259" s="23"/>
      <c r="H259" s="52">
        <f>H260+H261</f>
        <v>6445</v>
      </c>
      <c r="I259" s="52">
        <f>I260+I261</f>
        <v>6445</v>
      </c>
      <c r="J259" s="52">
        <f>J260+J261</f>
        <v>6400</v>
      </c>
      <c r="K259" s="52">
        <f>K260+K261</f>
        <v>6400</v>
      </c>
      <c r="L259" s="52"/>
      <c r="M259" s="52"/>
      <c r="N259" s="61"/>
      <c r="O259" s="62"/>
    </row>
    <row r="260" spans="1:15" ht="13.5">
      <c r="A260" s="34"/>
      <c r="B260" s="106" t="s">
        <v>251</v>
      </c>
      <c r="C260" s="4"/>
      <c r="D260" s="34"/>
      <c r="E260" s="34"/>
      <c r="F260" s="34"/>
      <c r="G260" s="34"/>
      <c r="H260" s="35">
        <v>0</v>
      </c>
      <c r="I260" s="35">
        <v>0</v>
      </c>
      <c r="J260" s="35">
        <v>0</v>
      </c>
      <c r="K260" s="35">
        <v>0</v>
      </c>
      <c r="L260" s="35"/>
      <c r="M260" s="35"/>
      <c r="N260" s="61"/>
      <c r="O260" s="62"/>
    </row>
    <row r="261" spans="1:15" ht="13.5">
      <c r="A261" s="34"/>
      <c r="B261" s="106" t="s">
        <v>253</v>
      </c>
      <c r="C261" s="34"/>
      <c r="D261" s="34"/>
      <c r="E261" s="34"/>
      <c r="F261" s="34"/>
      <c r="G261" s="34"/>
      <c r="H261" s="35">
        <f>H262+H265+H263+H264+H266</f>
        <v>6445</v>
      </c>
      <c r="I261" s="35">
        <f>I262+I265+I263+I264+I266</f>
        <v>6445</v>
      </c>
      <c r="J261" s="35">
        <f>J262+J265+J263+J264+J266</f>
        <v>6400</v>
      </c>
      <c r="K261" s="35">
        <f>K262+K265+K263+K264+K266</f>
        <v>6400</v>
      </c>
      <c r="L261" s="35"/>
      <c r="M261" s="35"/>
      <c r="N261" s="61"/>
      <c r="O261" s="62"/>
    </row>
    <row r="262" spans="1:15" ht="41.25">
      <c r="A262" s="1" t="s">
        <v>12</v>
      </c>
      <c r="B262" s="162" t="s">
        <v>382</v>
      </c>
      <c r="C262" s="93" t="s">
        <v>164</v>
      </c>
      <c r="D262" s="163" t="s">
        <v>20</v>
      </c>
      <c r="E262" s="163">
        <v>2023</v>
      </c>
      <c r="F262" s="163" t="s">
        <v>57</v>
      </c>
      <c r="G262" s="163" t="s">
        <v>473</v>
      </c>
      <c r="H262" s="164">
        <v>2900</v>
      </c>
      <c r="I262" s="164">
        <v>2900</v>
      </c>
      <c r="J262" s="164">
        <v>2900</v>
      </c>
      <c r="K262" s="164">
        <v>2900</v>
      </c>
      <c r="L262" s="164"/>
      <c r="M262" s="164"/>
      <c r="N262" s="61"/>
      <c r="O262" s="62"/>
    </row>
    <row r="263" spans="1:15" s="165" customFormat="1" ht="41.25">
      <c r="A263" s="151" t="s">
        <v>12</v>
      </c>
      <c r="B263" s="152" t="s">
        <v>474</v>
      </c>
      <c r="C263" s="153" t="s">
        <v>21</v>
      </c>
      <c r="D263" s="153" t="s">
        <v>20</v>
      </c>
      <c r="E263" s="153" t="s">
        <v>383</v>
      </c>
      <c r="F263" s="153" t="s">
        <v>238</v>
      </c>
      <c r="G263" s="153" t="s">
        <v>384</v>
      </c>
      <c r="H263" s="144">
        <v>245</v>
      </c>
      <c r="I263" s="144">
        <v>245</v>
      </c>
      <c r="J263" s="144">
        <v>200</v>
      </c>
      <c r="K263" s="144">
        <v>200</v>
      </c>
      <c r="L263" s="144"/>
      <c r="M263" s="144"/>
      <c r="N263" s="146"/>
      <c r="O263" s="145"/>
    </row>
    <row r="264" spans="1:15" ht="41.25">
      <c r="A264" s="1" t="s">
        <v>12</v>
      </c>
      <c r="B264" s="162" t="s">
        <v>385</v>
      </c>
      <c r="C264" s="93" t="s">
        <v>164</v>
      </c>
      <c r="D264" s="163" t="s">
        <v>20</v>
      </c>
      <c r="E264" s="163">
        <v>2023</v>
      </c>
      <c r="F264" s="163" t="s">
        <v>57</v>
      </c>
      <c r="G264" s="163" t="s">
        <v>475</v>
      </c>
      <c r="H264" s="164">
        <v>2700</v>
      </c>
      <c r="I264" s="164">
        <v>2700</v>
      </c>
      <c r="J264" s="164">
        <v>2700</v>
      </c>
      <c r="K264" s="164">
        <v>2700</v>
      </c>
      <c r="L264" s="164"/>
      <c r="M264" s="164"/>
      <c r="N264" s="61"/>
      <c r="O264" s="62"/>
    </row>
    <row r="265" spans="1:15" ht="41.25">
      <c r="A265" s="1" t="s">
        <v>12</v>
      </c>
      <c r="B265" s="162" t="s">
        <v>476</v>
      </c>
      <c r="C265" s="93" t="s">
        <v>21</v>
      </c>
      <c r="D265" s="93" t="s">
        <v>20</v>
      </c>
      <c r="E265" s="93" t="s">
        <v>444</v>
      </c>
      <c r="F265" s="93" t="s">
        <v>449</v>
      </c>
      <c r="G265" s="9"/>
      <c r="H265" s="126">
        <v>400</v>
      </c>
      <c r="I265" s="126">
        <v>400</v>
      </c>
      <c r="J265" s="126">
        <v>400</v>
      </c>
      <c r="K265" s="126">
        <v>400</v>
      </c>
      <c r="L265" s="126"/>
      <c r="M265" s="126"/>
      <c r="N265" s="61"/>
      <c r="O265" s="62"/>
    </row>
    <row r="266" spans="1:15" ht="27">
      <c r="A266" s="1" t="s">
        <v>12</v>
      </c>
      <c r="B266" s="162" t="s">
        <v>477</v>
      </c>
      <c r="C266" s="93" t="s">
        <v>478</v>
      </c>
      <c r="D266" s="163" t="s">
        <v>261</v>
      </c>
      <c r="E266" s="163">
        <v>2024</v>
      </c>
      <c r="F266" s="163" t="s">
        <v>258</v>
      </c>
      <c r="G266" s="163" t="s">
        <v>259</v>
      </c>
      <c r="H266" s="164">
        <v>200</v>
      </c>
      <c r="I266" s="164">
        <v>200</v>
      </c>
      <c r="J266" s="164">
        <v>200</v>
      </c>
      <c r="K266" s="164">
        <v>200</v>
      </c>
      <c r="L266" s="164"/>
      <c r="M266" s="164"/>
      <c r="N266" s="61"/>
      <c r="O266" s="62"/>
    </row>
    <row r="267" spans="1:15" ht="13.5">
      <c r="A267" s="23" t="s">
        <v>479</v>
      </c>
      <c r="B267" s="110" t="s">
        <v>18</v>
      </c>
      <c r="C267" s="53"/>
      <c r="D267" s="23"/>
      <c r="E267" s="23"/>
      <c r="F267" s="23"/>
      <c r="G267" s="23"/>
      <c r="H267" s="52">
        <f>H268+H269</f>
        <v>2350</v>
      </c>
      <c r="I267" s="52">
        <f>I268+I269</f>
        <v>2350</v>
      </c>
      <c r="J267" s="52">
        <f>J268+J269</f>
        <v>2350</v>
      </c>
      <c r="K267" s="52">
        <f>K268+K269</f>
        <v>2350</v>
      </c>
      <c r="L267" s="52"/>
      <c r="M267" s="52"/>
      <c r="N267" s="61"/>
      <c r="O267" s="62"/>
    </row>
    <row r="268" spans="1:15" ht="13.5">
      <c r="A268" s="34"/>
      <c r="B268" s="106" t="s">
        <v>251</v>
      </c>
      <c r="C268" s="4"/>
      <c r="D268" s="34"/>
      <c r="E268" s="34"/>
      <c r="F268" s="34"/>
      <c r="G268" s="34"/>
      <c r="H268" s="35">
        <v>0</v>
      </c>
      <c r="I268" s="35">
        <v>0</v>
      </c>
      <c r="J268" s="35">
        <v>0</v>
      </c>
      <c r="K268" s="35">
        <v>0</v>
      </c>
      <c r="L268" s="35"/>
      <c r="M268" s="35"/>
      <c r="N268" s="61"/>
      <c r="O268" s="62"/>
    </row>
    <row r="269" spans="1:15" ht="13.5">
      <c r="A269" s="34"/>
      <c r="B269" s="106" t="s">
        <v>253</v>
      </c>
      <c r="C269" s="34"/>
      <c r="D269" s="34"/>
      <c r="E269" s="34"/>
      <c r="F269" s="34"/>
      <c r="G269" s="34"/>
      <c r="H269" s="35">
        <f>H271+H270</f>
        <v>2350</v>
      </c>
      <c r="I269" s="35">
        <f>I271+I270</f>
        <v>2350</v>
      </c>
      <c r="J269" s="35">
        <f>J271+J270</f>
        <v>2350</v>
      </c>
      <c r="K269" s="35">
        <f>K271+K270</f>
        <v>2350</v>
      </c>
      <c r="L269" s="35"/>
      <c r="M269" s="35"/>
      <c r="N269" s="61"/>
      <c r="O269" s="62"/>
    </row>
    <row r="270" spans="1:15" ht="41.25">
      <c r="A270" s="1" t="s">
        <v>12</v>
      </c>
      <c r="B270" s="162" t="s">
        <v>386</v>
      </c>
      <c r="C270" s="93" t="s">
        <v>164</v>
      </c>
      <c r="D270" s="163" t="s">
        <v>18</v>
      </c>
      <c r="E270" s="163">
        <v>2023</v>
      </c>
      <c r="F270" s="163" t="s">
        <v>57</v>
      </c>
      <c r="G270" s="163" t="s">
        <v>480</v>
      </c>
      <c r="H270" s="164">
        <v>1950</v>
      </c>
      <c r="I270" s="164">
        <v>1950</v>
      </c>
      <c r="J270" s="164">
        <v>1950</v>
      </c>
      <c r="K270" s="164">
        <v>1950</v>
      </c>
      <c r="L270" s="164"/>
      <c r="M270" s="164"/>
      <c r="N270" s="61"/>
      <c r="O270" s="62"/>
    </row>
    <row r="271" spans="1:15" ht="41.25">
      <c r="A271" s="1" t="s">
        <v>12</v>
      </c>
      <c r="B271" s="162" t="s">
        <v>481</v>
      </c>
      <c r="C271" s="93" t="s">
        <v>19</v>
      </c>
      <c r="D271" s="163" t="s">
        <v>18</v>
      </c>
      <c r="E271" s="163" t="s">
        <v>444</v>
      </c>
      <c r="F271" s="93" t="s">
        <v>449</v>
      </c>
      <c r="G271" s="9"/>
      <c r="H271" s="164">
        <v>400</v>
      </c>
      <c r="I271" s="164">
        <v>400</v>
      </c>
      <c r="J271" s="164">
        <v>400</v>
      </c>
      <c r="K271" s="164">
        <v>400</v>
      </c>
      <c r="L271" s="164"/>
      <c r="M271" s="164"/>
      <c r="N271" s="61"/>
      <c r="O271" s="62"/>
    </row>
    <row r="272" spans="1:15" ht="13.5">
      <c r="A272" s="23" t="s">
        <v>104</v>
      </c>
      <c r="B272" s="110" t="s">
        <v>250</v>
      </c>
      <c r="C272" s="53"/>
      <c r="D272" s="23"/>
      <c r="E272" s="23"/>
      <c r="F272" s="23"/>
      <c r="G272" s="23"/>
      <c r="H272" s="52">
        <f>H273+H287</f>
        <v>4290</v>
      </c>
      <c r="I272" s="52">
        <f>I273+I287</f>
        <v>4290</v>
      </c>
      <c r="J272" s="52">
        <f>J273+J287</f>
        <v>4290</v>
      </c>
      <c r="K272" s="52">
        <f>K273+K287</f>
        <v>4290</v>
      </c>
      <c r="L272" s="52"/>
      <c r="M272" s="52"/>
      <c r="N272" s="52"/>
      <c r="O272" s="62"/>
    </row>
    <row r="273" spans="1:15" ht="13.5">
      <c r="A273" s="34"/>
      <c r="B273" s="106" t="s">
        <v>251</v>
      </c>
      <c r="C273" s="4"/>
      <c r="D273" s="34"/>
      <c r="E273" s="34"/>
      <c r="F273" s="34"/>
      <c r="G273" s="158"/>
      <c r="H273" s="35">
        <f>H274+H275+H276+H277+H278+H279+H280+H281+H282+H283+H284+H285+H286</f>
        <v>2740</v>
      </c>
      <c r="I273" s="35">
        <f>I274+I275+I276+I277+I278+I279+I280+I281+I282+I283+I284+I285+I286</f>
        <v>2740</v>
      </c>
      <c r="J273" s="35">
        <f>J274+J275+J276+J277+J278+J279+J280+J281+J282+J283+J284+J285+J286</f>
        <v>2740</v>
      </c>
      <c r="K273" s="35">
        <f>K274+K275+K276+K277+K278+K279+K280+K281+K282+K283+K284+K285+K286</f>
        <v>2740</v>
      </c>
      <c r="L273" s="35"/>
      <c r="M273" s="35"/>
      <c r="N273" s="35"/>
      <c r="O273" s="62"/>
    </row>
    <row r="274" spans="1:15" ht="41.25">
      <c r="A274" s="102" t="s">
        <v>12</v>
      </c>
      <c r="B274" s="12" t="s">
        <v>370</v>
      </c>
      <c r="C274" s="93" t="s">
        <v>30</v>
      </c>
      <c r="D274" s="91" t="s">
        <v>29</v>
      </c>
      <c r="E274" s="91">
        <v>2023</v>
      </c>
      <c r="F274" s="91" t="s">
        <v>57</v>
      </c>
      <c r="G274" s="91" t="s">
        <v>482</v>
      </c>
      <c r="H274" s="13">
        <v>300</v>
      </c>
      <c r="I274" s="13">
        <v>300</v>
      </c>
      <c r="J274" s="13">
        <v>300</v>
      </c>
      <c r="K274" s="13">
        <v>300</v>
      </c>
      <c r="L274" s="13"/>
      <c r="M274" s="13"/>
      <c r="N274" s="166" t="s">
        <v>351</v>
      </c>
      <c r="O274" s="62"/>
    </row>
    <row r="275" spans="1:15" ht="41.25">
      <c r="A275" s="102" t="s">
        <v>12</v>
      </c>
      <c r="B275" s="12" t="s">
        <v>371</v>
      </c>
      <c r="C275" s="93" t="s">
        <v>30</v>
      </c>
      <c r="D275" s="91" t="s">
        <v>29</v>
      </c>
      <c r="E275" s="91">
        <v>2023</v>
      </c>
      <c r="F275" s="91" t="s">
        <v>57</v>
      </c>
      <c r="G275" s="91" t="s">
        <v>482</v>
      </c>
      <c r="H275" s="13">
        <v>300</v>
      </c>
      <c r="I275" s="13">
        <v>300</v>
      </c>
      <c r="J275" s="13">
        <v>300</v>
      </c>
      <c r="K275" s="13">
        <v>300</v>
      </c>
      <c r="L275" s="13"/>
      <c r="M275" s="13"/>
      <c r="N275" s="166" t="s">
        <v>351</v>
      </c>
      <c r="O275" s="62"/>
    </row>
    <row r="276" spans="1:15" ht="41.25">
      <c r="A276" s="102" t="s">
        <v>12</v>
      </c>
      <c r="B276" s="12" t="s">
        <v>483</v>
      </c>
      <c r="C276" s="93" t="s">
        <v>30</v>
      </c>
      <c r="D276" s="91" t="s">
        <v>29</v>
      </c>
      <c r="E276" s="91">
        <v>2023</v>
      </c>
      <c r="F276" s="91" t="s">
        <v>57</v>
      </c>
      <c r="G276" s="91" t="s">
        <v>482</v>
      </c>
      <c r="H276" s="13">
        <v>300</v>
      </c>
      <c r="I276" s="13">
        <v>300</v>
      </c>
      <c r="J276" s="13">
        <v>300</v>
      </c>
      <c r="K276" s="13">
        <v>300</v>
      </c>
      <c r="L276" s="13"/>
      <c r="M276" s="13"/>
      <c r="N276" s="166" t="s">
        <v>351</v>
      </c>
      <c r="O276" s="62"/>
    </row>
    <row r="277" spans="1:15" ht="41.25">
      <c r="A277" s="102" t="s">
        <v>12</v>
      </c>
      <c r="B277" s="12" t="s">
        <v>484</v>
      </c>
      <c r="C277" s="93" t="s">
        <v>30</v>
      </c>
      <c r="D277" s="91" t="s">
        <v>29</v>
      </c>
      <c r="E277" s="91">
        <v>2023</v>
      </c>
      <c r="F277" s="91" t="s">
        <v>224</v>
      </c>
      <c r="G277" s="91" t="s">
        <v>485</v>
      </c>
      <c r="H277" s="13">
        <v>75</v>
      </c>
      <c r="I277" s="13">
        <v>75</v>
      </c>
      <c r="J277" s="13">
        <v>75</v>
      </c>
      <c r="K277" s="13">
        <v>75</v>
      </c>
      <c r="L277" s="13"/>
      <c r="M277" s="13"/>
      <c r="N277" s="61"/>
      <c r="O277" s="62"/>
    </row>
    <row r="278" spans="1:15" ht="41.25">
      <c r="A278" s="102" t="s">
        <v>12</v>
      </c>
      <c r="B278" s="12" t="s">
        <v>486</v>
      </c>
      <c r="C278" s="93" t="s">
        <v>30</v>
      </c>
      <c r="D278" s="91" t="s">
        <v>29</v>
      </c>
      <c r="E278" s="91">
        <v>2024</v>
      </c>
      <c r="F278" s="91" t="s">
        <v>57</v>
      </c>
      <c r="G278" s="91" t="s">
        <v>482</v>
      </c>
      <c r="H278" s="13">
        <v>300</v>
      </c>
      <c r="I278" s="13">
        <v>300</v>
      </c>
      <c r="J278" s="13">
        <v>300</v>
      </c>
      <c r="K278" s="13">
        <v>300</v>
      </c>
      <c r="L278" s="13"/>
      <c r="M278" s="13"/>
      <c r="N278" s="166" t="s">
        <v>351</v>
      </c>
      <c r="O278" s="62"/>
    </row>
    <row r="279" spans="1:15" ht="41.25">
      <c r="A279" s="102" t="s">
        <v>12</v>
      </c>
      <c r="B279" s="12" t="s">
        <v>487</v>
      </c>
      <c r="C279" s="93" t="s">
        <v>30</v>
      </c>
      <c r="D279" s="91" t="s">
        <v>29</v>
      </c>
      <c r="E279" s="91">
        <v>2024</v>
      </c>
      <c r="F279" s="91" t="s">
        <v>57</v>
      </c>
      <c r="G279" s="91" t="s">
        <v>482</v>
      </c>
      <c r="H279" s="13">
        <v>300</v>
      </c>
      <c r="I279" s="13">
        <v>300</v>
      </c>
      <c r="J279" s="13">
        <v>300</v>
      </c>
      <c r="K279" s="13">
        <v>300</v>
      </c>
      <c r="L279" s="13"/>
      <c r="M279" s="13"/>
      <c r="N279" s="166" t="s">
        <v>351</v>
      </c>
      <c r="O279" s="62"/>
    </row>
    <row r="280" spans="1:15" ht="41.25">
      <c r="A280" s="102" t="s">
        <v>12</v>
      </c>
      <c r="B280" s="12" t="s">
        <v>488</v>
      </c>
      <c r="C280" s="93" t="s">
        <v>30</v>
      </c>
      <c r="D280" s="91" t="s">
        <v>29</v>
      </c>
      <c r="E280" s="91">
        <v>2024</v>
      </c>
      <c r="F280" s="91" t="s">
        <v>57</v>
      </c>
      <c r="G280" s="91" t="s">
        <v>482</v>
      </c>
      <c r="H280" s="13">
        <v>300</v>
      </c>
      <c r="I280" s="13">
        <v>300</v>
      </c>
      <c r="J280" s="13">
        <v>300</v>
      </c>
      <c r="K280" s="13">
        <v>300</v>
      </c>
      <c r="L280" s="13"/>
      <c r="M280" s="13"/>
      <c r="N280" s="166" t="s">
        <v>351</v>
      </c>
      <c r="O280" s="62"/>
    </row>
    <row r="281" spans="1:15" ht="41.25">
      <c r="A281" s="102" t="s">
        <v>12</v>
      </c>
      <c r="B281" s="12" t="s">
        <v>489</v>
      </c>
      <c r="C281" s="93" t="s">
        <v>30</v>
      </c>
      <c r="D281" s="91" t="s">
        <v>29</v>
      </c>
      <c r="E281" s="91">
        <v>2024</v>
      </c>
      <c r="F281" s="91" t="s">
        <v>224</v>
      </c>
      <c r="G281" s="91" t="s">
        <v>485</v>
      </c>
      <c r="H281" s="13">
        <v>75</v>
      </c>
      <c r="I281" s="13">
        <v>75</v>
      </c>
      <c r="J281" s="13">
        <v>75</v>
      </c>
      <c r="K281" s="13">
        <v>75</v>
      </c>
      <c r="L281" s="13"/>
      <c r="M281" s="13"/>
      <c r="N281" s="61"/>
      <c r="O281" s="62"/>
    </row>
    <row r="282" spans="1:15" ht="41.25">
      <c r="A282" s="102" t="s">
        <v>12</v>
      </c>
      <c r="B282" s="12" t="s">
        <v>490</v>
      </c>
      <c r="C282" s="93" t="s">
        <v>30</v>
      </c>
      <c r="D282" s="91" t="s">
        <v>29</v>
      </c>
      <c r="E282" s="91">
        <v>2025</v>
      </c>
      <c r="F282" s="91" t="s">
        <v>57</v>
      </c>
      <c r="G282" s="91" t="s">
        <v>482</v>
      </c>
      <c r="H282" s="13">
        <v>300</v>
      </c>
      <c r="I282" s="13">
        <v>300</v>
      </c>
      <c r="J282" s="13">
        <v>300</v>
      </c>
      <c r="K282" s="13">
        <v>300</v>
      </c>
      <c r="L282" s="13"/>
      <c r="M282" s="13"/>
      <c r="N282" s="166" t="s">
        <v>351</v>
      </c>
      <c r="O282" s="62"/>
    </row>
    <row r="283" spans="1:15" ht="41.25">
      <c r="A283" s="102" t="s">
        <v>12</v>
      </c>
      <c r="B283" s="12" t="s">
        <v>491</v>
      </c>
      <c r="C283" s="93" t="s">
        <v>30</v>
      </c>
      <c r="D283" s="91" t="s">
        <v>29</v>
      </c>
      <c r="E283" s="91">
        <v>2025</v>
      </c>
      <c r="F283" s="91" t="s">
        <v>224</v>
      </c>
      <c r="G283" s="91" t="s">
        <v>485</v>
      </c>
      <c r="H283" s="13">
        <v>75</v>
      </c>
      <c r="I283" s="13">
        <v>75</v>
      </c>
      <c r="J283" s="13">
        <v>75</v>
      </c>
      <c r="K283" s="13">
        <v>75</v>
      </c>
      <c r="L283" s="13"/>
      <c r="M283" s="13"/>
      <c r="N283" s="61"/>
      <c r="O283" s="62"/>
    </row>
    <row r="284" spans="1:15" ht="41.25">
      <c r="A284" s="102" t="s">
        <v>12</v>
      </c>
      <c r="B284" s="12" t="s">
        <v>492</v>
      </c>
      <c r="C284" s="93" t="s">
        <v>30</v>
      </c>
      <c r="D284" s="91" t="s">
        <v>29</v>
      </c>
      <c r="E284" s="91">
        <v>2025</v>
      </c>
      <c r="F284" s="91" t="s">
        <v>224</v>
      </c>
      <c r="G284" s="91" t="s">
        <v>485</v>
      </c>
      <c r="H284" s="13">
        <v>75</v>
      </c>
      <c r="I284" s="13">
        <v>75</v>
      </c>
      <c r="J284" s="13">
        <v>75</v>
      </c>
      <c r="K284" s="13">
        <v>75</v>
      </c>
      <c r="L284" s="13"/>
      <c r="M284" s="13"/>
      <c r="N284" s="61"/>
      <c r="O284" s="62"/>
    </row>
    <row r="285" spans="1:15" ht="41.25">
      <c r="A285" s="102" t="s">
        <v>12</v>
      </c>
      <c r="B285" s="12" t="s">
        <v>493</v>
      </c>
      <c r="C285" s="93" t="s">
        <v>30</v>
      </c>
      <c r="D285" s="91" t="s">
        <v>29</v>
      </c>
      <c r="E285" s="91">
        <v>2025</v>
      </c>
      <c r="F285" s="91" t="s">
        <v>224</v>
      </c>
      <c r="G285" s="91" t="s">
        <v>494</v>
      </c>
      <c r="H285" s="13">
        <v>200</v>
      </c>
      <c r="I285" s="13">
        <v>200</v>
      </c>
      <c r="J285" s="13">
        <v>200</v>
      </c>
      <c r="K285" s="13">
        <v>200</v>
      </c>
      <c r="L285" s="13"/>
      <c r="M285" s="13"/>
      <c r="N285" s="61"/>
      <c r="O285" s="62"/>
    </row>
    <row r="286" spans="1:15" ht="41.25">
      <c r="A286" s="102" t="s">
        <v>12</v>
      </c>
      <c r="B286" s="12" t="s">
        <v>495</v>
      </c>
      <c r="C286" s="93" t="s">
        <v>30</v>
      </c>
      <c r="D286" s="91" t="s">
        <v>29</v>
      </c>
      <c r="E286" s="91">
        <v>2025</v>
      </c>
      <c r="F286" s="91" t="s">
        <v>388</v>
      </c>
      <c r="G286" s="91" t="s">
        <v>496</v>
      </c>
      <c r="H286" s="13">
        <v>140</v>
      </c>
      <c r="I286" s="13">
        <v>140</v>
      </c>
      <c r="J286" s="13">
        <v>140</v>
      </c>
      <c r="K286" s="13">
        <v>140</v>
      </c>
      <c r="L286" s="13"/>
      <c r="M286" s="13"/>
      <c r="N286" s="61"/>
      <c r="O286" s="62"/>
    </row>
    <row r="287" spans="1:15" ht="13.5">
      <c r="A287" s="34"/>
      <c r="B287" s="106" t="s">
        <v>253</v>
      </c>
      <c r="C287" s="34"/>
      <c r="D287" s="34"/>
      <c r="E287" s="34"/>
      <c r="F287" s="34"/>
      <c r="G287" s="34"/>
      <c r="H287" s="35">
        <f>H288+H290+H291+H292+H293+H289</f>
        <v>1550</v>
      </c>
      <c r="I287" s="35">
        <f>I288+I290+I291+I292+I293+I289</f>
        <v>1550</v>
      </c>
      <c r="J287" s="35">
        <f>J288+J290+J291+J292+J293+J289</f>
        <v>1550</v>
      </c>
      <c r="K287" s="35">
        <f>K288+K290+K291+K292+K293+K289</f>
        <v>1550</v>
      </c>
      <c r="L287" s="35"/>
      <c r="M287" s="35"/>
      <c r="N287" s="61"/>
      <c r="O287" s="62"/>
    </row>
    <row r="288" spans="1:15" ht="41.25">
      <c r="A288" s="1" t="s">
        <v>12</v>
      </c>
      <c r="B288" s="2" t="s">
        <v>381</v>
      </c>
      <c r="C288" s="93" t="s">
        <v>30</v>
      </c>
      <c r="D288" s="93" t="s">
        <v>29</v>
      </c>
      <c r="E288" s="93">
        <v>2023</v>
      </c>
      <c r="F288" s="93" t="s">
        <v>238</v>
      </c>
      <c r="G288" s="93" t="s">
        <v>239</v>
      </c>
      <c r="H288" s="126">
        <v>200</v>
      </c>
      <c r="I288" s="126">
        <v>200</v>
      </c>
      <c r="J288" s="126">
        <v>200</v>
      </c>
      <c r="K288" s="126">
        <v>200</v>
      </c>
      <c r="L288" s="126"/>
      <c r="M288" s="126"/>
      <c r="N288" s="61"/>
      <c r="O288" s="62"/>
    </row>
    <row r="289" spans="1:15" ht="41.25">
      <c r="A289" s="1" t="s">
        <v>12</v>
      </c>
      <c r="B289" s="12" t="s">
        <v>387</v>
      </c>
      <c r="C289" s="93" t="s">
        <v>30</v>
      </c>
      <c r="D289" s="91" t="s">
        <v>29</v>
      </c>
      <c r="E289" s="91">
        <v>2023</v>
      </c>
      <c r="F289" s="91" t="s">
        <v>388</v>
      </c>
      <c r="G289" s="91" t="s">
        <v>497</v>
      </c>
      <c r="H289" s="13">
        <v>200</v>
      </c>
      <c r="I289" s="13">
        <v>200</v>
      </c>
      <c r="J289" s="13">
        <v>200</v>
      </c>
      <c r="K289" s="13">
        <v>200</v>
      </c>
      <c r="L289" s="13"/>
      <c r="M289" s="13"/>
      <c r="N289" s="61"/>
      <c r="O289" s="62"/>
    </row>
    <row r="290" spans="1:15" ht="41.25">
      <c r="A290" s="1" t="s">
        <v>12</v>
      </c>
      <c r="B290" s="12" t="s">
        <v>498</v>
      </c>
      <c r="C290" s="93" t="s">
        <v>30</v>
      </c>
      <c r="D290" s="91" t="s">
        <v>29</v>
      </c>
      <c r="E290" s="91" t="s">
        <v>444</v>
      </c>
      <c r="F290" s="29" t="s">
        <v>449</v>
      </c>
      <c r="G290" s="161"/>
      <c r="H290" s="13">
        <v>400</v>
      </c>
      <c r="I290" s="13">
        <v>400</v>
      </c>
      <c r="J290" s="13">
        <v>400</v>
      </c>
      <c r="K290" s="13">
        <v>400</v>
      </c>
      <c r="L290" s="13"/>
      <c r="M290" s="13"/>
      <c r="N290" s="61"/>
      <c r="O290" s="62"/>
    </row>
    <row r="291" spans="1:15" ht="41.25">
      <c r="A291" s="1" t="s">
        <v>12</v>
      </c>
      <c r="B291" s="12" t="s">
        <v>499</v>
      </c>
      <c r="C291" s="93" t="s">
        <v>30</v>
      </c>
      <c r="D291" s="91" t="s">
        <v>29</v>
      </c>
      <c r="E291" s="91">
        <v>2024</v>
      </c>
      <c r="F291" s="91" t="s">
        <v>258</v>
      </c>
      <c r="G291" s="91" t="s">
        <v>259</v>
      </c>
      <c r="H291" s="13">
        <v>250</v>
      </c>
      <c r="I291" s="13">
        <v>250</v>
      </c>
      <c r="J291" s="13">
        <v>250</v>
      </c>
      <c r="K291" s="13">
        <v>250</v>
      </c>
      <c r="L291" s="13"/>
      <c r="M291" s="13"/>
      <c r="N291" s="61"/>
      <c r="O291" s="62"/>
    </row>
    <row r="292" spans="1:15" ht="41.25">
      <c r="A292" s="1" t="s">
        <v>12</v>
      </c>
      <c r="B292" s="12" t="s">
        <v>500</v>
      </c>
      <c r="C292" s="93" t="s">
        <v>30</v>
      </c>
      <c r="D292" s="91" t="s">
        <v>29</v>
      </c>
      <c r="E292" s="91">
        <v>2024</v>
      </c>
      <c r="F292" s="91" t="s">
        <v>388</v>
      </c>
      <c r="G292" s="91" t="s">
        <v>497</v>
      </c>
      <c r="H292" s="13">
        <v>250</v>
      </c>
      <c r="I292" s="13">
        <v>250</v>
      </c>
      <c r="J292" s="13">
        <v>250</v>
      </c>
      <c r="K292" s="13">
        <v>250</v>
      </c>
      <c r="L292" s="13"/>
      <c r="M292" s="13"/>
      <c r="N292" s="61"/>
      <c r="O292" s="62"/>
    </row>
    <row r="293" spans="1:15" ht="41.25">
      <c r="A293" s="1" t="s">
        <v>12</v>
      </c>
      <c r="B293" s="12" t="s">
        <v>501</v>
      </c>
      <c r="C293" s="93" t="s">
        <v>30</v>
      </c>
      <c r="D293" s="91" t="s">
        <v>29</v>
      </c>
      <c r="E293" s="91">
        <v>2025</v>
      </c>
      <c r="F293" s="91" t="s">
        <v>388</v>
      </c>
      <c r="G293" s="91" t="s">
        <v>497</v>
      </c>
      <c r="H293" s="13">
        <v>250</v>
      </c>
      <c r="I293" s="13">
        <v>250</v>
      </c>
      <c r="J293" s="13">
        <v>250</v>
      </c>
      <c r="K293" s="13">
        <v>250</v>
      </c>
      <c r="L293" s="13"/>
      <c r="M293" s="13"/>
      <c r="N293" s="61"/>
      <c r="O293" s="62"/>
    </row>
    <row r="294" spans="1:15" ht="13.5">
      <c r="A294" s="23" t="s">
        <v>108</v>
      </c>
      <c r="B294" s="110" t="s">
        <v>13</v>
      </c>
      <c r="C294" s="53"/>
      <c r="D294" s="23"/>
      <c r="E294" s="23"/>
      <c r="F294" s="23"/>
      <c r="G294" s="23"/>
      <c r="H294" s="52">
        <f>H295+H306</f>
        <v>9340</v>
      </c>
      <c r="I294" s="52">
        <f>I295+I306</f>
        <v>9340</v>
      </c>
      <c r="J294" s="52">
        <f>J295+J306</f>
        <v>9340</v>
      </c>
      <c r="K294" s="52">
        <f>K295+K306</f>
        <v>9340</v>
      </c>
      <c r="L294" s="52"/>
      <c r="M294" s="52"/>
      <c r="N294" s="61"/>
      <c r="O294" s="62"/>
    </row>
    <row r="295" spans="1:15" ht="13.5">
      <c r="A295" s="34"/>
      <c r="B295" s="106" t="s">
        <v>253</v>
      </c>
      <c r="C295" s="4"/>
      <c r="D295" s="34"/>
      <c r="E295" s="34"/>
      <c r="F295" s="34"/>
      <c r="G295" s="34"/>
      <c r="H295" s="35">
        <f>H296+H297</f>
        <v>9340</v>
      </c>
      <c r="I295" s="35">
        <f>I296+I297</f>
        <v>9340</v>
      </c>
      <c r="J295" s="35">
        <f>J296+J297</f>
        <v>9340</v>
      </c>
      <c r="K295" s="35">
        <f>K296+K297</f>
        <v>9340</v>
      </c>
      <c r="L295" s="35"/>
      <c r="M295" s="35"/>
      <c r="N295" s="61"/>
      <c r="O295" s="62"/>
    </row>
    <row r="296" spans="1:15" ht="91.5" customHeight="1">
      <c r="A296" s="1" t="s">
        <v>12</v>
      </c>
      <c r="B296" s="162" t="s">
        <v>389</v>
      </c>
      <c r="C296" s="93" t="s">
        <v>164</v>
      </c>
      <c r="D296" s="163" t="s">
        <v>390</v>
      </c>
      <c r="E296" s="163">
        <v>2023</v>
      </c>
      <c r="F296" s="163" t="s">
        <v>57</v>
      </c>
      <c r="G296" s="163" t="s">
        <v>502</v>
      </c>
      <c r="H296" s="164">
        <v>9140</v>
      </c>
      <c r="I296" s="164">
        <v>9140</v>
      </c>
      <c r="J296" s="164">
        <v>9140</v>
      </c>
      <c r="K296" s="164">
        <v>9140</v>
      </c>
      <c r="L296" s="164"/>
      <c r="M296" s="164"/>
      <c r="N296" s="61"/>
      <c r="O296" s="62"/>
    </row>
    <row r="297" spans="1:15" ht="41.25">
      <c r="A297" s="102" t="s">
        <v>12</v>
      </c>
      <c r="B297" s="2" t="s">
        <v>391</v>
      </c>
      <c r="C297" s="93" t="s">
        <v>197</v>
      </c>
      <c r="D297" s="93" t="s">
        <v>13</v>
      </c>
      <c r="E297" s="93">
        <v>2023</v>
      </c>
      <c r="F297" s="93" t="s">
        <v>238</v>
      </c>
      <c r="G297" s="93" t="s">
        <v>503</v>
      </c>
      <c r="H297" s="126">
        <v>200</v>
      </c>
      <c r="I297" s="126">
        <v>200</v>
      </c>
      <c r="J297" s="126">
        <v>200</v>
      </c>
      <c r="K297" s="126">
        <v>200</v>
      </c>
      <c r="L297" s="126"/>
      <c r="M297" s="126"/>
      <c r="N297" s="61"/>
      <c r="O297" s="62"/>
    </row>
    <row r="298" spans="1:15" ht="41.25">
      <c r="A298" s="102" t="s">
        <v>12</v>
      </c>
      <c r="B298" s="110" t="s">
        <v>504</v>
      </c>
      <c r="C298" s="53" t="s">
        <v>164</v>
      </c>
      <c r="D298" s="23" t="s">
        <v>505</v>
      </c>
      <c r="E298" s="23" t="s">
        <v>444</v>
      </c>
      <c r="F298" s="23" t="s">
        <v>506</v>
      </c>
      <c r="G298" s="23"/>
      <c r="H298" s="52">
        <v>5000</v>
      </c>
      <c r="I298" s="52">
        <v>5000</v>
      </c>
      <c r="J298" s="52">
        <v>5000</v>
      </c>
      <c r="K298" s="52">
        <v>5000</v>
      </c>
      <c r="L298" s="52"/>
      <c r="M298" s="52"/>
      <c r="N298" s="61"/>
      <c r="O298" s="62"/>
    </row>
  </sheetData>
  <sheetProtection/>
  <mergeCells count="20">
    <mergeCell ref="F129:F131"/>
    <mergeCell ref="F143:F149"/>
    <mergeCell ref="E5:E6"/>
    <mergeCell ref="N5:N6"/>
    <mergeCell ref="O5:O6"/>
    <mergeCell ref="A7:B7"/>
    <mergeCell ref="F5:F6"/>
    <mergeCell ref="G5:G6"/>
    <mergeCell ref="H5:I5"/>
    <mergeCell ref="J5:K5"/>
    <mergeCell ref="A1:O1"/>
    <mergeCell ref="L5:L6"/>
    <mergeCell ref="M5:M6"/>
    <mergeCell ref="A2:O2"/>
    <mergeCell ref="A3:O3"/>
    <mergeCell ref="N4:O4"/>
    <mergeCell ref="A5:A6"/>
    <mergeCell ref="B5:B6"/>
    <mergeCell ref="C5:C6"/>
    <mergeCell ref="D5:D6"/>
  </mergeCells>
  <printOptions/>
  <pageMargins left="0.3937007874015748" right="0.3937007874015748" top="0.5905511811023623" bottom="0.5905511811023623" header="0.31496062992125984" footer="0.15748031496062992"/>
  <pageSetup fitToHeight="0" fitToWidth="1" horizontalDpi="600" verticalDpi="600" orientation="landscape" paperSize="9" scale="65" r:id="rId1"/>
  <headerFooter>
    <oddFooter>&amp;R&amp;P/&amp;N</oddFooter>
  </headerFooter>
</worksheet>
</file>

<file path=xl/worksheets/sheet3.xml><?xml version="1.0" encoding="utf-8"?>
<worksheet xmlns="http://schemas.openxmlformats.org/spreadsheetml/2006/main" xmlns:r="http://schemas.openxmlformats.org/officeDocument/2006/relationships">
  <dimension ref="A1:H42"/>
  <sheetViews>
    <sheetView zoomScalePageLayoutView="0" workbookViewId="0" topLeftCell="A1">
      <selection activeCell="D25" sqref="D25"/>
    </sheetView>
  </sheetViews>
  <sheetFormatPr defaultColWidth="9.140625" defaultRowHeight="15"/>
  <cols>
    <col min="1" max="1" width="6.421875" style="0" customWidth="1"/>
    <col min="2" max="2" width="64.421875" style="0" customWidth="1"/>
    <col min="3" max="3" width="16.140625" style="66" customWidth="1"/>
    <col min="4" max="6" width="16.140625" style="0" customWidth="1"/>
    <col min="7" max="7" width="8.8515625" style="0" customWidth="1"/>
  </cols>
  <sheetData>
    <row r="1" spans="1:6" ht="15">
      <c r="A1" s="220" t="s">
        <v>527</v>
      </c>
      <c r="B1" s="220"/>
      <c r="C1" s="220"/>
      <c r="D1" s="220"/>
      <c r="E1" s="220"/>
      <c r="F1" s="220"/>
    </row>
    <row r="2" spans="1:6" ht="45" customHeight="1">
      <c r="A2" s="221" t="s">
        <v>529</v>
      </c>
      <c r="B2" s="222"/>
      <c r="C2" s="222"/>
      <c r="D2" s="222"/>
      <c r="E2" s="222"/>
      <c r="F2" s="222"/>
    </row>
    <row r="3" spans="1:6" ht="18">
      <c r="A3" s="223" t="s">
        <v>508</v>
      </c>
      <c r="B3" s="223"/>
      <c r="C3" s="223"/>
      <c r="D3" s="223"/>
      <c r="E3" s="223"/>
      <c r="F3" s="223"/>
    </row>
    <row r="4" spans="1:6" ht="15">
      <c r="A4" s="67"/>
      <c r="B4" s="68"/>
      <c r="C4" s="87"/>
      <c r="D4" s="68"/>
      <c r="E4" s="68"/>
      <c r="F4" s="69" t="s">
        <v>307</v>
      </c>
    </row>
    <row r="5" spans="1:6" ht="15" customHeight="1">
      <c r="A5" s="218" t="s">
        <v>308</v>
      </c>
      <c r="B5" s="218" t="s">
        <v>309</v>
      </c>
      <c r="C5" s="217" t="s">
        <v>394</v>
      </c>
      <c r="D5" s="218" t="s">
        <v>392</v>
      </c>
      <c r="E5" s="217" t="s">
        <v>515</v>
      </c>
      <c r="F5" s="218" t="s">
        <v>357</v>
      </c>
    </row>
    <row r="6" spans="1:6" ht="15" customHeight="1">
      <c r="A6" s="218"/>
      <c r="B6" s="218"/>
      <c r="C6" s="217"/>
      <c r="D6" s="218"/>
      <c r="E6" s="219"/>
      <c r="F6" s="218"/>
    </row>
    <row r="7" spans="1:6" ht="12" customHeight="1">
      <c r="A7" s="71" t="s">
        <v>310</v>
      </c>
      <c r="B7" s="71" t="s">
        <v>311</v>
      </c>
      <c r="C7" s="72"/>
      <c r="D7" s="72"/>
      <c r="E7" s="72"/>
      <c r="F7" s="71">
        <v>7</v>
      </c>
    </row>
    <row r="8" spans="1:6" ht="18" customHeight="1">
      <c r="A8" s="73"/>
      <c r="B8" s="70" t="s">
        <v>312</v>
      </c>
      <c r="C8" s="74">
        <f>C9+C24+C10</f>
        <v>81088</v>
      </c>
      <c r="D8" s="74">
        <f>D9+D24+D10</f>
        <v>11532</v>
      </c>
      <c r="E8" s="74">
        <f>E9+E24+E10</f>
        <v>9425</v>
      </c>
      <c r="F8" s="73"/>
    </row>
    <row r="9" spans="1:8" s="88" customFormat="1" ht="45.75" customHeight="1">
      <c r="A9" s="73" t="s">
        <v>310</v>
      </c>
      <c r="B9" s="75" t="s">
        <v>313</v>
      </c>
      <c r="C9" s="74">
        <v>8560</v>
      </c>
      <c r="D9" s="74">
        <v>4280</v>
      </c>
      <c r="E9" s="74">
        <v>0</v>
      </c>
      <c r="F9" s="73"/>
      <c r="G9" s="213"/>
      <c r="H9" s="214"/>
    </row>
    <row r="10" spans="1:8" s="88" customFormat="1" ht="45.75" customHeight="1">
      <c r="A10" s="73" t="s">
        <v>311</v>
      </c>
      <c r="B10" s="75" t="s">
        <v>318</v>
      </c>
      <c r="C10" s="74">
        <v>22418</v>
      </c>
      <c r="D10" s="74">
        <v>2241</v>
      </c>
      <c r="E10" s="74">
        <v>0</v>
      </c>
      <c r="F10" s="78"/>
      <c r="G10" s="213"/>
      <c r="H10" s="214"/>
    </row>
    <row r="11" spans="1:6" s="89" customFormat="1" ht="45.75" customHeight="1">
      <c r="A11" s="73" t="s">
        <v>9</v>
      </c>
      <c r="B11" s="75" t="s">
        <v>319</v>
      </c>
      <c r="C11" s="74">
        <v>7804</v>
      </c>
      <c r="D11" s="74"/>
      <c r="E11" s="74"/>
      <c r="F11" s="70"/>
    </row>
    <row r="12" spans="1:6" s="89" customFormat="1" ht="45.75" customHeight="1">
      <c r="A12" s="73" t="s">
        <v>291</v>
      </c>
      <c r="B12" s="75" t="s">
        <v>320</v>
      </c>
      <c r="C12" s="74">
        <v>4402</v>
      </c>
      <c r="D12" s="74"/>
      <c r="E12" s="74"/>
      <c r="F12" s="70"/>
    </row>
    <row r="13" spans="1:6" s="88" customFormat="1" ht="34.5" customHeight="1">
      <c r="A13" s="77">
        <v>1</v>
      </c>
      <c r="B13" s="79" t="s">
        <v>321</v>
      </c>
      <c r="C13" s="76">
        <v>3358</v>
      </c>
      <c r="D13" s="76"/>
      <c r="E13" s="76"/>
      <c r="F13" s="77"/>
    </row>
    <row r="14" spans="1:6" s="88" customFormat="1" ht="22.5" customHeight="1">
      <c r="A14" s="77">
        <v>2</v>
      </c>
      <c r="B14" s="79" t="s">
        <v>393</v>
      </c>
      <c r="C14" s="76">
        <v>1044</v>
      </c>
      <c r="D14" s="76"/>
      <c r="E14" s="76"/>
      <c r="F14" s="77"/>
    </row>
    <row r="15" spans="1:6" s="89" customFormat="1" ht="45.75" customHeight="1">
      <c r="A15" s="73" t="s">
        <v>315</v>
      </c>
      <c r="B15" s="75" t="s">
        <v>322</v>
      </c>
      <c r="C15" s="74">
        <v>8146</v>
      </c>
      <c r="D15" s="74"/>
      <c r="E15" s="74"/>
      <c r="F15" s="70"/>
    </row>
    <row r="16" spans="1:6" s="88" customFormat="1" ht="45.75" customHeight="1">
      <c r="A16" s="77">
        <v>1</v>
      </c>
      <c r="B16" s="79" t="s">
        <v>323</v>
      </c>
      <c r="C16" s="76">
        <v>6904</v>
      </c>
      <c r="D16" s="76"/>
      <c r="E16" s="76"/>
      <c r="F16" s="77"/>
    </row>
    <row r="17" spans="1:6" s="88" customFormat="1" ht="45.75" customHeight="1">
      <c r="A17" s="77">
        <v>2</v>
      </c>
      <c r="B17" s="79" t="s">
        <v>324</v>
      </c>
      <c r="C17" s="76">
        <v>1242</v>
      </c>
      <c r="D17" s="76"/>
      <c r="E17" s="76"/>
      <c r="F17" s="77"/>
    </row>
    <row r="18" spans="1:6" s="89" customFormat="1" ht="32.25" customHeight="1">
      <c r="A18" s="73" t="s">
        <v>316</v>
      </c>
      <c r="B18" s="75" t="s">
        <v>325</v>
      </c>
      <c r="C18" s="74">
        <v>772</v>
      </c>
      <c r="D18" s="74"/>
      <c r="E18" s="74"/>
      <c r="F18" s="70"/>
    </row>
    <row r="19" spans="1:6" s="88" customFormat="1" ht="27" customHeight="1">
      <c r="A19" s="77">
        <v>1</v>
      </c>
      <c r="B19" s="79" t="s">
        <v>326</v>
      </c>
      <c r="C19" s="76">
        <v>510</v>
      </c>
      <c r="D19" s="76"/>
      <c r="E19" s="76"/>
      <c r="F19" s="77"/>
    </row>
    <row r="20" spans="1:6" s="88" customFormat="1" ht="33.75" customHeight="1">
      <c r="A20" s="77">
        <v>2</v>
      </c>
      <c r="B20" s="79" t="s">
        <v>327</v>
      </c>
      <c r="C20" s="76">
        <v>262</v>
      </c>
      <c r="D20" s="76"/>
      <c r="E20" s="76"/>
      <c r="F20" s="77"/>
    </row>
    <row r="21" spans="1:6" s="89" customFormat="1" ht="34.5" customHeight="1">
      <c r="A21" s="73" t="s">
        <v>317</v>
      </c>
      <c r="B21" s="75" t="s">
        <v>328</v>
      </c>
      <c r="C21" s="74">
        <v>1294</v>
      </c>
      <c r="D21" s="74"/>
      <c r="E21" s="74"/>
      <c r="F21" s="70"/>
    </row>
    <row r="22" spans="1:6" s="88" customFormat="1" ht="34.5" customHeight="1">
      <c r="A22" s="77">
        <v>1</v>
      </c>
      <c r="B22" s="79" t="s">
        <v>329</v>
      </c>
      <c r="C22" s="76">
        <v>844</v>
      </c>
      <c r="D22" s="76"/>
      <c r="E22" s="76"/>
      <c r="F22" s="77"/>
    </row>
    <row r="23" spans="1:6" s="88" customFormat="1" ht="21.75" customHeight="1">
      <c r="A23" s="77">
        <v>2</v>
      </c>
      <c r="B23" s="79" t="s">
        <v>330</v>
      </c>
      <c r="C23" s="76">
        <v>450</v>
      </c>
      <c r="D23" s="76"/>
      <c r="E23" s="76"/>
      <c r="F23" s="77"/>
    </row>
    <row r="24" spans="1:8" s="89" customFormat="1" ht="45.75" customHeight="1">
      <c r="A24" s="73" t="s">
        <v>331</v>
      </c>
      <c r="B24" s="80" t="s">
        <v>332</v>
      </c>
      <c r="C24" s="74">
        <v>50110</v>
      </c>
      <c r="D24" s="81">
        <v>5011</v>
      </c>
      <c r="E24" s="81">
        <v>9425</v>
      </c>
      <c r="F24" s="70"/>
      <c r="G24" s="215"/>
      <c r="H24" s="216"/>
    </row>
    <row r="25" spans="1:6" s="89" customFormat="1" ht="36.75" customHeight="1">
      <c r="A25" s="73" t="s">
        <v>9</v>
      </c>
      <c r="B25" s="80" t="s">
        <v>333</v>
      </c>
      <c r="C25" s="74">
        <v>6436</v>
      </c>
      <c r="D25" s="81"/>
      <c r="E25" s="81"/>
      <c r="F25" s="73"/>
    </row>
    <row r="26" spans="1:6" s="88" customFormat="1" ht="45.75" customHeight="1">
      <c r="A26" s="73" t="s">
        <v>291</v>
      </c>
      <c r="B26" s="80" t="s">
        <v>334</v>
      </c>
      <c r="C26" s="81">
        <v>19480</v>
      </c>
      <c r="D26" s="81"/>
      <c r="E26" s="81"/>
      <c r="F26" s="73"/>
    </row>
    <row r="27" spans="1:6" s="88" customFormat="1" ht="45.75" customHeight="1">
      <c r="A27" s="77">
        <v>1</v>
      </c>
      <c r="B27" s="84" t="s">
        <v>335</v>
      </c>
      <c r="C27" s="76">
        <v>8832</v>
      </c>
      <c r="D27" s="82"/>
      <c r="E27" s="82"/>
      <c r="F27" s="77"/>
    </row>
    <row r="28" spans="1:6" s="88" customFormat="1" ht="45.75" customHeight="1">
      <c r="A28" s="77">
        <v>2</v>
      </c>
      <c r="B28" s="84" t="s">
        <v>336</v>
      </c>
      <c r="C28" s="76">
        <v>10648</v>
      </c>
      <c r="D28" s="82"/>
      <c r="E28" s="82"/>
      <c r="F28" s="85"/>
    </row>
    <row r="29" spans="1:6" s="88" customFormat="1" ht="45.75" customHeight="1">
      <c r="A29" s="73" t="s">
        <v>315</v>
      </c>
      <c r="B29" s="80" t="s">
        <v>337</v>
      </c>
      <c r="C29" s="81">
        <v>4214</v>
      </c>
      <c r="D29" s="81"/>
      <c r="E29" s="81"/>
      <c r="F29" s="73"/>
    </row>
    <row r="30" spans="1:6" s="88" customFormat="1" ht="45.75" customHeight="1">
      <c r="A30" s="77">
        <v>1</v>
      </c>
      <c r="B30" s="86" t="s">
        <v>338</v>
      </c>
      <c r="C30" s="76">
        <v>4214</v>
      </c>
      <c r="D30" s="82"/>
      <c r="E30" s="82"/>
      <c r="F30" s="71"/>
    </row>
    <row r="31" spans="1:6" s="89" customFormat="1" ht="45.75" customHeight="1">
      <c r="A31" s="73" t="s">
        <v>316</v>
      </c>
      <c r="B31" s="83" t="s">
        <v>339</v>
      </c>
      <c r="C31" s="81">
        <v>15602</v>
      </c>
      <c r="D31" s="81"/>
      <c r="E31" s="81"/>
      <c r="F31" s="73"/>
    </row>
    <row r="32" spans="1:6" s="88" customFormat="1" ht="45.75" customHeight="1">
      <c r="A32" s="77">
        <v>1</v>
      </c>
      <c r="B32" s="86" t="s">
        <v>340</v>
      </c>
      <c r="C32" s="76">
        <v>1042</v>
      </c>
      <c r="D32" s="82"/>
      <c r="E32" s="82"/>
      <c r="F32" s="77"/>
    </row>
    <row r="33" spans="1:6" s="88" customFormat="1" ht="45.75" customHeight="1">
      <c r="A33" s="77">
        <v>2</v>
      </c>
      <c r="B33" s="86" t="s">
        <v>341</v>
      </c>
      <c r="C33" s="76">
        <v>13936</v>
      </c>
      <c r="D33" s="82"/>
      <c r="E33" s="82"/>
      <c r="F33" s="77"/>
    </row>
    <row r="34" spans="1:6" s="88" customFormat="1" ht="45.75" customHeight="1">
      <c r="A34" s="77">
        <v>3</v>
      </c>
      <c r="B34" s="86" t="s">
        <v>342</v>
      </c>
      <c r="C34" s="76">
        <v>624</v>
      </c>
      <c r="D34" s="82"/>
      <c r="E34" s="82"/>
      <c r="F34" s="77"/>
    </row>
    <row r="35" spans="1:6" s="89" customFormat="1" ht="45.75" customHeight="1">
      <c r="A35" s="73" t="s">
        <v>317</v>
      </c>
      <c r="B35" s="83" t="s">
        <v>345</v>
      </c>
      <c r="C35" s="74">
        <v>654</v>
      </c>
      <c r="D35" s="81"/>
      <c r="E35" s="81"/>
      <c r="F35" s="73"/>
    </row>
    <row r="36" spans="1:6" s="89" customFormat="1" ht="45.75" customHeight="1">
      <c r="A36" s="73" t="s">
        <v>344</v>
      </c>
      <c r="B36" s="83" t="s">
        <v>348</v>
      </c>
      <c r="C36" s="74">
        <v>1730</v>
      </c>
      <c r="D36" s="81"/>
      <c r="E36" s="81"/>
      <c r="F36" s="73"/>
    </row>
    <row r="37" spans="1:6" s="88" customFormat="1" ht="45.75" customHeight="1">
      <c r="A37" s="73" t="s">
        <v>346</v>
      </c>
      <c r="B37" s="83" t="s">
        <v>349</v>
      </c>
      <c r="C37" s="81">
        <v>498</v>
      </c>
      <c r="D37" s="81"/>
      <c r="E37" s="81"/>
      <c r="F37" s="73"/>
    </row>
    <row r="38" spans="1:6" s="88" customFormat="1" ht="45.75" customHeight="1">
      <c r="A38" s="77">
        <v>1</v>
      </c>
      <c r="B38" s="86" t="s">
        <v>350</v>
      </c>
      <c r="C38" s="76">
        <v>498</v>
      </c>
      <c r="D38" s="82"/>
      <c r="E38" s="82"/>
      <c r="F38" s="71"/>
    </row>
    <row r="39" spans="1:6" s="88" customFormat="1" ht="45.75" customHeight="1">
      <c r="A39" s="73" t="s">
        <v>347</v>
      </c>
      <c r="B39" s="83" t="s">
        <v>352</v>
      </c>
      <c r="C39" s="74">
        <v>1658</v>
      </c>
      <c r="D39" s="81"/>
      <c r="E39" s="81"/>
      <c r="F39" s="73"/>
    </row>
    <row r="40" spans="1:6" s="88" customFormat="1" ht="45.75" customHeight="1">
      <c r="A40" s="77">
        <v>1</v>
      </c>
      <c r="B40" s="86" t="s">
        <v>353</v>
      </c>
      <c r="C40" s="76">
        <v>1154</v>
      </c>
      <c r="D40" s="82"/>
      <c r="E40" s="82"/>
      <c r="F40" s="77"/>
    </row>
    <row r="41" spans="1:6" s="88" customFormat="1" ht="45.75" customHeight="1">
      <c r="A41" s="77">
        <v>2</v>
      </c>
      <c r="B41" s="86" t="s">
        <v>354</v>
      </c>
      <c r="C41" s="76">
        <v>106</v>
      </c>
      <c r="D41" s="82"/>
      <c r="E41" s="82"/>
      <c r="F41" s="77"/>
    </row>
    <row r="42" spans="1:6" s="88" customFormat="1" ht="45.75" customHeight="1">
      <c r="A42" s="77">
        <v>3</v>
      </c>
      <c r="B42" s="86" t="s">
        <v>355</v>
      </c>
      <c r="C42" s="76">
        <v>236</v>
      </c>
      <c r="D42" s="82"/>
      <c r="E42" s="82"/>
      <c r="F42" s="71"/>
    </row>
  </sheetData>
  <sheetProtection/>
  <mergeCells count="12">
    <mergeCell ref="A1:F1"/>
    <mergeCell ref="A2:F2"/>
    <mergeCell ref="A3:F3"/>
    <mergeCell ref="A5:A6"/>
    <mergeCell ref="B5:B6"/>
    <mergeCell ref="G9:H9"/>
    <mergeCell ref="G10:H10"/>
    <mergeCell ref="G24:H24"/>
    <mergeCell ref="C5:C6"/>
    <mergeCell ref="D5:D6"/>
    <mergeCell ref="F5:F6"/>
    <mergeCell ref="E5:E6"/>
  </mergeCells>
  <printOptions/>
  <pageMargins left="0.36" right="0.2" top="0.43" bottom="0.34" header="0.3" footer="0.3"/>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DELL</cp:lastModifiedBy>
  <cp:lastPrinted>2023-04-26T03:03:26Z</cp:lastPrinted>
  <dcterms:created xsi:type="dcterms:W3CDTF">2022-08-06T08:38:42Z</dcterms:created>
  <dcterms:modified xsi:type="dcterms:W3CDTF">2023-04-26T07:38:48Z</dcterms:modified>
  <cp:category/>
  <cp:version/>
  <cp:contentType/>
  <cp:contentStatus/>
</cp:coreProperties>
</file>